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Objects="none" codeName="ThisWorkbook" defaultThemeVersion="124226"/>
  <mc:AlternateContent xmlns:mc="http://schemas.openxmlformats.org/markup-compatibility/2006">
    <mc:Choice Requires="x15">
      <x15ac:absPath xmlns:x15ac="http://schemas.microsoft.com/office/spreadsheetml/2010/11/ac" url="C:\Users\Ganchimeg\OneDrive\Desktop\"/>
    </mc:Choice>
  </mc:AlternateContent>
  <bookViews>
    <workbookView xWindow="0" yWindow="0" windowWidth="11685" windowHeight="2190" tabRatio="939" activeTab="6"/>
  </bookViews>
  <sheets>
    <sheet name="нүүр" sheetId="1" r:id="rId1"/>
    <sheet name="нүүр№" sheetId="2" r:id="rId2"/>
    <sheet name="CT-1" sheetId="32" r:id="rId3"/>
    <sheet name="CT-2" sheetId="40" r:id="rId4"/>
    <sheet name="CT-3" sheetId="33" r:id="rId5"/>
    <sheet name="CT-4" sheetId="34" r:id="rId6"/>
    <sheet name="1" sheetId="54" r:id="rId7"/>
    <sheet name="2" sheetId="55" r:id="rId8"/>
    <sheet name="3" sheetId="56" r:id="rId9"/>
    <sheet name="4" sheetId="57" r:id="rId10"/>
    <sheet name="5" sheetId="58" r:id="rId11"/>
    <sheet name="6" sheetId="59" r:id="rId12"/>
    <sheet name="7" sheetId="60" r:id="rId13"/>
    <sheet name="8" sheetId="61" r:id="rId14"/>
    <sheet name="9" sheetId="62" r:id="rId15"/>
    <sheet name="10" sheetId="63" r:id="rId16"/>
    <sheet name="11" sheetId="64" r:id="rId17"/>
    <sheet name="12" sheetId="65" r:id="rId18"/>
  </sheets>
  <definedNames>
    <definedName name="_ftn1" localSheetId="9">'4'!$B$38</definedName>
    <definedName name="_ftn2" localSheetId="13">'8'!$A$47</definedName>
    <definedName name="_ftnref1" localSheetId="9">'4'!$C$17</definedName>
    <definedName name="_ftnref2" localSheetId="13">'8'!$B$43</definedName>
  </definedNames>
  <calcPr calcId="162913"/>
</workbook>
</file>

<file path=xl/calcChain.xml><?xml version="1.0" encoding="utf-8"?>
<calcChain xmlns="http://schemas.openxmlformats.org/spreadsheetml/2006/main">
  <c r="E62" i="34" l="1"/>
  <c r="E66" i="34"/>
  <c r="J22" i="57" l="1"/>
  <c r="K22" i="57" s="1"/>
  <c r="J20" i="57"/>
  <c r="I19" i="57"/>
  <c r="I29" i="57" s="1"/>
  <c r="I21" i="57"/>
  <c r="I20" i="57"/>
  <c r="J18" i="57"/>
  <c r="J21" i="57" l="1"/>
  <c r="J19" i="57" s="1"/>
  <c r="E17" i="34" l="1"/>
  <c r="G16" i="60" l="1"/>
  <c r="C18" i="55"/>
  <c r="F18" i="55" s="1"/>
  <c r="K19" i="57" l="1"/>
  <c r="I43" i="56" l="1"/>
  <c r="J29" i="57" l="1"/>
  <c r="J32" i="57" s="1"/>
  <c r="G47" i="56"/>
  <c r="C31" i="55"/>
  <c r="C28" i="55"/>
  <c r="C32" i="55" s="1"/>
  <c r="I47" i="56" l="1"/>
  <c r="G19" i="60" l="1"/>
  <c r="J31" i="57"/>
  <c r="C5" i="55"/>
  <c r="E10" i="34"/>
  <c r="E30" i="34"/>
  <c r="E39" i="34"/>
  <c r="E28" i="34" l="1"/>
  <c r="E32" i="55" l="1"/>
  <c r="R9" i="33" l="1"/>
  <c r="I29" i="61" l="1"/>
  <c r="F32" i="61"/>
  <c r="I32" i="61" s="1"/>
  <c r="C4" i="55"/>
  <c r="C7" i="55" s="1"/>
  <c r="E5" i="55" l="1"/>
  <c r="F63" i="34"/>
  <c r="C19" i="55" l="1"/>
  <c r="F19" i="55" s="1"/>
  <c r="F18" i="57" l="1"/>
  <c r="G6" i="64" l="1"/>
  <c r="H28" i="63"/>
  <c r="I28" i="63"/>
  <c r="G13" i="56"/>
  <c r="K5" i="57"/>
  <c r="K4" i="57" s="1"/>
  <c r="K30" i="57"/>
  <c r="I28" i="60"/>
  <c r="H31" i="57"/>
  <c r="G31" i="57"/>
  <c r="F31" i="57"/>
  <c r="E31" i="57"/>
  <c r="K28" i="57"/>
  <c r="K27" i="57"/>
  <c r="K26" i="57"/>
  <c r="K25" i="57"/>
  <c r="K24" i="57"/>
  <c r="K23" i="57"/>
  <c r="H21" i="57"/>
  <c r="G21" i="57"/>
  <c r="F21" i="57"/>
  <c r="E21" i="57"/>
  <c r="E29" i="57" s="1"/>
  <c r="D21" i="57"/>
  <c r="D29" i="57" s="1"/>
  <c r="K20" i="57"/>
  <c r="D19" i="57"/>
  <c r="G18" i="57"/>
  <c r="G29" i="57" s="1"/>
  <c r="G32" i="57" s="1"/>
  <c r="E18" i="57"/>
  <c r="D18" i="57"/>
  <c r="K17" i="57"/>
  <c r="K16" i="57"/>
  <c r="K15" i="57"/>
  <c r="K14" i="57"/>
  <c r="K13" i="57"/>
  <c r="K12" i="57"/>
  <c r="K11" i="57"/>
  <c r="K10" i="57"/>
  <c r="K9" i="57"/>
  <c r="H18" i="57"/>
  <c r="K7" i="57"/>
  <c r="K6" i="57"/>
  <c r="I31" i="57"/>
  <c r="E4" i="57"/>
  <c r="J18" i="56"/>
  <c r="J17" i="56"/>
  <c r="K8" i="57"/>
  <c r="I18" i="57"/>
  <c r="K21" i="57" l="1"/>
  <c r="E19" i="57"/>
  <c r="E32" i="57"/>
  <c r="F29" i="57"/>
  <c r="F32" i="57" s="1"/>
  <c r="K31" i="57"/>
  <c r="G20" i="56"/>
  <c r="J20" i="56" s="1"/>
  <c r="J13" i="56"/>
  <c r="I32" i="57"/>
  <c r="K18" i="57"/>
  <c r="H29" i="57" l="1"/>
  <c r="H32" i="57" l="1"/>
  <c r="K29" i="57"/>
  <c r="K32" i="57" s="1"/>
  <c r="H73" i="32" l="1"/>
  <c r="A3" i="32"/>
  <c r="E54" i="34" l="1"/>
  <c r="E15" i="33" l="1"/>
  <c r="R7" i="33"/>
  <c r="A3" i="33"/>
  <c r="A3" i="40"/>
  <c r="A3" i="34"/>
  <c r="I53" i="32"/>
  <c r="G53" i="32"/>
  <c r="G30" i="32"/>
  <c r="G19" i="32"/>
  <c r="G31" i="32" l="1"/>
  <c r="G15" i="56" l="1"/>
  <c r="J15" i="56" s="1"/>
  <c r="E49" i="34"/>
  <c r="E47" i="34" s="1"/>
  <c r="J7" i="63"/>
  <c r="J18" i="63"/>
  <c r="J22" i="63"/>
  <c r="I26" i="62" l="1"/>
  <c r="I25" i="62" s="1"/>
  <c r="I16" i="60" l="1"/>
  <c r="I19" i="60" s="1"/>
  <c r="I26" i="60"/>
  <c r="J6" i="63"/>
  <c r="I47" i="63" s="1"/>
  <c r="I30" i="32"/>
  <c r="I19" i="62" l="1"/>
  <c r="I20" i="62"/>
  <c r="J10" i="63" l="1"/>
  <c r="I24" i="62"/>
  <c r="G14" i="56" l="1"/>
  <c r="J16" i="63"/>
  <c r="E4" i="55" l="1"/>
  <c r="E7" i="55" s="1"/>
  <c r="G16" i="56"/>
  <c r="J16" i="56" s="1"/>
  <c r="G19" i="56"/>
  <c r="J19" i="56" s="1"/>
  <c r="J14" i="56"/>
  <c r="G21" i="56" l="1"/>
  <c r="J21" i="56" s="1"/>
  <c r="J27" i="63" l="1"/>
  <c r="J17" i="63" l="1"/>
  <c r="J19" i="63" l="1"/>
  <c r="E9" i="40"/>
  <c r="I24" i="60" l="1"/>
  <c r="G46" i="32"/>
  <c r="G54" i="32" s="1"/>
  <c r="G67" i="32" s="1"/>
  <c r="I66" i="32" l="1"/>
  <c r="G66" i="32"/>
  <c r="G68" i="32" s="1"/>
  <c r="J23" i="63" l="1"/>
  <c r="J28" i="63" s="1"/>
  <c r="C21" i="55"/>
  <c r="E24" i="40" l="1"/>
  <c r="E9" i="34"/>
  <c r="E60" i="34" s="1"/>
  <c r="I19" i="32" l="1"/>
  <c r="I31" i="32" s="1"/>
  <c r="F21" i="55"/>
  <c r="F23" i="55" s="1"/>
  <c r="C23" i="55"/>
  <c r="I46" i="32"/>
  <c r="I25" i="60"/>
  <c r="I30" i="60" s="1"/>
  <c r="I54" i="32" l="1"/>
  <c r="I67" i="32" s="1"/>
  <c r="I68" i="32" s="1"/>
  <c r="I4" i="64"/>
  <c r="I6" i="64" s="1"/>
  <c r="E26" i="40" l="1"/>
  <c r="E28" i="40" l="1"/>
  <c r="E34" i="40" s="1"/>
  <c r="M15" i="33"/>
  <c r="R10" i="33" l="1"/>
  <c r="R15" i="33" s="1"/>
</calcChain>
</file>

<file path=xl/sharedStrings.xml><?xml version="1.0" encoding="utf-8"?>
<sst xmlns="http://schemas.openxmlformats.org/spreadsheetml/2006/main" count="1054" uniqueCount="596">
  <si>
    <t>Бусад авлага</t>
  </si>
  <si>
    <t>1.2.2</t>
  </si>
  <si>
    <t>Мөрийн дугаар</t>
  </si>
  <si>
    <t>Хуримтлагдсан ашиг</t>
  </si>
  <si>
    <t>Залруулсан үлдэгдэл</t>
  </si>
  <si>
    <t>Гадаад валютын хөрвүүлэлтийн нөөц</t>
  </si>
  <si>
    <t>Бусад зардал</t>
  </si>
  <si>
    <t>Ногдол ашгийн орлого</t>
  </si>
  <si>
    <t>Орлогын татварын зардал</t>
  </si>
  <si>
    <t>Тайлант үеийн цэвэр ашиг (алдагдал)</t>
  </si>
  <si>
    <t>(төгрөгөөр)</t>
  </si>
  <si>
    <t>ХӨРӨНГӨ</t>
  </si>
  <si>
    <t>1.1.1</t>
  </si>
  <si>
    <t>1.1.2</t>
  </si>
  <si>
    <t>1.1.3</t>
  </si>
  <si>
    <t>1.1.4</t>
  </si>
  <si>
    <t>Дансны авлага</t>
  </si>
  <si>
    <t>1.1.5</t>
  </si>
  <si>
    <t>1.1.6</t>
  </si>
  <si>
    <t>1.1.7</t>
  </si>
  <si>
    <t>Бараа материал</t>
  </si>
  <si>
    <t>1.1.8</t>
  </si>
  <si>
    <t>1.1.9</t>
  </si>
  <si>
    <t>Урьдчилж төлсөн зардал/тооцоо</t>
  </si>
  <si>
    <t>1.1.10</t>
  </si>
  <si>
    <t>Эргэлтийн хөрөнгийн дүн</t>
  </si>
  <si>
    <t>1.2.1</t>
  </si>
  <si>
    <t>Үндсэн хөрөнгө</t>
  </si>
  <si>
    <t>1.2.3</t>
  </si>
  <si>
    <t>1.2.4</t>
  </si>
  <si>
    <t>1.2.5</t>
  </si>
  <si>
    <t>1.2.6</t>
  </si>
  <si>
    <t>1.2.7</t>
  </si>
  <si>
    <t>Биет бус хөрөнгө</t>
  </si>
  <si>
    <t>1.2.8</t>
  </si>
  <si>
    <t>1.2.9</t>
  </si>
  <si>
    <t>1.2.10</t>
  </si>
  <si>
    <t>Эргэлтийн бус хөрөнгийн дүн</t>
  </si>
  <si>
    <t>НИЙТ ХӨРӨНГИЙН ДҮН</t>
  </si>
  <si>
    <t>2.1.1</t>
  </si>
  <si>
    <t>2.1.1.1</t>
  </si>
  <si>
    <t>Дансны өглөг</t>
  </si>
  <si>
    <t>2.1.1.2</t>
  </si>
  <si>
    <t>Цалингийн өглөг</t>
  </si>
  <si>
    <t>2.1.1.3</t>
  </si>
  <si>
    <t>2.1.1.4</t>
  </si>
  <si>
    <t>2.1.1.5</t>
  </si>
  <si>
    <t>2.1.1.6</t>
  </si>
  <si>
    <t>2.1.1.7</t>
  </si>
  <si>
    <t>2.1.1.8</t>
  </si>
  <si>
    <t>Ногдол ашгийн өглөг</t>
  </si>
  <si>
    <t>2.1.1.9</t>
  </si>
  <si>
    <t>2.1.1.10</t>
  </si>
  <si>
    <t>2.1.1.11</t>
  </si>
  <si>
    <t>Урьдчилж орсон орлого</t>
  </si>
  <si>
    <t>Богино хугацаат өр төлбөрийн дүн</t>
  </si>
  <si>
    <t>2.1.2</t>
  </si>
  <si>
    <t>2.1.2.1</t>
  </si>
  <si>
    <t>2.1.2.2</t>
  </si>
  <si>
    <t>Урт хугацаат зээл</t>
  </si>
  <si>
    <t>2.1.2.3</t>
  </si>
  <si>
    <t>2.1.2.4</t>
  </si>
  <si>
    <t>2.1.2.5</t>
  </si>
  <si>
    <t>2.1.2.6</t>
  </si>
  <si>
    <t>Урт хугацаат өр төлбөрийн дүн</t>
  </si>
  <si>
    <t>2.3.1</t>
  </si>
  <si>
    <t>2.3.2</t>
  </si>
  <si>
    <t>2.3.3</t>
  </si>
  <si>
    <t>Халаасны хувьцаа</t>
  </si>
  <si>
    <t>2.3.4</t>
  </si>
  <si>
    <t>2.3.5</t>
  </si>
  <si>
    <t>Нэмж төлөгдсөн капитал</t>
  </si>
  <si>
    <t>2.3.6</t>
  </si>
  <si>
    <t>2.3.7</t>
  </si>
  <si>
    <t>2.3.8</t>
  </si>
  <si>
    <t>ҮЗҮҮЛЭЛТ</t>
  </si>
  <si>
    <t>Нийт дүн</t>
  </si>
  <si>
    <t xml:space="preserve"> </t>
  </si>
  <si>
    <t>Банкны зээл</t>
  </si>
  <si>
    <t>бодит байдлын тухай мэдэгдэл</t>
  </si>
  <si>
    <t>Үзүүлэлт</t>
  </si>
  <si>
    <t>Биет бус хөрөнгө борлуулсны орлого</t>
  </si>
  <si>
    <t>Нэр</t>
  </si>
  <si>
    <t>НББ-ийн мөнгөн сууриар, МУ-н мөнгөн тэмдэгт төгрөг-мөнгөөр, хөрөнгө өр төлбөрийг</t>
  </si>
  <si>
    <t xml:space="preserve">НББОУС-ийн дагуу. Гадаад валютаар хийгдсэн орлого, зарлага, өр төлбөр, авлагын </t>
  </si>
  <si>
    <t>үлдэгдэлийг тухайн үеийг Монгол банкны ханшаар тусгана.</t>
  </si>
  <si>
    <t>№</t>
  </si>
  <si>
    <t>Сангийн сайдын 2012 оны 77 дугаар тушаалын 3 дугаар хавсралт</t>
  </si>
  <si>
    <t>САНХҮҮГИЙН БАЙДЛЫН ТАЙЛАН</t>
  </si>
  <si>
    <t>( Аж ахуйн нэгж, байгууллагын нэр )</t>
  </si>
  <si>
    <t xml:space="preserve">     Эргэлтийн хөрөнгө</t>
  </si>
  <si>
    <t/>
  </si>
  <si>
    <t>Мөнгө, түүнтэй адилтгах хөрөнгө</t>
  </si>
  <si>
    <t>Татвар, НДШ-ийн авлага</t>
  </si>
  <si>
    <t>Бусад санхүүгийн хөрөнгө</t>
  </si>
  <si>
    <t>Бусад эргэлтийн хөрөнгө</t>
  </si>
  <si>
    <t>Борлуулах зорилгоор эзэмшиж буй эргэлтийн бус хөрөнгө (борлуулах бүлэг хөрөнгө)</t>
  </si>
  <si>
    <t>1.1.11</t>
  </si>
  <si>
    <t xml:space="preserve">     Эргэлтийн бус хөрөнгө</t>
  </si>
  <si>
    <t>Биологийн хөрөнгө</t>
  </si>
  <si>
    <t>Урт хугацаат хөрөнгө оруулалт</t>
  </si>
  <si>
    <t>Хайгуул ба үнэлгээний хөрөнгө</t>
  </si>
  <si>
    <t>Хойшлогдсон татварын хөрөнгө</t>
  </si>
  <si>
    <t>Хөрөнгө оруулалтын зориулалттай үл хөдлөх хөрөнгө</t>
  </si>
  <si>
    <t>Бусад эргэлтийн бус хөрөнгө</t>
  </si>
  <si>
    <t>ӨР ТӨЛБӨР БА ЭЗДИЙН ӨМЧ</t>
  </si>
  <si>
    <t xml:space="preserve">     ӨР ТӨЛБӨР</t>
  </si>
  <si>
    <t xml:space="preserve">     Богино хугацаат өр төлбөр</t>
  </si>
  <si>
    <t>Татварын өглөг</t>
  </si>
  <si>
    <t>НДШ-ийн өглөг</t>
  </si>
  <si>
    <t>Богино хугацаат зээл</t>
  </si>
  <si>
    <t>Хүүний өглөг</t>
  </si>
  <si>
    <t>Нөөц /өр төлбөр/</t>
  </si>
  <si>
    <t>Бусад богино хугацаат өр төлбөр</t>
  </si>
  <si>
    <t>Борлуулах зорилгоор эзэмшиж буй эргэлтийн бус хөрөнгө (борлуулах бүлэг хөрөнгө)-нд хамаарах өр төлбөр</t>
  </si>
  <si>
    <t>2.1.1.13</t>
  </si>
  <si>
    <t xml:space="preserve">     Урт хугацаат өр төлбөр</t>
  </si>
  <si>
    <t>Хойшлогдсон татварын өр</t>
  </si>
  <si>
    <t>Бусад урт хугацаат өр төлбөр</t>
  </si>
  <si>
    <t>ӨР ТӨЛБӨРИЙН НИЙТ ДҮН</t>
  </si>
  <si>
    <t xml:space="preserve">     ЭЗДИЙН ӨМЧ</t>
  </si>
  <si>
    <t>Өмч: а) төрийн</t>
  </si>
  <si>
    <t xml:space="preserve">         б) хувийн</t>
  </si>
  <si>
    <t xml:space="preserve">         в) хувьцаат</t>
  </si>
  <si>
    <t>Хөрөнгийн дахин үнэлгээний нэмэгдэл</t>
  </si>
  <si>
    <t>Эздийн өмчийн бусад хэсэг</t>
  </si>
  <si>
    <t>2.3.9</t>
  </si>
  <si>
    <t>2.3.10</t>
  </si>
  <si>
    <t>2.3.11</t>
  </si>
  <si>
    <t>ЭЗДИЙН ӨМЧИЙН ДҮН</t>
  </si>
  <si>
    <t>ӨР ТӨЛБӨР БА ЭЗДИЙН ӨМЧИЙН ДҮН</t>
  </si>
  <si>
    <t>Захирал :</t>
  </si>
  <si>
    <t>...............................................................</t>
  </si>
  <si>
    <t>Ерөнхий нягтлан бодогч :</t>
  </si>
  <si>
    <t>ӨМЧИЙН ӨӨРЧЛӨЛТИЙН ТАЙЛАН</t>
  </si>
  <si>
    <t>оны</t>
  </si>
  <si>
    <t>сарын</t>
  </si>
  <si>
    <t>өдөр</t>
  </si>
  <si>
    <t>Өмч</t>
  </si>
  <si>
    <t>Нягтлан бодох бүртгэлийн бодлогын өөрчлөлтийн нөлөө, алдааны залруулга</t>
  </si>
  <si>
    <t>Бусад дэлгэрэнгүй орлого</t>
  </si>
  <si>
    <t>Өмчид гарсан өөрчлөлт</t>
  </si>
  <si>
    <t>Зарласан ногдол ашиг</t>
  </si>
  <si>
    <t>Дахин үнэлгээний нэмэгдлийн хэрэгжсэн дүн</t>
  </si>
  <si>
    <t>/</t>
  </si>
  <si>
    <t xml:space="preserve">МӨНГӨН ГҮЙЛГЭЭНИЙ ТАЙЛАН </t>
  </si>
  <si>
    <t>Үндсэн үйл ажиллагааны мөнгөн гүйлгээ</t>
  </si>
  <si>
    <t>Мөнгөн орлогын дүн (+)</t>
  </si>
  <si>
    <t>Бараа борлуулсан, үйлчилгээ үзүүлсний орлого</t>
  </si>
  <si>
    <t>Эрхийн шимтгэл, хураамж, төлбөрийн орлого</t>
  </si>
  <si>
    <t>Даатгалын нөхвөрөөс хүлээн авсан мөнгө</t>
  </si>
  <si>
    <t>Буцаан авсан албан татвар</t>
  </si>
  <si>
    <t>Татаас, санхүүжилтийн орлого</t>
  </si>
  <si>
    <t>Бусад мөнгөн орлого</t>
  </si>
  <si>
    <t>Мөнгөн зарлагын дүн (-)</t>
  </si>
  <si>
    <t>Ажиллагчдад төлсөн</t>
  </si>
  <si>
    <t>Нийгмийн даатгалын байгууллагад төлсөн</t>
  </si>
  <si>
    <t>Бараа материал худалдан авахад төлсөн</t>
  </si>
  <si>
    <t>Ашиглалтын зардалд төлсөн</t>
  </si>
  <si>
    <t>Түлш шатахуун, тээврийн хөлс, сэлбэг хэрэгсэлд төлсөн</t>
  </si>
  <si>
    <t>Хүүний төлбөрт төлсөн</t>
  </si>
  <si>
    <t>Татварын байгууллагад төлсөн</t>
  </si>
  <si>
    <t>Даатгалын төлбөрт төлсөн</t>
  </si>
  <si>
    <t>Бусад мөнгөн зарлага</t>
  </si>
  <si>
    <t>Үндсэн үйл ажиллагааны цэвэр мөнгөн гүйлгээний дүн</t>
  </si>
  <si>
    <t>Хөрөнгө оруулалтын үйл ажиллагааны мөнгөн гүйлгээ</t>
  </si>
  <si>
    <t>Үндсэн хөрөнгө борлуулсны орлого</t>
  </si>
  <si>
    <t>Хөрөнгө оруулалт борлуулсны орлого</t>
  </si>
  <si>
    <t>Бусад урт хугацаат хөрөнгө борлуулсны орлого</t>
  </si>
  <si>
    <t>Бусдад олгосон зээл, мөнгөн урьдчилгааны буцаан төлөлт</t>
  </si>
  <si>
    <t>Хүлээн авсан хүүгийн орлого</t>
  </si>
  <si>
    <t>Хүлээн авсан ноогдол ашиг</t>
  </si>
  <si>
    <t>Үндсэн хөрөнгө олж эзэмшихэд төлсөн</t>
  </si>
  <si>
    <t>Биет бус хөрөнгө олж эзэмшихэд төлсөн</t>
  </si>
  <si>
    <t>Хөрөнгө оруулалт олж эзэмшихэд төлсөн</t>
  </si>
  <si>
    <t>Бусад урт хугацаат хөрөнгө олж эзэмшихэд төлсөн</t>
  </si>
  <si>
    <t>Бусдад олгосон зээл болон урьдчилгаа</t>
  </si>
  <si>
    <t>Хөрөнгө оруулалтын үйл ажиллагааны цэвэр мөнгөн гүйлгээний дүн</t>
  </si>
  <si>
    <t>Санхүүгийн үйл ажиллагааны мөнгөн гүйлгээ</t>
  </si>
  <si>
    <t>Зээл авсан, өрийн үнэт цаас гаргаснаас хүлээн авсан</t>
  </si>
  <si>
    <t>Хувьцаа болон өмчийн бусад үнэт цаас гаргаснаас хүлээн авсан</t>
  </si>
  <si>
    <t>Төрөл бүрийн хандив</t>
  </si>
  <si>
    <t>Зээл, өрийн үнэт цаасны төлбөрт төлсөн мөнгө</t>
  </si>
  <si>
    <t>Санхүүгийн түрээсний өглөгт төлсөн</t>
  </si>
  <si>
    <t>Хувьцаа буцаан худалдаж авахад төлсөн</t>
  </si>
  <si>
    <t>Төлсөн ногдол ашиг</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</si>
  <si>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</si>
  <si>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</si>
  <si>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</si>
  <si>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</si>
  <si>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Захирал</t>
  </si>
  <si>
    <t>Ерөнхий нягтлан бодогч</t>
  </si>
  <si>
    <t>ОРЛОГЫН ДЭЛГЭРЭНГҮЙ ТАЙЛАН</t>
  </si>
  <si>
    <t>Борлуулалтын орлого (цэвэр)</t>
  </si>
  <si>
    <t>Борлуулалтын өртөг</t>
  </si>
  <si>
    <t>Нийт ашиг ( алдагдал )</t>
  </si>
  <si>
    <t>Түрээсийн орлого</t>
  </si>
  <si>
    <t>Хүүний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</si>
  <si>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</si>
  <si>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</si>
  <si>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</si>
  <si>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</si>
  <si>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</si>
  <si>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</si>
  <si>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</si>
  <si>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</si>
  <si>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</si>
  <si>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 алдагдал )</t>
  </si>
  <si>
    <t>Татвар төлөхийн өмнөх ашиг ( алдагдал )</t>
  </si>
  <si>
    <t>Татварын дараах ашиг ( алдагдал )</t>
  </si>
  <si>
    <t>Зогсоосон үйл ажиллагааны татварын дараах ашиг ( алдагдал )</t>
  </si>
  <si>
    <t>Тайлант үеийн цэвэр ашиг ( алдагдал )</t>
  </si>
  <si>
    <t>Хөрөнгийн дахин үнэлгээний нэмэгдлийн зөрүү</t>
  </si>
  <si>
    <t>Гадаад валютын хөрвүүлэлтийн зөрүү</t>
  </si>
  <si>
    <t>Бусад олз (гарз)</t>
  </si>
  <si>
    <t>Орлогын нийт дүн</t>
  </si>
  <si>
    <t>Нэгж хувьцаанд ногдох суурь ашиг ( алдагдал )</t>
  </si>
  <si>
    <t>Регистрийн дугаар :</t>
  </si>
  <si>
    <t>Хаяг :</t>
  </si>
  <si>
    <t>Шуудангийн хаяг :</t>
  </si>
  <si>
    <t>Утас :</t>
  </si>
  <si>
    <t>Факс :</t>
  </si>
  <si>
    <t xml:space="preserve">Өмчийн хэлбэр : </t>
  </si>
  <si>
    <t>Төрийн 0 хувь</t>
  </si>
  <si>
    <t>Хувийн 100 хувь</t>
  </si>
  <si>
    <t>санхүүгийн тайлан</t>
  </si>
  <si>
    <t>Хянаж хүлээн авсан байгууллагын нэр</t>
  </si>
  <si>
    <t>Сар, өдөр</t>
  </si>
  <si>
    <t>Гарын үсэг</t>
  </si>
  <si>
    <t>-ний</t>
  </si>
  <si>
    <t>оны санхүүгийн тайлангийн</t>
  </si>
  <si>
    <t>овогтой</t>
  </si>
  <si>
    <t>, ерөнхий нягтлан бодогч</t>
  </si>
  <si>
    <t>бид манай аж ахуйн нэгжийн</t>
  </si>
  <si>
    <t>-ны өдрөөр тасалбар болгон гаргасан санхүүгийн тайланд тайлант хугацааны</t>
  </si>
  <si>
    <t>үйл ажиллагааны үр дүн, санхүүгийн байдлыг "Нягтлан бодох бүртгэлийн тухай" хуулийн 17.1</t>
  </si>
  <si>
    <t xml:space="preserve">дэх заалтын дагуу үнэн зөв, бүрэн тусгасан болохыг баталж байна. Үүнд : </t>
  </si>
  <si>
    <t>3. Аж ахуйн нэгжийн үйл ажиллагааны эдийн засаг, санхүүгийн бүхий л үйл явцыг иж бүрэн</t>
  </si>
  <si>
    <t>2.  Санхүүгийн тайланд тусгагдсан бүх тооцоолол үнэн зөв хийгдсэн;</t>
  </si>
  <si>
    <t>1. Бүх ажил гүйлгээ бодитоор гаргсан бөгөөд холбогдох анхан шатны баримтыг үндэслэн</t>
  </si>
  <si>
    <t>нягтлан бодох бүртгэл, санхүүгийн тайланд зөв тусгасан;</t>
  </si>
  <si>
    <t>хамарсан;</t>
  </si>
  <si>
    <t>4. Тайлант үеийн үр дүнд өмнөх оны ажил гүйлгээнээс шилжин тусгагдаагүй, мөн тайлант</t>
  </si>
  <si>
    <t>оны ажил гүйлгээнээс орхигдсон зүйл байхгүй;</t>
  </si>
  <si>
    <t>5. Бүх хөрөнгө, авлага, өр төлбөр, орлого, зардлыг Санхүүгийн тайлагналыг олон улсын</t>
  </si>
  <si>
    <t>стандартын дагуу үнэн зөв тусгасан;</t>
  </si>
  <si>
    <t>6. Энэ тайланд тусгагдсан бүхий л зүйл манай байгууллагын албан ёсны өмчлөлд байдаг</t>
  </si>
  <si>
    <t xml:space="preserve">          </t>
  </si>
  <si>
    <t>Дүн</t>
  </si>
  <si>
    <t>Захирал                            ..........................</t>
  </si>
  <si>
    <t>Ерөнхий нягтлан бодогч ..............................</t>
  </si>
  <si>
    <r>
      <t>25.</t>
    </r>
    <r>
      <rPr>
        <sz val="7"/>
        <color rgb="FFFFFFFF"/>
        <rFont val="Times New Roman"/>
        <family val="1"/>
      </rPr>
      <t xml:space="preserve">       </t>
    </r>
    <r>
      <rPr>
        <sz val="10"/>
        <color rgb="FFFFFFFF"/>
        <rFont val="Times New Roman"/>
        <family val="1"/>
      </rPr>
      <t>ХӨРӨНГӨ ОРУУЛАЛТ</t>
    </r>
  </si>
  <si>
    <t>Эхний үлдэгдэл</t>
  </si>
  <si>
    <t>Тайлант хугацаанд хийгдсэн хөрөнгө оруулалт (төгрөгөөр)</t>
  </si>
  <si>
    <t>Эцсийн үлдэгдэл</t>
  </si>
  <si>
    <t>Аж ахуйн нэгжийн өөрийн хөрөнгөөр</t>
  </si>
  <si>
    <t>Улсын  төсвийн хөрөнгөөр</t>
  </si>
  <si>
    <t>Орон нутгийн төсвийн хөрөнгөөр</t>
  </si>
  <si>
    <t>Гадаадын  шууд хөрөнгө оруулалт</t>
  </si>
  <si>
    <t>Гадаадын зээл</t>
  </si>
  <si>
    <t>Гадаадын буцалтгүй тусламж</t>
  </si>
  <si>
    <t>Төсөл, хөтөлбөр, хандив</t>
  </si>
  <si>
    <t>Бусад эх үүсвэр</t>
  </si>
  <si>
    <t>Биет хөрөнгө:</t>
  </si>
  <si>
    <t>Газрын сайжруулалт</t>
  </si>
  <si>
    <t>Барилга, байгууламж</t>
  </si>
  <si>
    <t>Үүнээс: Орон суцны барилга</t>
  </si>
  <si>
    <t xml:space="preserve">               Авто зам</t>
  </si>
  <si>
    <t>Машин тоног, төхөөрөмж</t>
  </si>
  <si>
    <t>Тээврийн хэрэгсэл</t>
  </si>
  <si>
    <t>Тавилга эд хогшил</t>
  </si>
  <si>
    <t>Компьютер, бусад хэрэгсэл</t>
  </si>
  <si>
    <t>Бусад биет хөрөнгө:</t>
  </si>
  <si>
    <t>Үүнээс:        ХОЗҮХХ</t>
  </si>
  <si>
    <t>Биет хөрөнгийн дүн</t>
  </si>
  <si>
    <t>Биет бус хөрөнгө:</t>
  </si>
  <si>
    <t xml:space="preserve">Зохиогчийн эрх  </t>
  </si>
  <si>
    <t>Компьютерийн программ хангамж</t>
  </si>
  <si>
    <t>2.2.1</t>
  </si>
  <si>
    <t>Үүнээс:  Программ хангамж</t>
  </si>
  <si>
    <t>2.2.2</t>
  </si>
  <si>
    <t>Мэдээллийн сан</t>
  </si>
  <si>
    <t>Патент</t>
  </si>
  <si>
    <t>Барааны тэмдэг</t>
  </si>
  <si>
    <t>Тусгай зөвшөөрөл</t>
  </si>
  <si>
    <t>Газар эзэмших эрх</t>
  </si>
  <si>
    <t>Бусад биет бус хөрөнгө</t>
  </si>
  <si>
    <t>2.7.1</t>
  </si>
  <si>
    <t>Үүнээс:  Зураг төсвийн ажил, ТЭЗҮ боловсруулах, туршилт судалгаа</t>
  </si>
  <si>
    <t>Биет бус хөрөнгийн дүн</t>
  </si>
  <si>
    <t>Хайгуул үнэлгээний хөрөнгө</t>
  </si>
  <si>
    <t>Үүнээс:    Биет хөрөнгө</t>
  </si>
  <si>
    <t xml:space="preserve"> Биет бус    хөрөнгө</t>
  </si>
  <si>
    <t>ХОЗҮХХ – Хөрөнгө оруулалтын зориулалттай үл хөдлөх хөрөнгө</t>
  </si>
  <si>
    <t>САНХҮҮГИЙН ТАЙЛАНГИЙН</t>
  </si>
  <si>
    <t>ТОДРУУЛГА</t>
  </si>
  <si>
    <t xml:space="preserve">    </t>
  </si>
  <si>
    <t xml:space="preserve">  ( Аж ахуйн нэгжийн нэр )</t>
  </si>
  <si>
    <t>Үндсэн үйл ажиллагааны чиглэл /төрөл/ :</t>
  </si>
  <si>
    <t>(а)</t>
  </si>
  <si>
    <t>(б)</t>
  </si>
  <si>
    <t>(в)</t>
  </si>
  <si>
    <t>Туслах үйл ажиллагааны чиглэл /төрөл/ :</t>
  </si>
  <si>
    <t xml:space="preserve">(б) </t>
  </si>
  <si>
    <t>Салбар, төлөөлөгчийн газрын нэр, байршил :</t>
  </si>
  <si>
    <r>
      <t>1.</t>
    </r>
    <r>
      <rPr>
        <sz val="7"/>
        <color rgb="FFFFFFFF"/>
        <rFont val="Times New Roman"/>
        <family val="1"/>
      </rPr>
      <t xml:space="preserve">       </t>
    </r>
    <r>
      <rPr>
        <sz val="10"/>
        <color rgb="FFFFFFFF"/>
        <rFont val="Times New Roman"/>
        <family val="1"/>
      </rPr>
      <t>ТАЙЛАН БЭЛТГЭХ ҮНДЭСЛЭЛ</t>
    </r>
  </si>
  <si>
    <r>
      <t>2.</t>
    </r>
    <r>
      <rPr>
        <sz val="7"/>
        <color rgb="FFFFFFFF"/>
        <rFont val="Times New Roman"/>
        <family val="1"/>
      </rPr>
      <t xml:space="preserve">       </t>
    </r>
    <r>
      <rPr>
        <sz val="10"/>
        <color rgb="FFFFFFFF"/>
        <rFont val="Times New Roman"/>
        <family val="1"/>
      </rPr>
      <t>НЯГТЛАН БОДОХ БҮРТГЭЛИЙН БОДЛОГЫН ӨӨРЧЛӨЛТ</t>
    </r>
  </si>
  <si>
    <r>
      <t>3.   </t>
    </r>
    <r>
      <rPr>
        <sz val="7"/>
        <color rgb="FFFFFFFF"/>
        <rFont val="Times New Roman"/>
        <family val="1"/>
      </rPr>
      <t xml:space="preserve">    </t>
    </r>
    <r>
      <rPr>
        <sz val="10"/>
        <color rgb="FFFFFFFF"/>
        <rFont val="Times New Roman"/>
        <family val="1"/>
      </rPr>
      <t>МӨНГӨ, ТҮҮНТЭЙ АДИЛТГАХ ХӨРӨНГӨ</t>
    </r>
  </si>
  <si>
    <t>Мөнгөн хөрөнгийн зүйлс</t>
  </si>
  <si>
    <t xml:space="preserve">         Эцсийн үлдэгдэл</t>
  </si>
  <si>
    <t>Касс дахь мөнгө</t>
  </si>
  <si>
    <t>Банкин дахь мөнгө</t>
  </si>
  <si>
    <t>Мөнгөтэй адилтгах хөрөнгө</t>
  </si>
  <si>
    <t>Тэмдэглэл. (Мөнгө, түүнтэй адилтгах хөрөнгөтэй холбоотой тайлбар, тэмдэглэлийг хийнэ).</t>
  </si>
  <si>
    <r>
      <t>4.   </t>
    </r>
    <r>
      <rPr>
        <sz val="7"/>
        <color rgb="FFFFFFFF"/>
        <rFont val="Times New Roman"/>
        <family val="1"/>
      </rPr>
      <t xml:space="preserve">    </t>
    </r>
    <r>
      <rPr>
        <sz val="10"/>
        <color rgb="FFFFFFFF"/>
        <rFont val="Times New Roman"/>
        <family val="1"/>
      </rPr>
      <t>ДАНСНЫ БОЛОН БУСАД АВЛАГА</t>
    </r>
  </si>
  <si>
    <t>4.1 Дансны авлага</t>
  </si>
  <si>
    <t xml:space="preserve">Дансны авлага </t>
  </si>
  <si>
    <t xml:space="preserve">Найдваргүй авлагын хасагдуулга </t>
  </si>
  <si>
    <t>Дансны авлага (цэвэр дүнгээр)</t>
  </si>
  <si>
    <t>Нэмэгдсэн</t>
  </si>
  <si>
    <t>Хасагдсан (-):</t>
  </si>
  <si>
    <t xml:space="preserve">     -Төлөгдсөн </t>
  </si>
  <si>
    <t xml:space="preserve">    - Найдваргүй болсон </t>
  </si>
  <si>
    <r>
      <t>4.2</t>
    </r>
    <r>
      <rPr>
        <sz val="7"/>
        <rFont val="Times New Roman"/>
        <family val="1"/>
      </rPr>
      <t xml:space="preserve">    </t>
    </r>
    <r>
      <rPr>
        <sz val="10"/>
        <rFont val="Times New Roman"/>
        <family val="1"/>
      </rPr>
      <t>Татвар, нийгмийн даатгалын шимтгэл (НДШ) - ийн авлага</t>
    </r>
  </si>
  <si>
    <t>Төрөл</t>
  </si>
  <si>
    <t>ААНОАТ-ын авлага</t>
  </si>
  <si>
    <t>НӨАТ-ын авлага</t>
  </si>
  <si>
    <t>НДШ – ийн авлага</t>
  </si>
  <si>
    <r>
      <t>4.3</t>
    </r>
    <r>
      <rPr>
        <sz val="7"/>
        <rFont val="Times New Roman"/>
        <family val="1"/>
      </rPr>
      <t xml:space="preserve">    </t>
    </r>
    <r>
      <rPr>
        <sz val="10"/>
        <rFont val="Times New Roman"/>
        <family val="1"/>
      </rPr>
      <t>Бусад богино хугацаат авлага (төрлөөр нь ангилна)</t>
    </r>
  </si>
  <si>
    <t>Холбоотой талаас авах авлага (эргэлтийн хөрөнгөнд хамаарах дүн)</t>
  </si>
  <si>
    <t>Ажиллагчдаас авах авлага</t>
  </si>
  <si>
    <t>Ногдол ашгийн авлага</t>
  </si>
  <si>
    <t>Хүүний авлага</t>
  </si>
  <si>
    <t>Богино хугацаат авлагын бичиг</t>
  </si>
  <si>
    <t>Бусад талуудаас авах авлага</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</si>
  <si>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</si>
  <si>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r>
      <t>5.</t>
    </r>
    <r>
      <rPr>
        <sz val="7"/>
        <color rgb="FFFFFFFF"/>
        <rFont val="Times New Roman"/>
        <family val="1"/>
      </rPr>
      <t xml:space="preserve">       </t>
    </r>
    <r>
      <rPr>
        <sz val="10"/>
        <color theme="0"/>
        <rFont val="Times New Roman"/>
        <family val="1"/>
      </rPr>
      <t xml:space="preserve">БУСАД САНХҮҮГИЙН ХӨРӨНГӨ </t>
    </r>
  </si>
  <si>
    <t xml:space="preserve">   </t>
  </si>
  <si>
    <r>
      <t>6.</t>
    </r>
    <r>
      <rPr>
        <sz val="7"/>
        <color rgb="FFFFFFFF"/>
        <rFont val="Times New Roman"/>
        <family val="1"/>
      </rPr>
      <t xml:space="preserve">       </t>
    </r>
    <r>
      <rPr>
        <sz val="10"/>
        <color rgb="FFFFFFFF"/>
        <rFont val="Times New Roman"/>
        <family val="1"/>
      </rPr>
      <t>БАРАА МАТЕРИАЛ</t>
    </r>
  </si>
  <si>
    <t>Бараа материалын төрөл</t>
  </si>
  <si>
    <t>Түүхий эд материал</t>
  </si>
  <si>
    <t>Дуусаагүй үйлдвэрлэл</t>
  </si>
  <si>
    <t>Бэлэн бүтээгдэхүүн</t>
  </si>
  <si>
    <t xml:space="preserve">Бараа </t>
  </si>
  <si>
    <t>Хангамжийн материал</t>
  </si>
  <si>
    <t>Эхний үлдэгдэл (өртгөөр)</t>
  </si>
  <si>
    <t>Нэмэгдсэн дүн</t>
  </si>
  <si>
    <t>Хасагдсан дүн (-)</t>
  </si>
  <si>
    <t>Эцсийн үлдэгдэл (өртгөөр)</t>
  </si>
  <si>
    <t>Үнийн бууралтын гарз (-)</t>
  </si>
  <si>
    <t>Үнийн бууралтын буцаалт</t>
  </si>
  <si>
    <t>Дансны цэвэр дүн*:</t>
  </si>
  <si>
    <t xml:space="preserve">Эхний үлдэгдэл </t>
  </si>
  <si>
    <t xml:space="preserve">Эцсийн үлдэгдэл </t>
  </si>
  <si>
    <t>*Дансны цэвэр дүнгийн эхний, эцсийн үлдэгдлийн нийт дүн нь санхүүгийн байдлын тайлан дахь бараа материалын дансны эхний, эцсийн үлдэгдлийн дүнтэй тэнцүү байна.</t>
  </si>
  <si>
    <t>Тэмдэглэл. (Бараа материалын өртгийг тодорхойлоход ашигласан арга, бараа материалын бүртгэлийн систем, өртөг болон цэвэр боломжит үнийн аль багыг сонгох аргын талаар тайлбар, тэмдэглэл хийнэ).</t>
  </si>
  <si>
    <t xml:space="preserve">        </t>
  </si>
  <si>
    <r>
      <t>7.</t>
    </r>
    <r>
      <rPr>
        <sz val="7"/>
        <color rgb="FFFFFFFF"/>
        <rFont val="Times New Roman"/>
        <family val="1"/>
      </rPr>
      <t> </t>
    </r>
    <r>
      <rPr>
        <sz val="7"/>
        <color theme="0"/>
        <rFont val="Times New Roman"/>
        <family val="1"/>
      </rPr>
      <t xml:space="preserve"> </t>
    </r>
    <r>
      <rPr>
        <sz val="10"/>
        <color theme="0"/>
        <rFont val="Times New Roman"/>
        <family val="1"/>
      </rPr>
      <t xml:space="preserve">БОРЛУУЛАХ ЗОРИЛГООР ЭЗЭМШИЖ БУЙ ЭРГЭЛТИЙН БУС ХӨРӨНГӨ </t>
    </r>
    <r>
      <rPr>
        <b/>
        <sz val="10"/>
        <color theme="0"/>
        <rFont val="Times New Roman"/>
        <family val="1"/>
      </rPr>
      <t xml:space="preserve"> </t>
    </r>
    <r>
      <rPr>
        <sz val="10"/>
        <color theme="0"/>
        <rFont val="Times New Roman"/>
        <family val="1"/>
      </rPr>
      <t>(ЭСВЭЛ БОРЛУУЛАХ БҮЛЭГ ХӨРӨНГӨ) БОЛОН ӨР ТӨЛБӨР</t>
    </r>
  </si>
  <si>
    <t xml:space="preserve">     </t>
  </si>
  <si>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</si>
  <si>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t>8. УРЬДЧИЛЖ ТӨЛСӨН ЗАРДАЛ/ТООЦОО</t>
  </si>
  <si>
    <t>Урьдчилж төлсөн зардал</t>
  </si>
  <si>
    <t>Урьдчилж төлсөн түрээс, даатгал</t>
  </si>
  <si>
    <t>Бэлтгэн нийлүүлэгчдэд төлсөн урьдчилгаа төлбөр</t>
  </si>
  <si>
    <t xml:space="preserve">                   </t>
  </si>
  <si>
    <r>
      <t>9.</t>
    </r>
    <r>
      <rPr>
        <sz val="7"/>
        <color rgb="FFFFFFFF"/>
        <rFont val="Times New Roman"/>
        <family val="1"/>
      </rPr>
      <t xml:space="preserve">       </t>
    </r>
    <r>
      <rPr>
        <sz val="10"/>
        <color rgb="FFFFFFFF"/>
        <rFont val="Times New Roman"/>
        <family val="1"/>
      </rPr>
      <t xml:space="preserve">ҮНДСЭН ХӨРӨНГӨ </t>
    </r>
  </si>
  <si>
    <t>Машин, тоног төхөөрөмж</t>
  </si>
  <si>
    <t xml:space="preserve">Тавилга эд хогшил </t>
  </si>
  <si>
    <t>Бусад үндсэн хөрөнгө</t>
  </si>
  <si>
    <t>ҮНДСЭН ХӨРӨНГӨ /ӨРТӨГ/</t>
  </si>
  <si>
    <t>Өөрөө үйлдвэрлэсэн</t>
  </si>
  <si>
    <t>Худалдаж авсан</t>
  </si>
  <si>
    <t>Үнэ төлбөргүй авсан</t>
  </si>
  <si>
    <t>Дахин үнэлгээний нэмэгдэл</t>
  </si>
  <si>
    <t xml:space="preserve">Худалдсан </t>
  </si>
  <si>
    <t xml:space="preserve">Үнэгүй шилжүүлсэн </t>
  </si>
  <si>
    <t xml:space="preserve">Акталсан </t>
  </si>
  <si>
    <t>Үндсэн хөрөнгө дахин ангилсан</t>
  </si>
  <si>
    <t>Үндсэн хөрөнгө, ХОЗҮХХ[1] хооронд дахин ангилсан</t>
  </si>
  <si>
    <t>ХУРИМТЛАГДСАН ЭЛЭГДЭЛ</t>
  </si>
  <si>
    <t xml:space="preserve">   Байгуулсан элэгдэл </t>
  </si>
  <si>
    <t xml:space="preserve">Дахин үнэлгээгээр нэмэгдсэн </t>
  </si>
  <si>
    <t xml:space="preserve">Үнэ цэнийн бууралтын буцаалт </t>
  </si>
  <si>
    <t>Хасагдсан дүн</t>
  </si>
  <si>
    <t xml:space="preserve">   Данснаас хассан хөрөнгийн элэгдэл </t>
  </si>
  <si>
    <t xml:space="preserve">Дахин үнэлгээгээр  хасагдсан </t>
  </si>
  <si>
    <t xml:space="preserve">Үнэ цэнийн бууралт </t>
  </si>
  <si>
    <t xml:space="preserve">ДАНСНЫ ЦЭВЭР ДҮН </t>
  </si>
  <si>
    <t>Эхний үлдэгдэл    (1.1 - 2.1)</t>
  </si>
  <si>
    <t>Эцсийн үлдэгдэл (1.6 - 2.4)</t>
  </si>
  <si>
    <t>Тэмдэглэл. (Үндсэн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t>
  </si>
  <si>
    <t>[1] Хөрөнгө оруулалтын зориулалттай үл хөдлөх хөрөнгө.</t>
  </si>
  <si>
    <r>
      <t>10.</t>
    </r>
    <r>
      <rPr>
        <sz val="7"/>
        <color rgb="FFFFFFFF"/>
        <rFont val="Times New Roman"/>
        <family val="1"/>
      </rPr>
      <t xml:space="preserve">       </t>
    </r>
    <r>
      <rPr>
        <sz val="10"/>
        <color rgb="FFFFFFFF"/>
        <rFont val="Times New Roman"/>
        <family val="1"/>
      </rPr>
      <t>Биет бус хөрөнгө</t>
    </r>
  </si>
  <si>
    <t>Зохиогчийн эрх</t>
  </si>
  <si>
    <t>БИЕТ БУС ХӨРӨНГӨ /ӨРТӨГ/</t>
  </si>
  <si>
    <t>ХУРИМТЛАГДСАН ХОРОГДОЛ</t>
  </si>
  <si>
    <t xml:space="preserve">    Байгуулсан хорогдол </t>
  </si>
  <si>
    <t>Үнэ цэнийн бууралтын буцаалт</t>
  </si>
  <si>
    <t>Хасагдсан:</t>
  </si>
  <si>
    <t xml:space="preserve">   Данснаас хассан хөрөнгийн хорогдол </t>
  </si>
  <si>
    <t xml:space="preserve">    Дахин үнэлгээгээр  хасагдсан </t>
  </si>
  <si>
    <t>Үнэ цэнийн бууралт</t>
  </si>
  <si>
    <t>ДАНСНЫ ЦЭВЭР ДҮН</t>
  </si>
  <si>
    <t>Эцсийн үлдэгдэл (1.4 - 2.4)</t>
  </si>
  <si>
    <t>Тэмдэглэл. (Биет бус хөрөнгийн анги бүрийн хувьд ашигласан хэмжилтийн суурь, хорогдол тооцох арга, ашиглалтын хугацаа, дахин үнэлсэн бол дахин үнэлгээ хүчинтэй болсон хугацаа, хараат бус үнэлгээчин үнэлсэн эсэх, бусад биет бус хөрөнгийн бүрэлдэхүүн болон бусад тайлбар тэмдэглэлийг хийнэ).</t>
  </si>
  <si>
    <r>
      <t>11.</t>
    </r>
    <r>
      <rPr>
        <sz val="7"/>
        <color rgb="FFFFFFFF"/>
        <rFont val="Times New Roman"/>
        <family val="1"/>
      </rPr>
      <t xml:space="preserve">       </t>
    </r>
    <r>
      <rPr>
        <sz val="10"/>
        <color rgb="FFFFFFFF"/>
        <rFont val="Times New Roman"/>
        <family val="1"/>
      </rPr>
      <t>Дуусаагүй барилга</t>
    </r>
  </si>
  <si>
    <t>Дуусаагүй барилгын нэр</t>
  </si>
  <si>
    <t>Эхэлсэн он</t>
  </si>
  <si>
    <t>Дуусгалтын хувь</t>
  </si>
  <si>
    <t>Нийт төсөвт өртөг</t>
  </si>
  <si>
    <t>Ашиглалтанд орох эцсийн хугацаа</t>
  </si>
  <si>
    <r>
      <t>12.</t>
    </r>
    <r>
      <rPr>
        <sz val="7"/>
        <color theme="0"/>
        <rFont val="Times New Roman"/>
        <family val="1"/>
      </rPr>
      <t xml:space="preserve">       </t>
    </r>
    <r>
      <rPr>
        <sz val="10"/>
        <color theme="0"/>
        <rFont val="Times New Roman"/>
        <family val="1"/>
      </rPr>
      <t>БИОЛОГИЙН ХӨРӨНГӨ</t>
    </r>
  </si>
  <si>
    <t>Биологийн хөрөнгийн төрөл</t>
  </si>
  <si>
    <t>тоо</t>
  </si>
  <si>
    <t>дансны үнэ</t>
  </si>
  <si>
    <t>Тэмдэглэл. (Биологийн хөрөнгийн хэмжилтийн суурь болон бусад тайлбар, тэмдэглэлийг хийнэ).</t>
  </si>
  <si>
    <r>
      <t>3.</t>
    </r>
    <r>
      <rPr>
        <sz val="7"/>
        <color theme="0"/>
        <rFont val="Times New Roman"/>
        <family val="1"/>
      </rPr>
      <t xml:space="preserve">       </t>
    </r>
    <r>
      <rPr>
        <sz val="10"/>
        <color theme="0"/>
        <rFont val="Times New Roman"/>
        <family val="1"/>
      </rPr>
      <t>УРТ ХУГАЦААТ ХӨРӨНГӨ ОРУУЛАЛТ</t>
    </r>
  </si>
  <si>
    <t xml:space="preserve">  №</t>
  </si>
  <si>
    <t>Хөрөнгө оруулалтын төрөл</t>
  </si>
  <si>
    <t>Хөрөнгө оруулалтын хувь</t>
  </si>
  <si>
    <t>Хөрөнгө оруулалтын дүн</t>
  </si>
  <si>
    <r>
      <t xml:space="preserve">Тэмдэглэл. ( 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 27 </t>
    </r>
    <r>
      <rPr>
        <i/>
        <sz val="10"/>
        <rFont val="Times New Roman"/>
        <family val="1"/>
      </rPr>
      <t xml:space="preserve">Нэгтгэсэн болон тусдаа санхүүгийн тайлан </t>
    </r>
    <r>
      <rPr>
        <sz val="10"/>
        <rFont val="Times New Roman"/>
        <family val="1"/>
      </rPr>
      <t>– ийн дагуу тодруулна).</t>
    </r>
  </si>
  <si>
    <r>
      <t>14.</t>
    </r>
    <r>
      <rPr>
        <sz val="7"/>
        <color theme="0"/>
        <rFont val="Times New Roman"/>
        <family val="1"/>
      </rPr>
      <t xml:space="preserve">       </t>
    </r>
    <r>
      <rPr>
        <sz val="10"/>
        <color theme="0"/>
        <rFont val="Times New Roman"/>
        <family val="1"/>
      </rPr>
      <t>ХӨРӨНГӨ ОРУУЛАЛТЫН ЗОРИУЛАЛТТАЙ ҮЛ ХӨДЛӨХ ХӨРӨНГӨ</t>
    </r>
  </si>
  <si>
    <r>
      <t xml:space="preserve">Тэмдэглэл. (Хөрөнгө оруулалтын зориулалттай үл хөдлөх хөрөнгийн  хувьд ашигласан хэмжилтийн суурь;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түрээслэсэн хөрөнгөтэй холбоотой гарсан зардлууд. Хэрэв өртгийн загвар ашигладаг бол хөрөнгийн ашиглалтын хугацаа, элэгдэл тооцох арга болон НББОУС 40 </t>
    </r>
    <r>
      <rPr>
        <i/>
        <sz val="10"/>
        <rFont val="Times New Roman"/>
        <family val="1"/>
      </rPr>
      <t>Хөрөнгө оруулалтын зориулалттай үл хөдлөх хөрөнгө</t>
    </r>
    <r>
      <rPr>
        <sz val="10"/>
        <rFont val="Times New Roman"/>
        <family val="1"/>
      </rPr>
      <t xml:space="preserve"> – д заасны дагуу бусад тодруулгыг хийнэ).</t>
    </r>
  </si>
  <si>
    <r>
      <t>15.</t>
    </r>
    <r>
      <rPr>
        <sz val="7"/>
        <color theme="0"/>
        <rFont val="Times New Roman"/>
        <family val="1"/>
      </rPr>
      <t xml:space="preserve">       </t>
    </r>
    <r>
      <rPr>
        <sz val="10"/>
        <color theme="0"/>
        <rFont val="Times New Roman"/>
        <family val="1"/>
      </rPr>
      <t>БУСАД ЭРГЭЛТИЙН БУС ХӨРӨНГӨ</t>
    </r>
  </si>
  <si>
    <t>Тэмдэглэл. ( Бусад эргэлтийн бус хөрөнгийн төрөл тус бүрээр тайлбар, тэмдэглэлийг хийнэ. Урт хугацаат авлагыг тодруулна).</t>
  </si>
  <si>
    <r>
      <t>16.</t>
    </r>
    <r>
      <rPr>
        <sz val="7"/>
        <color theme="0"/>
        <rFont val="Times New Roman"/>
        <family val="1"/>
      </rPr>
      <t xml:space="preserve">       </t>
    </r>
    <r>
      <rPr>
        <sz val="10"/>
        <color theme="0"/>
        <rFont val="Times New Roman"/>
        <family val="1"/>
      </rPr>
      <t>ӨР ТӨЛБӨР</t>
    </r>
  </si>
  <si>
    <t>16.1 Дансны өглөг</t>
  </si>
  <si>
    <t>Ангилал</t>
  </si>
  <si>
    <r>
      <t>-</t>
    </r>
    <r>
      <rPr>
        <sz val="7"/>
        <rFont val="Times New Roman"/>
        <family val="1"/>
      </rPr>
      <t xml:space="preserve"> </t>
    </r>
    <r>
      <rPr>
        <sz val="10"/>
        <rFont val="Times New Roman"/>
        <family val="1"/>
      </rPr>
      <t xml:space="preserve"> Төлөгдөх хугацаандаа байгаа</t>
    </r>
  </si>
  <si>
    <r>
      <t>-</t>
    </r>
    <r>
      <rPr>
        <sz val="7"/>
        <rFont val="Times New Roman"/>
        <family val="1"/>
      </rPr>
      <t xml:space="preserve">   </t>
    </r>
    <r>
      <rPr>
        <sz val="10"/>
        <rFont val="Times New Roman"/>
        <family val="1"/>
      </rPr>
      <t>Хугацаа хэтэрсэн</t>
    </r>
  </si>
  <si>
    <t xml:space="preserve">16.2  Татварын өр </t>
  </si>
  <si>
    <t>Татварын өрийн төрөл</t>
  </si>
  <si>
    <t>ААНОАТ өр</t>
  </si>
  <si>
    <t>НӨАТ-ын өр</t>
  </si>
  <si>
    <t>ХХОАТ-ын өр</t>
  </si>
  <si>
    <t>ОАТ-ын өр</t>
  </si>
  <si>
    <t>Бусад татварын өр</t>
  </si>
  <si>
    <t>16.3  Богино хугацаат зээл</t>
  </si>
  <si>
    <t>төгрөгөөр</t>
  </si>
  <si>
    <t>валютаар</t>
  </si>
  <si>
    <r>
      <t>-</t>
    </r>
    <r>
      <rPr>
        <sz val="7"/>
        <rFont val="Times New Roman"/>
        <family val="1"/>
      </rPr>
      <t xml:space="preserve">   </t>
    </r>
    <r>
      <rPr>
        <sz val="10"/>
        <rFont val="Times New Roman"/>
        <family val="1"/>
      </rPr>
      <t>Төлөгдөх хугацаандаа байгаа</t>
    </r>
  </si>
  <si>
    <r>
      <t>1</t>
    </r>
    <r>
      <rPr>
        <sz val="10"/>
        <rFont val="Times New Roman"/>
        <family val="1"/>
      </rPr>
      <t>6.4 Богино хугацаат нөөц (өр төлбөр)</t>
    </r>
  </si>
  <si>
    <t>Нөөцийн төрөл</t>
  </si>
  <si>
    <t>Хасагдсан (ашигласан нөөц) (-)</t>
  </si>
  <si>
    <t xml:space="preserve"> Ашиглаагүй буцаан бичсэн дүн</t>
  </si>
  <si>
    <t>Баталгаат засварын</t>
  </si>
  <si>
    <t>Нөхөн сэргээлтийн</t>
  </si>
  <si>
    <t>Тэмдэглэл. (Урт хугацаат нөөцийн дүнг тодруулна. Нөөцийн төрлөөр тайлбар, тэмдэглэл хийнэ).</t>
  </si>
  <si>
    <t>16.5 Бусад богино хугацаат өр төлбөр</t>
  </si>
  <si>
    <t>Нийт</t>
  </si>
  <si>
    <t>Тэмдэглэл. (Гадаад валютаар илэрхийлэгдсэн богино хугацаат өр төлбөрийн дүнг тусад нь тодруулна).</t>
  </si>
  <si>
    <t>16.6  Урт хугацаат зээл болон бусад урт хугацаат өр төлбөр</t>
  </si>
  <si>
    <t>Урт хугацаат зээлийн дүн</t>
  </si>
  <si>
    <t>Гадаадын байгууллагаас шууд авсан зээл</t>
  </si>
  <si>
    <t>Гадаадын байгууллагаас дамжуулан авсан зээл</t>
  </si>
  <si>
    <t>Дотоодын эх үүсвэрээс авсан зээл</t>
  </si>
  <si>
    <t>Бусад урт хугацаат өр төлбөрийн дүн (гадаад, дотоодын зах зээлд гаргасан бонд, өрийн бичиг</t>
  </si>
  <si>
    <t>Тэмдэглэл. (Урт хугацаат зээл болон бусад урт хугацаат өр төлбөрийн төрлөөр тайлбар, тэмдэглэл хийнэ).</t>
  </si>
  <si>
    <r>
      <t>17.</t>
    </r>
    <r>
      <rPr>
        <sz val="7"/>
        <color theme="0"/>
        <rFont val="Times New Roman"/>
        <family val="1"/>
      </rPr>
      <t xml:space="preserve">       </t>
    </r>
    <r>
      <rPr>
        <sz val="10"/>
        <color theme="0"/>
        <rFont val="Times New Roman"/>
        <family val="1"/>
      </rPr>
      <t>ЭЗДИЙН ӨМЧ</t>
    </r>
  </si>
  <si>
    <t>17.1 Өмч</t>
  </si>
  <si>
    <t>Эргэлтэнд байгаа бүрэн төлөгдсөн энгийн хувьцаа</t>
  </si>
  <si>
    <t>Давуу эрхтэй хувьцаа</t>
  </si>
  <si>
    <t>Өмчийн дүн (төгрөгөөр)</t>
  </si>
  <si>
    <t>Тоо ширхэг</t>
  </si>
  <si>
    <t>Дүн (төгрөгөөр)</t>
  </si>
  <si>
    <t>Хасагдсан (-)</t>
  </si>
  <si>
    <t xml:space="preserve">   17.2 Хөрөнгийн дахин үнэлгээний нэмэгдэл</t>
  </si>
  <si>
    <t>Үндсэн хөрөнгийн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</si>
  <si>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</si>
  <si>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</si>
  <si>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буцаалт[1]</t>
  </si>
  <si>
    <t xml:space="preserve">Дахин үнэлгээний нэмэгдлийн зөрүү </t>
  </si>
  <si>
    <t xml:space="preserve">Дахин үнэлгээний нэмэгдлийн хэрэгжсэн дүн </t>
  </si>
  <si>
    <t>Дахин үнэлсэн хөрөнгийн үнэ цэнийн бууралтын гарз[2]</t>
  </si>
  <si>
    <t>[1] Дахин үнэлсэн хөрөнгийн өмнөх тайлант хугацаанд ашиг, алдагдлаар хүлээн зөвшөөрсөн үнэ цэнийн бууралтын гарзын дүнгээс хэтэрсэн дүн.</t>
  </si>
  <si>
    <t>[2] Дахин үнэлсэн хөрөнгийн үнэ цэнийн бууралтын гарз нь тухайн хөрөнгийн дахин үнэлгээний нэмэгдлийн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t>
  </si>
  <si>
    <t>17.3 Гадаад валютын хөрвүүлэлтийн нөөц</t>
  </si>
  <si>
    <t>Гадаад үйл ажиллагааны хөрвүүлэлтээс үүссэн зөрүү</t>
  </si>
  <si>
    <t>Бүртгэлийн валютыг толилуулгын валют руу хөрвүүлснээс үүссэн зөрүү</t>
  </si>
  <si>
    <t>Бусад</t>
  </si>
  <si>
    <t>17.4 Эздийн өмчийн бусад хэсэг</t>
  </si>
  <si>
    <t xml:space="preserve">Тэмдэглэл. (Эздийн өмчийн бусад хэсгийн бүрэлдэхүүн тус бүрээр тодруулж тайлбар, тэмдэглэл хийнэ). </t>
  </si>
  <si>
    <r>
      <t>18.</t>
    </r>
    <r>
      <rPr>
        <sz val="7"/>
        <color theme="0"/>
        <rFont val="Times New Roman"/>
        <family val="1"/>
      </rPr>
      <t>   </t>
    </r>
    <r>
      <rPr>
        <sz val="10"/>
        <color theme="0"/>
        <rFont val="Times New Roman"/>
        <family val="1"/>
      </rPr>
      <t>БОРЛУУЛАЛТЫН ОРЛОГО БОЛОН БОРЛУУЛАЛТЫН ӨРТӨГ</t>
    </r>
  </si>
  <si>
    <t>Өмнөх оны дүн</t>
  </si>
  <si>
    <t>Тайлант оны дүн</t>
  </si>
  <si>
    <t>Борлуулалтын орлого:</t>
  </si>
  <si>
    <t xml:space="preserve">Бараа, бүтээгдэхүүн борлуулсны орлого: </t>
  </si>
  <si>
    <t>Ажил, үйлчилгээ борлуулсны орлого:</t>
  </si>
  <si>
    <t>Нийт борлуулалтын орлого</t>
  </si>
  <si>
    <t>Борлуулалтын буцаалт, хөнгөлөлт, үнийн бууралт (-)</t>
  </si>
  <si>
    <t>Цэвэр борлуулалт</t>
  </si>
  <si>
    <t>Борлуулалтын өртөг:</t>
  </si>
  <si>
    <t>Борлуулсан бараа, бүтээгдэхүүний өртөг</t>
  </si>
  <si>
    <t>Борлуулсан ажил, үйлчилгээний өртөг</t>
  </si>
  <si>
    <t>Нийт борлуулалтын өртөг</t>
  </si>
  <si>
    <r>
      <t>19.</t>
    </r>
    <r>
      <rPr>
        <sz val="7"/>
        <color theme="0"/>
        <rFont val="Times New Roman"/>
        <family val="1"/>
      </rPr>
      <t xml:space="preserve">       </t>
    </r>
    <r>
      <rPr>
        <sz val="10"/>
        <color theme="0"/>
        <rFont val="Times New Roman"/>
        <family val="1"/>
      </rPr>
      <t>БУСАД ОРЛОГО,  ОЛЗ (ГАРЗ), АШИГ (АЛДАГДАЛ)</t>
    </r>
  </si>
  <si>
    <t>19.1 Бусад орлого</t>
  </si>
  <si>
    <t>Орлогын төрөл</t>
  </si>
  <si>
    <t>19.2 Гадаад валютын ханшийн зөрүүний олз, гарз</t>
  </si>
  <si>
    <t>Мөнгөн хөрөнгийн үлдэгдэлд хийсэн ханшийн тэгшитгэлийн ханшийн зөрүү</t>
  </si>
  <si>
    <t>Эргэлтийн авлага, өр төлбөртэй холбоотой үүссэн ханшийн зөрүү</t>
  </si>
  <si>
    <t>Эргэлтийн бус авлага, өр төлбөртэй холбоотой үүссэн ханшийн зөрүү</t>
  </si>
  <si>
    <t>Валютын арилжаанаас үүссэн олз/гарз</t>
  </si>
  <si>
    <t xml:space="preserve">19.3 Бусад ашиг (алдагдал) </t>
  </si>
  <si>
    <t xml:space="preserve">Ашиг (алдагдал) </t>
  </si>
  <si>
    <t>Тайлант   оны дүн</t>
  </si>
  <si>
    <t>Хөрөнгийн үнэ цэнийн бууралтын гарз</t>
  </si>
  <si>
    <t>ХОЗҮХХ[1]-ийн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</si>
  <si>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</si>
  <si>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</si>
  <si>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</si>
  <si>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r>
      <t>20.</t>
    </r>
    <r>
      <rPr>
        <sz val="7"/>
        <color theme="0"/>
        <rFont val="Times New Roman"/>
        <family val="1"/>
      </rPr>
      <t xml:space="preserve">       </t>
    </r>
    <r>
      <rPr>
        <sz val="10"/>
        <color theme="0"/>
        <rFont val="Times New Roman"/>
        <family val="1"/>
      </rPr>
      <t>ЗАРДАЛ</t>
    </r>
  </si>
  <si>
    <t>20.1 Борлуулалт маркетингийн болон ерөнхий ба удирдлагын зардлууд</t>
  </si>
  <si>
    <t>Зардлын төрөл</t>
  </si>
  <si>
    <t>БорМар</t>
  </si>
  <si>
    <t>ЕрУд</t>
  </si>
  <si>
    <t>Ажиллагчдын цалингийн зардал</t>
  </si>
  <si>
    <t>Аж ахуйн нэгжээс төлсөн НДШ-ийн зардал</t>
  </si>
  <si>
    <t xml:space="preserve">Албан татвар, төлбөр, хураамжийн зардал </t>
  </si>
  <si>
    <t xml:space="preserve">Томилолтын зардал </t>
  </si>
  <si>
    <t xml:space="preserve">Бичиг хэргийн зардал </t>
  </si>
  <si>
    <t xml:space="preserve">Шуудан холбооны зардал </t>
  </si>
  <si>
    <t xml:space="preserve">Мэргэжлийн үйлчилгээний зардал </t>
  </si>
  <si>
    <t xml:space="preserve">Сургалтын  зардал </t>
  </si>
  <si>
    <t xml:space="preserve">Сонин сэтгүүл захиалгын  зардал </t>
  </si>
  <si>
    <t xml:space="preserve">Даатгалын зардал </t>
  </si>
  <si>
    <t xml:space="preserve">Ашиглалтын зардал </t>
  </si>
  <si>
    <t xml:space="preserve">Засварын зардал </t>
  </si>
  <si>
    <t xml:space="preserve">Элэгдэл, хорогдлын зардал </t>
  </si>
  <si>
    <t xml:space="preserve">Түрээсийн зардал </t>
  </si>
  <si>
    <t xml:space="preserve">Харуул хамгааллын зардал </t>
  </si>
  <si>
    <t xml:space="preserve">Цэвэрлэгээ үйлчилгээний зардал </t>
  </si>
  <si>
    <t xml:space="preserve">Тээврийн зардал </t>
  </si>
  <si>
    <t xml:space="preserve">Шатахууны зардал </t>
  </si>
  <si>
    <t>Хүлээн авалтын зардал</t>
  </si>
  <si>
    <t>Зар сурталчилгааны зардал</t>
  </si>
  <si>
    <t>20.2 Бусад зардал</t>
  </si>
  <si>
    <t>Өмнөх оны        дүн</t>
  </si>
  <si>
    <t>Алданги, торгуулийн зардал</t>
  </si>
  <si>
    <t>Хандивийн зардал</t>
  </si>
  <si>
    <t>Найдваргүй авлагын зардал</t>
  </si>
  <si>
    <t>20.3 Цалингийн зардал</t>
  </si>
  <si>
    <t>Ажиллагчдын дундаж тоо</t>
  </si>
  <si>
    <t>Цалингийн зардлын дүн</t>
  </si>
  <si>
    <t xml:space="preserve">Үйлдвэрлэл, үйлчилгээний </t>
  </si>
  <si>
    <t xml:space="preserve">Борлуулалт маркетингийн </t>
  </si>
  <si>
    <t xml:space="preserve">Ерөнхий ба удирдлагын </t>
  </si>
  <si>
    <r>
      <t>21.</t>
    </r>
    <r>
      <rPr>
        <sz val="7"/>
        <color theme="0"/>
        <rFont val="Times New Roman"/>
        <family val="1"/>
      </rPr>
      <t xml:space="preserve">       </t>
    </r>
    <r>
      <rPr>
        <sz val="10"/>
        <color theme="0"/>
        <rFont val="Times New Roman"/>
        <family val="1"/>
      </rPr>
      <t>ОРЛОГЫН ТАТВАРЫН ЗАРДАЛ</t>
    </r>
  </si>
  <si>
    <t xml:space="preserve">Тайлант үеийн орлогын татварын зардал </t>
  </si>
  <si>
    <t>Хойшлогдсон татварын зардал (орлого)</t>
  </si>
  <si>
    <t>Орлогын татварын зардал (орлого) – ын нийт дүн</t>
  </si>
  <si>
    <t>Тэмдэглэл. (Орлогын татварын зардал (орлого) - ын бүрэлдэхүүн тус бүрээр  тайлбар, тэмдэглэл хийнэ).</t>
  </si>
  <si>
    <r>
      <t>22.</t>
    </r>
    <r>
      <rPr>
        <sz val="7"/>
        <color theme="0"/>
        <rFont val="Times New Roman"/>
        <family val="1"/>
      </rPr>
      <t xml:space="preserve">       </t>
    </r>
    <r>
      <rPr>
        <sz val="10"/>
        <color theme="0"/>
        <rFont val="Times New Roman"/>
        <family val="1"/>
      </rPr>
      <t>ХОЛБООТОЙ ТАЛУУДЫН ТОДРУУЛГА</t>
    </r>
  </si>
  <si>
    <t>22.1 Толгой компани, хамгийн дээд хяналт тавигч компани, хувь хүний талаарх мэдээлэл[1]</t>
  </si>
  <si>
    <t>Толгой компани</t>
  </si>
  <si>
    <t>Хамгийн дээд хяналт тавигч толгой компани</t>
  </si>
  <si>
    <t>Хамгийн дээд хяналт тавигч хувь хүн</t>
  </si>
  <si>
    <t>Тайлбар</t>
  </si>
  <si>
    <t>Бүртгэгдсэн (оршин суугаа) улс</t>
  </si>
  <si>
    <t>Эзэмшлийн хувь</t>
  </si>
  <si>
    <t>22.2 Тэргүүлэх удирдлагын бүрэлдэхүүнд олгосон нөхөн олговрын тухай мэдээлэл</t>
  </si>
  <si>
    <t>Тэргүүлэх удирдлага гэдэгт ......................................................... бүрэлдэхүүнийг хамруулав.[2]</t>
  </si>
  <si>
    <t>Нөхөн олговрын нэр</t>
  </si>
  <si>
    <t>Богино болон урт хугацааны тэтгэмж</t>
  </si>
  <si>
    <t xml:space="preserve">Ажил эрхлэлтийн дараах, ажлаас халагдсаны тэтгэмж </t>
  </si>
  <si>
    <t xml:space="preserve">Хувьцаанд суурилсан төлбөр </t>
  </si>
  <si>
    <t>22.3 Холбоотой талуудтай хийсэн ажил гүйлгээ</t>
  </si>
  <si>
    <t>Холбоотой талын нэр</t>
  </si>
  <si>
    <t>Ажил гүйлгээний утга</t>
  </si>
  <si>
    <r>
      <t>23.</t>
    </r>
    <r>
      <rPr>
        <sz val="7"/>
        <color theme="0"/>
        <rFont val="Times New Roman"/>
        <family val="1"/>
      </rPr>
      <t xml:space="preserve">       </t>
    </r>
    <r>
      <rPr>
        <sz val="10"/>
        <color theme="0"/>
        <rFont val="Times New Roman"/>
        <family val="1"/>
      </rPr>
      <t>БОЛЗОШГҮЙ ХӨРӨНГӨ БА ӨР ТӨЛБӨР</t>
    </r>
  </si>
  <si>
    <t>Тэмдэглэл. (Болзошгүй хөрөнгө ба өр төлбөрийн мөн чанар, хэрэв практик боломжтой бол тэдгээрийн санхүүгийн нөлөөний тооцооллыг тодруулна).</t>
  </si>
  <si>
    <r>
      <t>24.</t>
    </r>
    <r>
      <rPr>
        <sz val="7"/>
        <color theme="0"/>
        <rFont val="Times New Roman"/>
        <family val="1"/>
      </rPr>
      <t xml:space="preserve">       </t>
    </r>
    <r>
      <rPr>
        <sz val="10"/>
        <color theme="0"/>
        <rFont val="Times New Roman"/>
        <family val="1"/>
      </rPr>
      <t>ТАЙЛАГНАЛЫН ҮЕИЙН ДАРААХ ҮЙЛ ЯВДАЛ</t>
    </r>
  </si>
  <si>
    <t>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тодруулж бусад тайлбар, тэмдэглэл хийнэ).</t>
  </si>
  <si>
    <t>[1] НББОУС 24 Холбоотой талуудын тодруулга-д заасны дагуу тодруулна.</t>
  </si>
  <si>
    <t>[2] Тэргүүлэх удирдлагад ямар бүрэлдэхүүнийг хамруулснаа тодруулна. Тухайлбал, захирлуудын зөвлөл,  удирдах зөвлөлийн гишүүд гэх мэт.</t>
  </si>
  <si>
    <t>1.  </t>
  </si>
  <si>
    <t>Намсрай</t>
  </si>
  <si>
    <t>Отгон-Од</t>
  </si>
  <si>
    <t>Н.Отгон-Од</t>
  </si>
  <si>
    <t>"ЭМ ЭН ДИ" ХК-ийн</t>
  </si>
  <si>
    <t>"ЭМ ЭН ДИ " ХК</t>
  </si>
  <si>
    <t>Эм Эн Ди ХК</t>
  </si>
  <si>
    <t>Гадаад худалдаа</t>
  </si>
  <si>
    <t>Фермерийн аж ахуй</t>
  </si>
  <si>
    <t>Түргэн хоолны үйлчилгээ</t>
  </si>
  <si>
    <t>Түрээсийн үйлчилгээ</t>
  </si>
  <si>
    <t xml:space="preserve">Н.Отгон-Од </t>
  </si>
  <si>
    <t>АТӨЯХАТатвар авлага</t>
  </si>
  <si>
    <t>А</t>
  </si>
  <si>
    <t>2024 оны 01-р сарын 01-ний үлдэгдэл</t>
  </si>
  <si>
    <t>2024 оны 12-р сарын 31-ний үлдэгдэл</t>
  </si>
  <si>
    <t xml:space="preserve"> 2024 оны 12-р сарын 31</t>
  </si>
  <si>
    <t>2025 оны 04-р улирлын</t>
  </si>
  <si>
    <t>2025 оны 12-р сарын 31</t>
  </si>
  <si>
    <t>2025 оны 12 сарын 31 өдөр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</si>
</sst>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00_-;\-* #,##0.00_-;_-* &quot;-&quot;??_-;_-@_-"/>
    <numFmt numFmtId="166" formatCode="_-* #,##0_-;\-* #,##0_-;_-* &quot;-&quot;??_-;_-@_-"/>
    <numFmt numFmtId="167" formatCode="_-* #,##0.0_-;\-* #,##0.0_-;_-* &quot;-&quot;??_-;_-@_-"/>
    <numFmt numFmtId="168" formatCode="_(* #,##0_);_(* \(#,##0\);_(* &quot;-&quot;??_);_(@_)"/>
  </numFmts>
  <fonts count="52">
    <font>
      <sz val="11"/>
      <name val="돋움"/>
      <charset val="129"/>
    </font>
    <font>
      <sz val="11"/>
      <color theme="1"/>
      <name val="Calibri"/>
      <family val="2"/>
      <scheme val="minor"/>
    </font>
    <font>
      <sz val="11"/>
      <color theme="1"/>
      <name val="Calibri"/>
      <family val="2"/>
      <scheme val="minor"/>
    </font>
    <font>
      <sz val="11"/>
      <name val="돋움"/>
      <charset val="129"/>
    </font>
    <font>
      <sz val="8"/>
      <name val="돋움"/>
      <family val="3"/>
      <charset val="129"/>
    </font>
    <font>
      <sz val="10"/>
      <name val="Arial"/>
      <family val="2"/>
    </font>
    <font>
      <sz val="10"/>
      <name val="Arial Mon"/>
      <family val="2"/>
    </font>
    <font>
      <sz val="10"/>
      <name val="Times New Roman"/>
      <family val="1"/>
      <charset val="204"/>
    </font>
    <font>
      <sz val="11"/>
      <name val="Times New Roman"/>
      <family val="1"/>
    </font>
    <font>
      <sz val="10"/>
      <name val="Times New Roman"/>
      <family val="1"/>
    </font>
    <font>
      <sz val="11"/>
      <color rgb="FF000000"/>
      <name val="Calibri"/>
      <family val="2"/>
    </font>
    <font>
      <sz val="11"/>
      <color rgb="FF000000"/>
      <name val="Arial"/>
      <family val="2"/>
    </font>
    <font>
      <sz val="7.25"/>
      <color rgb="FF000000"/>
      <name val="Arial"/>
      <family val="2"/>
    </font>
    <font>
      <b/>
      <sz val="11"/>
      <color rgb="FF000000"/>
      <name val="Arial"/>
      <family val="2"/>
    </font>
    <font>
      <b/>
      <sz val="8.25"/>
      <color rgb="FF000000"/>
      <name val="Arial"/>
      <family val="2"/>
    </font>
    <font>
      <sz val="7.5"/>
      <color rgb="FF000000"/>
      <name val="Arial"/>
      <family val="2"/>
    </font>
    <font>
      <sz val="8.25"/>
      <color rgb="FF000000"/>
      <name val="Arial"/>
      <family val="2"/>
    </font>
    <font>
      <sz val="9.75"/>
      <color rgb="FF000000"/>
      <name val="Arial"/>
      <family val="2"/>
    </font>
    <font>
      <sz val="6"/>
      <color rgb="FF7E7276"/>
      <name val="Arial"/>
      <family val="2"/>
    </font>
    <font>
      <u/>
      <sz val="8.25"/>
      <color rgb="FF000000"/>
      <name val="Arial"/>
      <family val="2"/>
    </font>
    <font>
      <b/>
      <sz val="9"/>
      <color rgb="FF000000"/>
      <name val="Times New Roman"/>
      <family val="1"/>
    </font>
    <font>
      <b/>
      <sz val="9.75"/>
      <color rgb="FF000000"/>
      <name val="Times New Roman"/>
      <family val="1"/>
    </font>
    <font>
      <b/>
      <sz val="10"/>
      <name val="Times New Roman"/>
      <family val="1"/>
    </font>
    <font>
      <b/>
      <sz val="11"/>
      <name val="Times New Roman"/>
      <family val="1"/>
    </font>
    <font>
      <sz val="9"/>
      <name val="Times New Roman"/>
      <family val="1"/>
    </font>
    <font>
      <sz val="8"/>
      <name val="Times New Roman"/>
      <family val="1"/>
    </font>
    <font>
      <b/>
      <sz val="9"/>
      <name val="Times New Roman"/>
      <family val="1"/>
    </font>
    <font>
      <sz val="12"/>
      <color rgb="FF000000"/>
      <name val="Arial"/>
      <family val="2"/>
    </font>
    <font>
      <sz val="11.25"/>
      <color rgb="FF000000"/>
      <name val="Arial"/>
      <family val="2"/>
    </font>
    <font>
      <sz val="9.75"/>
      <color rgb="FF000000"/>
      <name val="Times New Roman"/>
      <family val="1"/>
    </font>
    <font>
      <b/>
      <sz val="18"/>
      <color rgb="FF000000"/>
      <name val="Arial"/>
      <family val="2"/>
    </font>
    <font>
      <b/>
      <sz val="10"/>
      <color rgb="FF000000"/>
      <name val="Arial"/>
      <family val="2"/>
    </font>
    <font>
      <b/>
      <sz val="45"/>
      <color theme="1" tint="4.9989318521683403E-2"/>
      <name val="Arial"/>
      <family val="2"/>
    </font>
    <font>
      <b/>
      <sz val="11.25"/>
      <color rgb="FF000000"/>
      <name val="Arial"/>
      <family val="2"/>
    </font>
    <font>
      <u val="singleAccounting"/>
      <sz val="8.25"/>
      <color rgb="FF000000"/>
      <name val="Arial"/>
      <family val="2"/>
    </font>
    <font>
      <sz val="10"/>
      <color rgb="FF000000"/>
      <name val="Arial"/>
      <family val="2"/>
    </font>
    <font>
      <i/>
      <sz val="10"/>
      <name val="Times New Roman"/>
      <family val="1"/>
    </font>
    <font>
      <sz val="10"/>
      <color rgb="FFFFFFFF"/>
      <name val="Times New Roman"/>
      <family val="1"/>
    </font>
    <font>
      <sz val="7"/>
      <color rgb="FFFFFFFF"/>
      <name val="Times New Roman"/>
      <family val="1"/>
    </font>
    <font>
      <b/>
      <sz val="8"/>
      <name val="Times New Roman"/>
      <family val="1"/>
    </font>
    <font>
      <sz val="12"/>
      <name val="宋体"/>
      <charset val="134"/>
    </font>
    <font>
      <sz val="11"/>
      <name val="Arial"/>
      <family val="2"/>
    </font>
    <font>
      <sz val="7"/>
      <name val="Times New Roman"/>
      <family val="1"/>
    </font>
    <font>
      <sz val="10"/>
      <color theme="0"/>
      <name val="Times New Roman"/>
      <family val="1"/>
    </font>
    <font>
      <sz val="7"/>
      <color theme="0"/>
      <name val="Times New Roman"/>
      <family val="1"/>
    </font>
    <font>
      <b/>
      <sz val="10"/>
      <color theme="0"/>
      <name val="Times New Roman"/>
      <family val="1"/>
    </font>
    <font>
      <b/>
      <sz val="10"/>
      <color rgb="FFFFFFFF"/>
      <name val="Times New Roman"/>
      <family val="1"/>
    </font>
    <font>
      <u/>
      <sz val="10"/>
      <color theme="10"/>
      <name val="Arial"/>
      <family val="2"/>
    </font>
    <font>
      <b/>
      <sz val="10"/>
      <name val="Arial"/>
      <family val="2"/>
    </font>
    <font>
      <u/>
      <sz val="9"/>
      <color theme="10"/>
      <name val="Arial"/>
      <family val="2"/>
    </font>
    <font>
      <b/>
      <sz val="11"/>
      <color rgb="FF000000"/>
      <name val="Calibri"/>
      <family val="2"/>
    </font>
    <font>
      <sz val="12"/>
      <color theme="1"/>
      <name val="Calibri"/>
      <family val="2"/>
      <scheme val="minor"/>
    </font>
  </fonts>
  <fills count="9">
    <fill>
      <patternFill patternType="none"/>
    </fill>
    <fill>
      <patternFill patternType="gray125"/>
    </fill>
    <fill>
      <patternFill patternType="solid">
        <fgColor rgb="FFFFFFFF"/>
        <bgColor indexed="64"/>
      </patternFill>
    </fill>
    <fill>
      <patternFill patternType="solid">
        <fgColor rgb="FFFFE4B5"/>
      </patternFill>
    </fill>
    <fill>
      <patternFill patternType="solid">
        <fgColor rgb="FFD3D3D3"/>
      </patternFill>
    </fill>
    <fill>
      <patternFill patternType="solid">
        <fgColor rgb="FFC0C0C0"/>
      </patternFill>
    </fill>
    <fill>
      <patternFill patternType="solid">
        <fgColor rgb="FF000000"/>
        <bgColor indexed="64"/>
      </patternFill>
    </fill>
    <fill>
      <patternFill patternType="solid">
        <fgColor theme="1"/>
        <bgColor indexed="64"/>
      </patternFill>
    </fill>
    <fill>
      <patternFill patternType="solid">
        <fgColor rgb="FFD9D9D9"/>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rgb="FFC04000"/>
      </top>
      <bottom/>
      <diagonal/>
    </border>
    <border>
      <left style="thin">
        <color rgb="FFC04000"/>
      </left>
      <right style="thin">
        <color rgb="FFC04000"/>
      </right>
      <top style="thin">
        <color rgb="FFC04000"/>
      </top>
      <bottom style="thin">
        <color rgb="FFC04000"/>
      </bottom>
      <diagonal/>
    </border>
    <border>
      <left/>
      <right style="thin">
        <color rgb="FFC04000"/>
      </right>
      <top style="thin">
        <color rgb="FFC04000"/>
      </top>
      <bottom style="thin">
        <color rgb="FFC04000"/>
      </bottom>
      <diagonal/>
    </border>
    <border>
      <left style="thin">
        <color rgb="FFC04000"/>
      </left>
      <right style="thin">
        <color rgb="FFC04000"/>
      </right>
      <top/>
      <bottom style="thin">
        <color rgb="FFC04000"/>
      </bottom>
      <diagonal/>
    </border>
    <border>
      <left/>
      <right style="thin">
        <color rgb="FFC04000"/>
      </right>
      <top/>
      <bottom style="thin">
        <color rgb="FFC04000"/>
      </bottom>
      <diagonal/>
    </border>
    <border>
      <left style="thin">
        <color rgb="FFC04000"/>
      </left>
      <right/>
      <top style="thin">
        <color rgb="FFC04000"/>
      </top>
      <bottom style="thin">
        <color rgb="FFC04000"/>
      </bottom>
      <diagonal/>
    </border>
    <border>
      <left/>
      <right style="thin">
        <color rgb="FFC04000"/>
      </right>
      <top/>
      <bottom/>
      <diagonal/>
    </border>
    <border>
      <left/>
      <right style="thin">
        <color indexed="64"/>
      </right>
      <top style="thin">
        <color rgb="FFC04000"/>
      </top>
      <bottom style="thin">
        <color rgb="FFC04000"/>
      </bottom>
      <diagonal/>
    </border>
    <border>
      <left style="thin">
        <color rgb="FFC04000"/>
      </left>
      <right style="thin">
        <color rgb="FFC04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rgb="FFC04000"/>
      </bottom>
      <diagonal/>
    </border>
    <border>
      <left style="thin">
        <color indexed="64"/>
      </left>
      <right style="thin">
        <color indexed="64"/>
      </right>
      <top style="thin">
        <color indexed="64"/>
      </top>
      <bottom style="thin">
        <color rgb="FFC04000"/>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medium">
        <color indexed="64"/>
      </left>
      <right/>
      <top/>
      <bottom/>
      <diagonal/>
    </border>
    <border>
      <left/>
      <right/>
      <top/>
      <bottom style="dotted">
        <color indexed="64"/>
      </bottom>
      <diagonal/>
    </border>
    <border>
      <left/>
      <right/>
      <top style="dotted">
        <color indexed="64"/>
      </top>
      <bottom style="dotted">
        <color indexed="64"/>
      </bottom>
      <diagonal/>
    </border>
    <border>
      <left style="dotted">
        <color indexed="64"/>
      </left>
      <right/>
      <top/>
      <bottom style="dotted">
        <color indexed="64"/>
      </bottom>
      <diagonal/>
    </border>
    <border>
      <left/>
      <right style="dotted">
        <color indexed="64"/>
      </right>
      <top style="dotted">
        <color indexed="64"/>
      </top>
      <bottom style="dotted">
        <color indexed="64"/>
      </bottom>
      <diagonal/>
    </border>
  </borders>
  <cellStyleXfs count="18">
    <xf numFmtId="0" fontId="0" fillId="0" borderId="0"/>
    <xf numFmtId="164" fontId="3" fillId="0" borderId="0" applyFont="0" applyFill="0" applyBorder="0" applyAlignment="0" applyProtection="0"/>
    <xf numFmtId="0" fontId="2" fillId="0" borderId="0"/>
    <xf numFmtId="43" fontId="2" fillId="0" borderId="0" applyFont="0" applyFill="0" applyBorder="0" applyAlignment="0" applyProtection="0"/>
    <xf numFmtId="0" fontId="10" fillId="0" borderId="0"/>
    <xf numFmtId="164" fontId="10" fillId="0" borderId="0" applyFont="0" applyFill="0" applyBorder="0" applyAlignment="0" applyProtection="0"/>
    <xf numFmtId="0" fontId="3" fillId="0" borderId="0"/>
    <xf numFmtId="164" fontId="3" fillId="0" borderId="0" applyFont="0" applyFill="0" applyBorder="0" applyAlignment="0" applyProtection="0"/>
    <xf numFmtId="0" fontId="5" fillId="0" borderId="0"/>
    <xf numFmtId="43" fontId="5"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5" fillId="0" borderId="0"/>
    <xf numFmtId="0" fontId="10" fillId="0" borderId="0"/>
    <xf numFmtId="0" fontId="1" fillId="0" borderId="0"/>
    <xf numFmtId="0" fontId="40" fillId="0" borderId="0"/>
    <xf numFmtId="0" fontId="47" fillId="0" borderId="0" applyNumberFormat="0" applyFill="0" applyBorder="0" applyAlignment="0" applyProtection="0">
      <alignment vertical="top"/>
      <protection locked="0"/>
    </xf>
    <xf numFmtId="0" fontId="51" fillId="0" borderId="0"/>
  </cellStyleXfs>
  <cellXfs count="338">
    <xf numFmtId="0" fontId="0" fillId="0" borderId="0" xfId="0"/>
    <xf numFmtId="0" fontId="11" fillId="0" borderId="0" xfId="4" applyFont="1"/>
    <xf numFmtId="166" fontId="14" fillId="0" borderId="18" xfId="5" applyNumberFormat="1" applyFont="1" applyFill="1" applyBorder="1" applyAlignment="1">
      <alignment horizontal="right" vertical="center" wrapText="1"/>
    </xf>
    <xf numFmtId="0" fontId="17" fillId="0" borderId="0" xfId="4" applyFont="1" applyAlignment="1">
      <alignment horizontal="center" vertical="center" wrapText="1"/>
    </xf>
    <xf numFmtId="0" fontId="12" fillId="0" borderId="0" xfId="4" applyFont="1" applyAlignment="1">
      <alignment horizontal="center" vertical="center" wrapText="1"/>
    </xf>
    <xf numFmtId="0" fontId="14" fillId="3" borderId="15" xfId="4" applyFont="1" applyFill="1" applyBorder="1" applyAlignment="1">
      <alignment horizontal="center" vertical="center" wrapText="1"/>
    </xf>
    <xf numFmtId="0" fontId="14" fillId="3" borderId="16" xfId="4" applyFont="1" applyFill="1" applyBorder="1" applyAlignment="1">
      <alignment horizontal="center" vertical="center" wrapText="1"/>
    </xf>
    <xf numFmtId="0" fontId="14" fillId="0" borderId="17" xfId="4" applyFont="1" applyBorder="1" applyAlignment="1">
      <alignment horizontal="center" vertical="center" wrapText="1"/>
    </xf>
    <xf numFmtId="0" fontId="14" fillId="0" borderId="18" xfId="4" applyFont="1" applyBorder="1" applyAlignment="1">
      <alignment horizontal="right" vertical="center" wrapText="1"/>
    </xf>
    <xf numFmtId="0" fontId="16" fillId="0" borderId="17" xfId="4" applyFont="1" applyBorder="1" applyAlignment="1">
      <alignment horizontal="center" vertical="center" wrapText="1"/>
    </xf>
    <xf numFmtId="0" fontId="16" fillId="0" borderId="18" xfId="4" applyFont="1" applyBorder="1" applyAlignment="1">
      <alignment horizontal="right" vertical="center" wrapText="1"/>
    </xf>
    <xf numFmtId="0" fontId="16" fillId="0" borderId="0" xfId="4" applyFont="1" applyAlignment="1">
      <alignment horizontal="left" vertical="center" wrapText="1"/>
    </xf>
    <xf numFmtId="0" fontId="10" fillId="0" borderId="0" xfId="4" applyAlignment="1">
      <alignment horizontal="center"/>
    </xf>
    <xf numFmtId="0" fontId="10" fillId="0" borderId="0" xfId="4"/>
    <xf numFmtId="0" fontId="19" fillId="0" borderId="17" xfId="4" applyFont="1" applyBorder="1" applyAlignment="1">
      <alignment horizontal="center" vertical="center" wrapText="1"/>
    </xf>
    <xf numFmtId="0" fontId="16" fillId="0" borderId="22" xfId="4" applyFont="1" applyBorder="1" applyAlignment="1">
      <alignment horizontal="center" vertical="center" wrapText="1"/>
    </xf>
    <xf numFmtId="0" fontId="19" fillId="0" borderId="22" xfId="4" applyFont="1" applyBorder="1" applyAlignment="1">
      <alignment horizontal="center" vertical="center" wrapText="1"/>
    </xf>
    <xf numFmtId="0" fontId="14" fillId="0" borderId="22" xfId="4" applyFont="1" applyBorder="1" applyAlignment="1">
      <alignment horizontal="center" vertical="center" wrapText="1"/>
    </xf>
    <xf numFmtId="0" fontId="20" fillId="0" borderId="22" xfId="4" applyFont="1" applyBorder="1" applyAlignment="1">
      <alignment horizontal="center" vertical="top" wrapText="1"/>
    </xf>
    <xf numFmtId="0" fontId="16" fillId="0" borderId="0" xfId="4" applyFont="1" applyAlignment="1">
      <alignment vertical="center" wrapText="1"/>
    </xf>
    <xf numFmtId="0" fontId="11" fillId="0" borderId="0" xfId="4" applyFont="1" applyAlignment="1">
      <alignment horizontal="right"/>
    </xf>
    <xf numFmtId="164" fontId="14" fillId="0" borderId="18" xfId="1" applyFont="1" applyFill="1" applyBorder="1" applyAlignment="1">
      <alignment horizontal="right" vertical="top" wrapText="1"/>
    </xf>
    <xf numFmtId="164" fontId="16" fillId="0" borderId="18" xfId="1" applyFont="1" applyFill="1" applyBorder="1" applyAlignment="1">
      <alignment horizontal="right" vertical="top" wrapText="1"/>
    </xf>
    <xf numFmtId="164" fontId="16" fillId="0" borderId="0" xfId="1" applyFont="1" applyFill="1" applyBorder="1" applyAlignment="1">
      <alignment vertical="center" wrapText="1"/>
    </xf>
    <xf numFmtId="166" fontId="16" fillId="0" borderId="18" xfId="4" applyNumberFormat="1" applyFont="1" applyBorder="1" applyAlignment="1">
      <alignment horizontal="right" vertical="center" wrapText="1"/>
    </xf>
    <xf numFmtId="164" fontId="10" fillId="0" borderId="0" xfId="1" applyFont="1" applyBorder="1"/>
    <xf numFmtId="164" fontId="14" fillId="3" borderId="16" xfId="1" applyFont="1" applyFill="1" applyBorder="1" applyAlignment="1">
      <alignment horizontal="center" vertical="center" wrapText="1"/>
    </xf>
    <xf numFmtId="164" fontId="14" fillId="4" borderId="18" xfId="1" applyFont="1" applyFill="1" applyBorder="1" applyAlignment="1">
      <alignment horizontal="right" vertical="top" wrapText="1"/>
    </xf>
    <xf numFmtId="164" fontId="19" fillId="0" borderId="18" xfId="1" applyFont="1" applyFill="1" applyBorder="1" applyAlignment="1">
      <alignment horizontal="right" vertical="top" wrapText="1"/>
    </xf>
    <xf numFmtId="164" fontId="16" fillId="0" borderId="18" xfId="1" applyFont="1" applyFill="1" applyBorder="1" applyAlignment="1">
      <alignment horizontal="left" vertical="center" wrapText="1"/>
    </xf>
    <xf numFmtId="164" fontId="10" fillId="0" borderId="0" xfId="1" applyFont="1"/>
    <xf numFmtId="164" fontId="34" fillId="0" borderId="18" xfId="1" applyFont="1" applyFill="1" applyBorder="1" applyAlignment="1">
      <alignment horizontal="right" vertical="top" wrapText="1"/>
    </xf>
    <xf numFmtId="164" fontId="11" fillId="0" borderId="0" xfId="1" applyFont="1"/>
    <xf numFmtId="164" fontId="13" fillId="0" borderId="28" xfId="1" applyFont="1" applyBorder="1"/>
    <xf numFmtId="164" fontId="11" fillId="0" borderId="28" xfId="1" applyFont="1" applyBorder="1"/>
    <xf numFmtId="0" fontId="13" fillId="0" borderId="28" xfId="4" applyFont="1" applyBorder="1" applyAlignment="1">
      <alignment horizontal="right" vertical="center" wrapText="1"/>
    </xf>
    <xf numFmtId="164" fontId="13" fillId="0" borderId="28" xfId="1" applyFont="1" applyFill="1" applyBorder="1" applyAlignment="1">
      <alignment horizontal="center" vertical="center" wrapText="1"/>
    </xf>
    <xf numFmtId="0" fontId="13" fillId="0" borderId="28" xfId="4" applyFont="1" applyBorder="1" applyAlignment="1">
      <alignment horizontal="right" vertical="top" wrapText="1"/>
    </xf>
    <xf numFmtId="0" fontId="11" fillId="0" borderId="28" xfId="4" applyFont="1" applyBorder="1" applyAlignment="1">
      <alignment horizontal="right" vertical="top" wrapText="1"/>
    </xf>
    <xf numFmtId="0" fontId="11" fillId="0" borderId="0" xfId="4" applyFont="1" applyAlignment="1">
      <alignment vertical="center" wrapText="1"/>
    </xf>
    <xf numFmtId="164" fontId="11" fillId="0" borderId="0" xfId="1" applyFont="1" applyFill="1" applyBorder="1" applyAlignment="1">
      <alignment vertical="center" wrapText="1"/>
    </xf>
    <xf numFmtId="0" fontId="11" fillId="0" borderId="0" xfId="4" applyFont="1" applyAlignment="1">
      <alignment horizontal="center" vertical="center" wrapText="1"/>
    </xf>
    <xf numFmtId="0" fontId="28" fillId="0" borderId="5" xfId="0" applyFont="1" applyBorder="1" applyAlignment="1">
      <alignment vertical="center" wrapText="1"/>
    </xf>
    <xf numFmtId="0" fontId="11" fillId="0" borderId="0" xfId="0" applyFont="1" applyAlignment="1">
      <alignment horizontal="center" vertical="center" wrapText="1"/>
    </xf>
    <xf numFmtId="0" fontId="12" fillId="0" borderId="0" xfId="0" applyFont="1" applyAlignment="1">
      <alignment vertical="top" wrapText="1"/>
    </xf>
    <xf numFmtId="0" fontId="28" fillId="0" borderId="24" xfId="0" applyFont="1" applyBorder="1" applyAlignment="1">
      <alignment horizontal="center" vertical="center" wrapText="1"/>
    </xf>
    <xf numFmtId="167" fontId="6" fillId="0" borderId="1" xfId="1" applyNumberFormat="1" applyFont="1" applyBorder="1" applyProtection="1">
      <protection locked="0"/>
    </xf>
    <xf numFmtId="0" fontId="35" fillId="0" borderId="0" xfId="0" applyFont="1" applyAlignment="1">
      <alignment vertical="center" wrapText="1"/>
    </xf>
    <xf numFmtId="0" fontId="5" fillId="0" borderId="0" xfId="8"/>
    <xf numFmtId="0" fontId="9" fillId="0" borderId="0" xfId="8" applyFont="1"/>
    <xf numFmtId="0" fontId="25" fillId="0" borderId="1" xfId="8" applyFont="1" applyBorder="1" applyAlignment="1">
      <alignment horizontal="center" vertical="center" wrapText="1"/>
    </xf>
    <xf numFmtId="0" fontId="5" fillId="0" borderId="0" xfId="8" applyAlignment="1">
      <alignment vertical="center"/>
    </xf>
    <xf numFmtId="0" fontId="39" fillId="0" borderId="1" xfId="8" applyFont="1" applyBorder="1" applyAlignment="1">
      <alignment wrapText="1"/>
    </xf>
    <xf numFmtId="0" fontId="25" fillId="0" borderId="1" xfId="8" applyFont="1" applyBorder="1" applyAlignment="1">
      <alignment wrapText="1"/>
    </xf>
    <xf numFmtId="0" fontId="25" fillId="0" borderId="1" xfId="8" applyFont="1" applyBorder="1" applyAlignment="1">
      <alignment vertical="top" wrapText="1"/>
    </xf>
    <xf numFmtId="0" fontId="25" fillId="0" borderId="1" xfId="8" applyFont="1" applyBorder="1" applyAlignment="1">
      <alignment textRotation="90" wrapText="1"/>
    </xf>
    <xf numFmtId="0" fontId="25" fillId="0" borderId="1" xfId="8" applyFont="1" applyBorder="1" applyAlignment="1">
      <alignment horizontal="left" wrapText="1" indent="3"/>
    </xf>
    <xf numFmtId="0" fontId="24" fillId="0" borderId="0" xfId="8" applyFont="1"/>
    <xf numFmtId="0" fontId="9" fillId="0" borderId="0" xfId="8" applyFont="1" applyAlignment="1">
      <alignment horizontal="center"/>
    </xf>
    <xf numFmtId="0" fontId="9" fillId="0" borderId="0" xfId="8" applyFont="1" applyAlignment="1">
      <alignment horizontal="justify"/>
    </xf>
    <xf numFmtId="0" fontId="9" fillId="0" borderId="0" xfId="8" applyFont="1" applyAlignment="1">
      <alignment horizontal="left" indent="2"/>
    </xf>
    <xf numFmtId="0" fontId="9" fillId="0" borderId="5" xfId="8" applyFont="1" applyBorder="1" applyAlignment="1">
      <alignment horizontal="left" indent="2"/>
    </xf>
    <xf numFmtId="0" fontId="5" fillId="0" borderId="5" xfId="8" applyBorder="1"/>
    <xf numFmtId="0" fontId="8" fillId="0" borderId="30" xfId="8" applyFont="1" applyBorder="1"/>
    <xf numFmtId="0" fontId="9" fillId="0" borderId="30" xfId="8" applyFont="1" applyBorder="1"/>
    <xf numFmtId="0" fontId="8" fillId="0" borderId="31" xfId="8" applyFont="1" applyBorder="1"/>
    <xf numFmtId="0" fontId="41" fillId="0" borderId="0" xfId="8" applyFont="1"/>
    <xf numFmtId="0" fontId="9" fillId="0" borderId="1" xfId="8" applyFont="1" applyBorder="1" applyAlignment="1">
      <alignment horizontal="center" wrapText="1"/>
    </xf>
    <xf numFmtId="0" fontId="9" fillId="0" borderId="1" xfId="8" applyFont="1" applyBorder="1" applyAlignment="1">
      <alignment wrapText="1"/>
    </xf>
    <xf numFmtId="0" fontId="9" fillId="0" borderId="1" xfId="8" applyFont="1" applyBorder="1" applyAlignment="1">
      <alignment horizontal="center" vertical="top" wrapText="1"/>
    </xf>
    <xf numFmtId="0" fontId="9" fillId="0" borderId="1" xfId="8" applyFont="1" applyBorder="1" applyAlignment="1">
      <alignment vertical="top" wrapText="1"/>
    </xf>
    <xf numFmtId="0" fontId="22" fillId="0" borderId="30" xfId="8" applyFont="1" applyBorder="1" applyAlignment="1">
      <alignment horizontal="justify" vertical="top" wrapText="1"/>
    </xf>
    <xf numFmtId="0" fontId="22" fillId="0" borderId="0" xfId="8" applyFont="1" applyAlignment="1">
      <alignment horizontal="justify"/>
    </xf>
    <xf numFmtId="0" fontId="9" fillId="0" borderId="1" xfId="8" applyFont="1" applyBorder="1" applyAlignment="1">
      <alignment horizontal="center" vertical="center" wrapText="1"/>
    </xf>
    <xf numFmtId="0" fontId="9" fillId="0" borderId="1" xfId="8" applyFont="1" applyBorder="1" applyAlignment="1">
      <alignment horizontal="justify" vertical="top" wrapText="1"/>
    </xf>
    <xf numFmtId="43" fontId="9" fillId="0" borderId="1" xfId="9" applyFont="1" applyBorder="1" applyAlignment="1">
      <alignment horizontal="justify" vertical="top" wrapText="1"/>
    </xf>
    <xf numFmtId="43" fontId="9" fillId="2" borderId="1" xfId="9" applyFont="1" applyFill="1" applyBorder="1" applyAlignment="1">
      <alignment horizontal="justify" vertical="top" wrapText="1"/>
    </xf>
    <xf numFmtId="0" fontId="22" fillId="0" borderId="30" xfId="8" applyFont="1" applyBorder="1"/>
    <xf numFmtId="0" fontId="5" fillId="0" borderId="30" xfId="8" applyBorder="1"/>
    <xf numFmtId="0" fontId="37" fillId="0" borderId="0" xfId="8" applyFont="1" applyAlignment="1">
      <alignment horizontal="justify" vertical="top" wrapText="1"/>
    </xf>
    <xf numFmtId="0" fontId="22" fillId="0" borderId="0" xfId="8" applyFont="1"/>
    <xf numFmtId="0" fontId="26" fillId="0" borderId="1" xfId="8" applyFont="1" applyBorder="1" applyAlignment="1">
      <alignment horizontal="center" vertical="center" wrapText="1"/>
    </xf>
    <xf numFmtId="0" fontId="26" fillId="0" borderId="1" xfId="8" applyFont="1" applyBorder="1" applyAlignment="1">
      <alignment vertical="center" wrapText="1"/>
    </xf>
    <xf numFmtId="0" fontId="22" fillId="0" borderId="1" xfId="8" applyFont="1" applyBorder="1" applyAlignment="1">
      <alignment wrapText="1"/>
    </xf>
    <xf numFmtId="168" fontId="9" fillId="0" borderId="1" xfId="9" applyNumberFormat="1" applyFont="1" applyBorder="1" applyAlignment="1">
      <alignment wrapText="1"/>
    </xf>
    <xf numFmtId="168" fontId="9" fillId="0" borderId="1" xfId="9" applyNumberFormat="1" applyFont="1" applyBorder="1" applyAlignment="1">
      <alignment vertical="top" wrapText="1"/>
    </xf>
    <xf numFmtId="168" fontId="22" fillId="0" borderId="1" xfId="9" applyNumberFormat="1" applyFont="1" applyBorder="1" applyAlignment="1">
      <alignment wrapText="1"/>
    </xf>
    <xf numFmtId="0" fontId="25" fillId="0" borderId="0" xfId="8" applyFont="1" applyAlignment="1">
      <alignment horizontal="center" wrapText="1"/>
    </xf>
    <xf numFmtId="0" fontId="25" fillId="0" borderId="0" xfId="8" applyFont="1"/>
    <xf numFmtId="0" fontId="23" fillId="0" borderId="1" xfId="8" applyFont="1" applyBorder="1" applyAlignment="1">
      <alignment vertical="center" wrapText="1"/>
    </xf>
    <xf numFmtId="0" fontId="22" fillId="0" borderId="0" xfId="8" applyFont="1" applyAlignment="1">
      <alignment vertical="top" wrapText="1"/>
    </xf>
    <xf numFmtId="0" fontId="37" fillId="0" borderId="0" xfId="8" applyFont="1" applyAlignment="1">
      <alignment vertical="top" wrapText="1"/>
    </xf>
    <xf numFmtId="0" fontId="46" fillId="0" borderId="0" xfId="8" applyFont="1"/>
    <xf numFmtId="43" fontId="0" fillId="0" borderId="0" xfId="9" applyFont="1"/>
    <xf numFmtId="43" fontId="9" fillId="0" borderId="1" xfId="9" applyFont="1" applyBorder="1" applyAlignment="1">
      <alignment horizontal="center" vertical="center" wrapText="1"/>
    </xf>
    <xf numFmtId="0" fontId="22" fillId="0" borderId="1" xfId="8" applyFont="1" applyBorder="1" applyAlignment="1">
      <alignment horizontal="center" vertical="top" wrapText="1"/>
    </xf>
    <xf numFmtId="43" fontId="9" fillId="8" borderId="1" xfId="9" applyFont="1" applyFill="1" applyBorder="1" applyAlignment="1">
      <alignment horizontal="center" vertical="top" wrapText="1"/>
    </xf>
    <xf numFmtId="43" fontId="9" fillId="0" borderId="1" xfId="9" applyFont="1" applyBorder="1" applyAlignment="1">
      <alignment wrapText="1"/>
    </xf>
    <xf numFmtId="43" fontId="9" fillId="0" borderId="1" xfId="9" applyFont="1" applyBorder="1" applyAlignment="1">
      <alignment vertical="top" wrapText="1"/>
    </xf>
    <xf numFmtId="0" fontId="9" fillId="0" borderId="1" xfId="8" applyFont="1" applyBorder="1" applyAlignment="1">
      <alignment horizontal="left" wrapText="1" indent="3"/>
    </xf>
    <xf numFmtId="0" fontId="9" fillId="0" borderId="1" xfId="8" applyFont="1" applyBorder="1" applyAlignment="1">
      <alignment horizontal="justify" wrapText="1"/>
    </xf>
    <xf numFmtId="0" fontId="47" fillId="0" borderId="1" xfId="16" applyBorder="1" applyAlignment="1" applyProtection="1">
      <alignment horizontal="justify" wrapText="1"/>
    </xf>
    <xf numFmtId="43" fontId="9" fillId="8" borderId="1" xfId="9" applyFont="1" applyFill="1" applyBorder="1" applyAlignment="1">
      <alignment horizontal="justify" vertical="top" wrapText="1"/>
    </xf>
    <xf numFmtId="0" fontId="9" fillId="0" borderId="1" xfId="8" applyFont="1" applyBorder="1" applyAlignment="1">
      <alignment horizontal="left" wrapText="1" indent="1"/>
    </xf>
    <xf numFmtId="43" fontId="9" fillId="0" borderId="1" xfId="9" applyFont="1" applyBorder="1" applyAlignment="1">
      <alignment horizontal="right" vertical="top" wrapText="1"/>
    </xf>
    <xf numFmtId="0" fontId="22" fillId="0" borderId="1" xfId="8" applyFont="1" applyBorder="1" applyAlignment="1">
      <alignment vertical="top" wrapText="1"/>
    </xf>
    <xf numFmtId="0" fontId="22" fillId="0" borderId="1" xfId="8" applyFont="1" applyBorder="1" applyAlignment="1">
      <alignment horizontal="left" wrapText="1" indent="1"/>
    </xf>
    <xf numFmtId="0" fontId="9" fillId="0" borderId="30" xfId="8" applyFont="1" applyBorder="1" applyAlignment="1">
      <alignment horizontal="justify" vertical="top" wrapText="1"/>
    </xf>
    <xf numFmtId="43" fontId="9" fillId="0" borderId="30" xfId="9" applyFont="1" applyBorder="1" applyAlignment="1">
      <alignment horizontal="justify" vertical="top" wrapText="1"/>
    </xf>
    <xf numFmtId="0" fontId="47" fillId="0" borderId="0" xfId="16" applyAlignment="1" applyProtection="1"/>
    <xf numFmtId="43" fontId="0" fillId="0" borderId="0" xfId="9" applyFont="1" applyBorder="1"/>
    <xf numFmtId="0" fontId="9" fillId="8" borderId="1" xfId="8" applyFont="1" applyFill="1" applyBorder="1" applyAlignment="1">
      <alignment horizontal="center" wrapText="1"/>
    </xf>
    <xf numFmtId="0" fontId="9" fillId="8" borderId="1" xfId="8" applyFont="1" applyFill="1" applyBorder="1" applyAlignment="1">
      <alignment horizontal="center" vertical="top" wrapText="1"/>
    </xf>
    <xf numFmtId="0" fontId="9" fillId="8" borderId="1" xfId="8" applyFont="1" applyFill="1" applyBorder="1" applyAlignment="1">
      <alignment wrapText="1"/>
    </xf>
    <xf numFmtId="0" fontId="9" fillId="8" borderId="1" xfId="8" applyFont="1" applyFill="1" applyBorder="1" applyAlignment="1">
      <alignment vertical="top" wrapText="1"/>
    </xf>
    <xf numFmtId="0" fontId="9" fillId="0" borderId="0" xfId="8" applyFont="1" applyAlignment="1">
      <alignment horizontal="left" indent="5"/>
    </xf>
    <xf numFmtId="0" fontId="9" fillId="0" borderId="1" xfId="8" applyFont="1" applyBorder="1" applyAlignment="1">
      <alignment horizontal="center" vertical="center"/>
    </xf>
    <xf numFmtId="0" fontId="37" fillId="0" borderId="0" xfId="8" applyFont="1"/>
    <xf numFmtId="0" fontId="46" fillId="0" borderId="1" xfId="8" applyFont="1" applyBorder="1" applyAlignment="1">
      <alignment vertical="top" wrapText="1"/>
    </xf>
    <xf numFmtId="0" fontId="43" fillId="0" borderId="0" xfId="8" applyFont="1" applyAlignment="1">
      <alignment horizontal="center" vertical="top" wrapText="1"/>
    </xf>
    <xf numFmtId="0" fontId="9" fillId="0" borderId="0" xfId="8" applyFont="1" applyAlignment="1">
      <alignment horizontal="justify" vertical="top" wrapText="1"/>
    </xf>
    <xf numFmtId="0" fontId="5" fillId="7" borderId="0" xfId="8" applyFill="1"/>
    <xf numFmtId="0" fontId="22" fillId="0" borderId="1" xfId="8" applyFont="1" applyBorder="1" applyAlignment="1">
      <alignment horizontal="center" wrapText="1"/>
    </xf>
    <xf numFmtId="0" fontId="48" fillId="0" borderId="0" xfId="8" applyFont="1"/>
    <xf numFmtId="0" fontId="9" fillId="0" borderId="0" xfId="8" applyFont="1" applyAlignment="1">
      <alignment vertical="top" wrapText="1"/>
    </xf>
    <xf numFmtId="0" fontId="9" fillId="0" borderId="0" xfId="8" applyFont="1" applyAlignment="1">
      <alignment horizontal="center" vertical="top" wrapText="1"/>
    </xf>
    <xf numFmtId="0" fontId="5" fillId="0" borderId="0" xfId="8" applyAlignment="1">
      <alignment horizontal="center"/>
    </xf>
    <xf numFmtId="0" fontId="5" fillId="0" borderId="0" xfId="8" applyAlignment="1">
      <alignment horizontal="center" vertical="center"/>
    </xf>
    <xf numFmtId="0" fontId="22" fillId="0" borderId="0" xfId="8" applyFont="1" applyAlignment="1">
      <alignment horizontal="justify" vertical="top" wrapText="1"/>
    </xf>
    <xf numFmtId="0" fontId="9" fillId="0" borderId="0" xfId="8" applyFont="1" applyAlignment="1">
      <alignment horizontal="left" vertical="top" wrapText="1"/>
    </xf>
    <xf numFmtId="0" fontId="9" fillId="0" borderId="4" xfId="8" applyFont="1" applyBorder="1" applyAlignment="1">
      <alignment horizontal="center" vertical="top" wrapText="1"/>
    </xf>
    <xf numFmtId="0" fontId="9" fillId="0" borderId="4" xfId="8" applyFont="1" applyBorder="1" applyAlignment="1">
      <alignment horizontal="left" vertical="center" wrapText="1"/>
    </xf>
    <xf numFmtId="0" fontId="9" fillId="0" borderId="4" xfId="8" applyFont="1" applyBorder="1" applyAlignment="1">
      <alignment horizontal="justify" vertical="top" wrapText="1"/>
    </xf>
    <xf numFmtId="0" fontId="43" fillId="0" borderId="29" xfId="8" applyFont="1" applyBorder="1" applyAlignment="1">
      <alignment horizontal="center" vertical="top" wrapText="1"/>
    </xf>
    <xf numFmtId="0" fontId="22" fillId="0" borderId="1" xfId="8" applyFont="1" applyBorder="1" applyAlignment="1">
      <alignment horizontal="justify" vertical="top" wrapText="1"/>
    </xf>
    <xf numFmtId="0" fontId="9" fillId="0" borderId="4" xfId="8" applyFont="1" applyBorder="1"/>
    <xf numFmtId="0" fontId="5" fillId="0" borderId="1" xfId="8" applyBorder="1"/>
    <xf numFmtId="164" fontId="5" fillId="7" borderId="0" xfId="1" applyFont="1" applyFill="1"/>
    <xf numFmtId="164" fontId="5" fillId="0" borderId="0" xfId="1" applyFont="1"/>
    <xf numFmtId="164" fontId="9" fillId="0" borderId="1" xfId="1" applyFont="1" applyBorder="1" applyAlignment="1">
      <alignment horizontal="center" vertical="top" wrapText="1"/>
    </xf>
    <xf numFmtId="0" fontId="9" fillId="0" borderId="1" xfId="8" applyFont="1" applyBorder="1" applyAlignment="1">
      <alignment horizontal="right" wrapText="1"/>
    </xf>
    <xf numFmtId="0" fontId="9" fillId="0" borderId="1" xfId="8" applyFont="1" applyBorder="1" applyAlignment="1">
      <alignment horizontal="left" vertical="top" wrapText="1"/>
    </xf>
    <xf numFmtId="164" fontId="9" fillId="0" borderId="1" xfId="1" applyFont="1" applyBorder="1" applyAlignment="1">
      <alignment horizontal="left" vertical="top" wrapText="1"/>
    </xf>
    <xf numFmtId="164" fontId="9" fillId="0" borderId="1" xfId="1" applyFont="1" applyBorder="1" applyAlignment="1">
      <alignment horizontal="left" wrapText="1"/>
    </xf>
    <xf numFmtId="0" fontId="5" fillId="0" borderId="0" xfId="8" applyAlignment="1">
      <alignment horizontal="left"/>
    </xf>
    <xf numFmtId="164" fontId="9" fillId="0" borderId="1" xfId="1" applyFont="1" applyBorder="1" applyAlignment="1">
      <alignment horizontal="center" wrapText="1"/>
    </xf>
    <xf numFmtId="164" fontId="9" fillId="0" borderId="1" xfId="1" applyFont="1" applyBorder="1" applyAlignment="1">
      <alignment vertical="top" wrapText="1"/>
    </xf>
    <xf numFmtId="164" fontId="22" fillId="0" borderId="1" xfId="1" applyFont="1" applyBorder="1" applyAlignment="1">
      <alignment horizontal="justify" vertical="top" wrapText="1"/>
    </xf>
    <xf numFmtId="0" fontId="22" fillId="0" borderId="0" xfId="8" applyFont="1" applyAlignment="1">
      <alignment horizontal="center" vertical="top" wrapText="1"/>
    </xf>
    <xf numFmtId="0" fontId="47" fillId="0" borderId="0" xfId="16" applyAlignment="1" applyProtection="1">
      <alignment horizontal="left" wrapText="1"/>
    </xf>
    <xf numFmtId="0" fontId="22" fillId="0" borderId="32" xfId="8" applyFont="1" applyBorder="1" applyAlignment="1">
      <alignment horizontal="justify" vertical="top" wrapText="1"/>
    </xf>
    <xf numFmtId="0" fontId="22" fillId="0" borderId="31" xfId="8" applyFont="1" applyBorder="1" applyAlignment="1">
      <alignment horizontal="justify" vertical="top" wrapText="1"/>
    </xf>
    <xf numFmtId="0" fontId="5" fillId="0" borderId="31" xfId="8" applyBorder="1"/>
    <xf numFmtId="0" fontId="5" fillId="0" borderId="33" xfId="8" applyBorder="1"/>
    <xf numFmtId="0" fontId="46" fillId="0" borderId="0" xfId="8" applyFont="1" applyAlignment="1">
      <alignment horizontal="left" indent="1"/>
    </xf>
    <xf numFmtId="0" fontId="50" fillId="0" borderId="0" xfId="4" applyFont="1"/>
    <xf numFmtId="43" fontId="10" fillId="0" borderId="0" xfId="4" applyNumberFormat="1"/>
    <xf numFmtId="164" fontId="16" fillId="0" borderId="18" xfId="1" applyFont="1" applyFill="1" applyBorder="1" applyAlignment="1">
      <alignment horizontal="right" vertical="center" wrapText="1"/>
    </xf>
    <xf numFmtId="164" fontId="10" fillId="0" borderId="0" xfId="4" applyNumberFormat="1"/>
    <xf numFmtId="166" fontId="9" fillId="0" borderId="1" xfId="1" applyNumberFormat="1" applyFont="1" applyBorder="1" applyAlignment="1">
      <alignment horizontal="justify" vertical="top" wrapText="1"/>
    </xf>
    <xf numFmtId="166" fontId="9" fillId="0" borderId="1" xfId="8" applyNumberFormat="1" applyFont="1" applyBorder="1" applyAlignment="1">
      <alignment horizontal="justify" vertical="top" wrapText="1"/>
    </xf>
    <xf numFmtId="164" fontId="14" fillId="0" borderId="18" xfId="1" applyFont="1" applyFill="1" applyBorder="1" applyAlignment="1">
      <alignment horizontal="right" vertical="center" wrapText="1"/>
    </xf>
    <xf numFmtId="164" fontId="9" fillId="0" borderId="1" xfId="1" applyFont="1" applyBorder="1" applyAlignment="1">
      <alignment horizontal="justify" vertical="top" wrapText="1"/>
    </xf>
    <xf numFmtId="164" fontId="11" fillId="0" borderId="0" xfId="1" applyFont="1" applyBorder="1"/>
    <xf numFmtId="164" fontId="12" fillId="0" borderId="0" xfId="1" applyFont="1" applyFill="1" applyBorder="1" applyAlignment="1">
      <alignment horizontal="center" vertical="center" wrapText="1"/>
    </xf>
    <xf numFmtId="164" fontId="15" fillId="0" borderId="0" xfId="1" applyFont="1" applyFill="1" applyBorder="1" applyAlignment="1">
      <alignment horizontal="right"/>
    </xf>
    <xf numFmtId="164" fontId="14" fillId="0" borderId="20" xfId="1" applyFont="1" applyFill="1" applyBorder="1" applyAlignment="1">
      <alignment horizontal="right" vertical="center" wrapText="1"/>
    </xf>
    <xf numFmtId="164" fontId="14" fillId="0" borderId="1" xfId="1" applyFont="1" applyFill="1" applyBorder="1" applyAlignment="1">
      <alignment vertical="center" wrapText="1"/>
    </xf>
    <xf numFmtId="164" fontId="11" fillId="0" borderId="0" xfId="1" applyFont="1" applyBorder="1" applyAlignment="1">
      <alignment horizontal="center"/>
    </xf>
    <xf numFmtId="164" fontId="11" fillId="0" borderId="0" xfId="1" applyFont="1" applyBorder="1" applyAlignment="1"/>
    <xf numFmtId="164" fontId="5" fillId="0" borderId="0" xfId="1" applyFont="1" applyAlignment="1">
      <alignment vertical="center"/>
    </xf>
    <xf numFmtId="164" fontId="9" fillId="0" borderId="0" xfId="1" applyFont="1" applyAlignment="1">
      <alignment wrapText="1"/>
    </xf>
    <xf numFmtId="164" fontId="11" fillId="0" borderId="0" xfId="1" applyFont="1" applyAlignment="1">
      <alignment vertical="center" wrapText="1"/>
    </xf>
    <xf numFmtId="166" fontId="11" fillId="0" borderId="14" xfId="1" applyNumberFormat="1" applyFont="1" applyBorder="1" applyAlignment="1"/>
    <xf numFmtId="43" fontId="5" fillId="0" borderId="0" xfId="8" applyNumberFormat="1"/>
    <xf numFmtId="0" fontId="31" fillId="0" borderId="1" xfId="0" applyFont="1" applyBorder="1" applyAlignment="1">
      <alignment horizontal="left" vertical="top" wrapText="1"/>
    </xf>
    <xf numFmtId="0" fontId="31" fillId="0" borderId="1" xfId="0" applyFont="1" applyBorder="1" applyAlignment="1">
      <alignment horizontal="center" vertical="top" wrapText="1"/>
    </xf>
    <xf numFmtId="0" fontId="30" fillId="0" borderId="0" xfId="0" applyFont="1" applyAlignment="1">
      <alignment horizontal="center" vertical="center" wrapText="1"/>
    </xf>
    <xf numFmtId="0" fontId="31" fillId="0" borderId="1" xfId="0" applyFont="1" applyBorder="1" applyAlignment="1">
      <alignment horizontal="left" vertical="center" wrapText="1"/>
    </xf>
    <xf numFmtId="0" fontId="31" fillId="0" borderId="1" xfId="0" applyFont="1" applyBorder="1" applyAlignment="1">
      <alignment horizontal="center" vertical="center" wrapText="1"/>
    </xf>
    <xf numFmtId="0" fontId="12" fillId="0" borderId="0" xfId="0" applyFont="1" applyAlignment="1">
      <alignment horizontal="center" vertical="center" wrapText="1"/>
    </xf>
    <xf numFmtId="0" fontId="27" fillId="0" borderId="0" xfId="0" applyFont="1" applyAlignment="1">
      <alignment horizontal="right" vertical="center" wrapText="1"/>
    </xf>
    <xf numFmtId="0" fontId="28" fillId="0" borderId="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0" xfId="0" applyFont="1" applyAlignment="1">
      <alignment horizontal="center" vertical="center" wrapText="1"/>
    </xf>
    <xf numFmtId="0" fontId="29" fillId="0" borderId="25" xfId="0" applyFont="1" applyBorder="1" applyAlignment="1">
      <alignment horizontal="center" vertical="top" wrapText="1"/>
    </xf>
    <xf numFmtId="0" fontId="29" fillId="0" borderId="25" xfId="0" applyFont="1" applyBorder="1" applyAlignment="1">
      <alignment horizontal="left" vertical="top" wrapText="1"/>
    </xf>
    <xf numFmtId="0" fontId="28" fillId="0" borderId="25" xfId="0" applyFont="1" applyBorder="1" applyAlignment="1">
      <alignment horizontal="center" vertical="center" wrapText="1"/>
    </xf>
    <xf numFmtId="0" fontId="32"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28" fillId="0" borderId="0" xfId="0" applyFont="1" applyAlignment="1">
      <alignment horizontal="left" vertical="center" wrapText="1"/>
    </xf>
    <xf numFmtId="0" fontId="33" fillId="0" borderId="0" xfId="0" applyFont="1" applyAlignment="1">
      <alignment horizontal="center" vertical="center" wrapText="1"/>
    </xf>
    <xf numFmtId="0" fontId="33" fillId="0" borderId="0" xfId="0" applyFont="1" applyAlignment="1">
      <alignment horizontal="left" vertical="top" wrapText="1"/>
    </xf>
    <xf numFmtId="0" fontId="33" fillId="0" borderId="0" xfId="0" applyFont="1" applyAlignment="1">
      <alignment horizontal="center" wrapText="1"/>
    </xf>
    <xf numFmtId="0" fontId="33" fillId="0" borderId="0" xfId="0" applyFont="1" applyAlignment="1">
      <alignment horizontal="left" vertical="center" wrapText="1"/>
    </xf>
    <xf numFmtId="0" fontId="35" fillId="0" borderId="0" xfId="0" applyFont="1" applyAlignment="1">
      <alignment horizontal="center" vertical="center" wrapText="1"/>
    </xf>
    <xf numFmtId="0" fontId="28" fillId="0" borderId="5" xfId="0" applyFont="1" applyBorder="1" applyAlignment="1">
      <alignment horizontal="center" vertical="center" wrapText="1"/>
    </xf>
    <xf numFmtId="0" fontId="16" fillId="0" borderId="0" xfId="4" applyFont="1" applyAlignment="1">
      <alignment horizontal="left" vertical="center" wrapText="1"/>
    </xf>
    <xf numFmtId="0" fontId="16" fillId="0" borderId="0" xfId="4" applyFont="1" applyAlignment="1">
      <alignment horizontal="right" vertical="center" wrapText="1"/>
    </xf>
    <xf numFmtId="164" fontId="16" fillId="0" borderId="0" xfId="1" applyFont="1" applyFill="1" applyBorder="1" applyAlignment="1">
      <alignment horizontal="left" vertical="center" wrapText="1"/>
    </xf>
    <xf numFmtId="0" fontId="18" fillId="0" borderId="0" xfId="4" applyFont="1" applyAlignment="1">
      <alignment horizontal="left" vertical="center" wrapText="1"/>
    </xf>
    <xf numFmtId="0" fontId="14" fillId="0" borderId="17" xfId="4" applyFont="1" applyBorder="1" applyAlignment="1">
      <alignment horizontal="left" vertical="center" wrapText="1"/>
    </xf>
    <xf numFmtId="0" fontId="14" fillId="0" borderId="18" xfId="4" applyFont="1" applyBorder="1" applyAlignment="1">
      <alignment horizontal="left" vertical="top" wrapText="1"/>
    </xf>
    <xf numFmtId="164" fontId="14" fillId="0" borderId="19" xfId="1" applyFont="1" applyFill="1" applyBorder="1" applyAlignment="1">
      <alignment horizontal="center" vertical="center" wrapText="1"/>
    </xf>
    <xf numFmtId="164" fontId="14" fillId="0" borderId="16" xfId="1" applyFont="1" applyFill="1" applyBorder="1" applyAlignment="1">
      <alignment horizontal="center" vertical="center" wrapText="1"/>
    </xf>
    <xf numFmtId="164" fontId="11" fillId="0" borderId="14" xfId="1" applyFont="1" applyBorder="1" applyAlignment="1">
      <alignment horizontal="center"/>
    </xf>
    <xf numFmtId="0" fontId="16" fillId="0" borderId="17" xfId="4" applyFont="1" applyBorder="1" applyAlignment="1">
      <alignment horizontal="left" vertical="center" wrapText="1"/>
    </xf>
    <xf numFmtId="0" fontId="16" fillId="0" borderId="18" xfId="4" applyFont="1" applyBorder="1" applyAlignment="1">
      <alignment horizontal="left" vertical="top" wrapText="1"/>
    </xf>
    <xf numFmtId="164" fontId="16" fillId="0" borderId="18" xfId="1" applyFont="1" applyFill="1" applyBorder="1" applyAlignment="1">
      <alignment horizontal="right" vertical="center" wrapText="1"/>
    </xf>
    <xf numFmtId="0" fontId="16" fillId="0" borderId="17" xfId="4" applyFont="1" applyBorder="1" applyAlignment="1">
      <alignment horizontal="left" vertical="top" wrapText="1"/>
    </xf>
    <xf numFmtId="164" fontId="16" fillId="0" borderId="18" xfId="1" applyFont="1" applyFill="1" applyBorder="1" applyAlignment="1">
      <alignment horizontal="right" vertical="top" wrapText="1"/>
    </xf>
    <xf numFmtId="164" fontId="14" fillId="0" borderId="18" xfId="1" applyFont="1" applyFill="1" applyBorder="1" applyAlignment="1">
      <alignment horizontal="right" vertical="center" wrapText="1"/>
    </xf>
    <xf numFmtId="164" fontId="14" fillId="0" borderId="21" xfId="1" applyFont="1" applyFill="1" applyBorder="1" applyAlignment="1">
      <alignment horizontal="center" vertical="center" wrapText="1"/>
    </xf>
    <xf numFmtId="164" fontId="16" fillId="0" borderId="19" xfId="1" applyFont="1" applyFill="1" applyBorder="1" applyAlignment="1">
      <alignment horizontal="center" vertical="center" wrapText="1"/>
    </xf>
    <xf numFmtId="164" fontId="16" fillId="0" borderId="16" xfId="1" applyFont="1" applyFill="1" applyBorder="1" applyAlignment="1">
      <alignment horizontal="center" vertical="center" wrapText="1"/>
    </xf>
    <xf numFmtId="164" fontId="12" fillId="0" borderId="0" xfId="1" applyFont="1" applyFill="1" applyBorder="1" applyAlignment="1">
      <alignment horizontal="right" vertical="top" wrapText="1"/>
    </xf>
    <xf numFmtId="0" fontId="13" fillId="0" borderId="0" xfId="4" applyFont="1" applyAlignment="1">
      <alignment horizontal="center" vertical="center" wrapText="1"/>
    </xf>
    <xf numFmtId="0" fontId="14" fillId="0" borderId="0" xfId="4" applyFont="1" applyAlignment="1">
      <alignment horizontal="center" vertical="center" wrapText="1"/>
    </xf>
    <xf numFmtId="0" fontId="12" fillId="0" borderId="14" xfId="4" applyFont="1" applyBorder="1" applyAlignment="1">
      <alignment horizontal="center" vertical="center" wrapText="1"/>
    </xf>
    <xf numFmtId="0" fontId="14" fillId="3" borderId="15" xfId="4" applyFont="1" applyFill="1" applyBorder="1" applyAlignment="1">
      <alignment horizontal="center" vertical="center" wrapText="1"/>
    </xf>
    <xf numFmtId="0" fontId="14" fillId="3" borderId="16" xfId="4" applyFont="1" applyFill="1" applyBorder="1" applyAlignment="1">
      <alignment horizontal="center" vertical="center" wrapText="1"/>
    </xf>
    <xf numFmtId="164" fontId="14" fillId="3" borderId="16" xfId="1" applyFont="1" applyFill="1" applyBorder="1" applyAlignment="1">
      <alignment horizontal="center" vertical="center" wrapText="1"/>
    </xf>
    <xf numFmtId="0" fontId="11" fillId="0" borderId="0" xfId="4" applyFont="1" applyAlignment="1">
      <alignment horizontal="center" vertical="center" wrapText="1"/>
    </xf>
    <xf numFmtId="0" fontId="13" fillId="0" borderId="28" xfId="4" applyFont="1" applyBorder="1" applyAlignment="1">
      <alignment horizontal="left" vertical="top" wrapText="1"/>
    </xf>
    <xf numFmtId="0" fontId="11" fillId="0" borderId="28" xfId="4" applyFont="1" applyBorder="1" applyAlignment="1">
      <alignment horizontal="left" vertical="top" wrapText="1"/>
    </xf>
    <xf numFmtId="0" fontId="11" fillId="0" borderId="14" xfId="4" applyFont="1" applyBorder="1" applyAlignment="1">
      <alignment horizontal="center" vertical="center" wrapText="1"/>
    </xf>
    <xf numFmtId="0" fontId="13" fillId="0" borderId="28" xfId="4" applyFont="1" applyBorder="1" applyAlignment="1">
      <alignment horizontal="center" vertical="center" wrapText="1"/>
    </xf>
    <xf numFmtId="0" fontId="16" fillId="0" borderId="18" xfId="4" applyFont="1" applyBorder="1" applyAlignment="1">
      <alignment horizontal="right" vertical="center" wrapText="1"/>
    </xf>
    <xf numFmtId="164" fontId="16" fillId="0" borderId="18" xfId="4" applyNumberFormat="1" applyFont="1" applyBorder="1" applyAlignment="1">
      <alignment horizontal="right" vertical="center" wrapText="1"/>
    </xf>
    <xf numFmtId="0" fontId="14" fillId="0" borderId="18" xfId="4" applyFont="1" applyBorder="1" applyAlignment="1">
      <alignment horizontal="right" vertical="center" wrapText="1"/>
    </xf>
    <xf numFmtId="164" fontId="14" fillId="0" borderId="18" xfId="4" applyNumberFormat="1" applyFont="1" applyBorder="1" applyAlignment="1">
      <alignment horizontal="right" vertical="center" wrapText="1"/>
    </xf>
    <xf numFmtId="167" fontId="16" fillId="0" borderId="18" xfId="1" applyNumberFormat="1" applyFont="1" applyFill="1" applyBorder="1" applyAlignment="1">
      <alignment horizontal="right" vertical="center" wrapText="1"/>
    </xf>
    <xf numFmtId="167" fontId="14" fillId="0" borderId="18" xfId="5" applyNumberFormat="1" applyFont="1" applyFill="1" applyBorder="1" applyAlignment="1">
      <alignment horizontal="right" vertical="center" wrapText="1"/>
    </xf>
    <xf numFmtId="0" fontId="12" fillId="0" borderId="0" xfId="4" applyFont="1" applyAlignment="1">
      <alignment horizontal="right" vertical="center" wrapText="1"/>
    </xf>
    <xf numFmtId="0" fontId="12" fillId="0" borderId="0" xfId="4" applyFont="1" applyAlignment="1">
      <alignment horizontal="center" vertical="center" wrapText="1"/>
    </xf>
    <xf numFmtId="0" fontId="16" fillId="0" borderId="17" xfId="4" applyFont="1" applyBorder="1" applyAlignment="1">
      <alignment horizontal="center" vertical="center" wrapText="1"/>
    </xf>
    <xf numFmtId="0" fontId="16" fillId="0" borderId="18" xfId="4" applyFont="1" applyBorder="1" applyAlignment="1">
      <alignment horizontal="left" vertical="center" wrapText="1"/>
    </xf>
    <xf numFmtId="164" fontId="16" fillId="0" borderId="18" xfId="1" applyFont="1" applyFill="1" applyBorder="1" applyAlignment="1">
      <alignment horizontal="left" vertical="center" wrapText="1"/>
    </xf>
    <xf numFmtId="164" fontId="16" fillId="0" borderId="20" xfId="1" applyFont="1" applyFill="1" applyBorder="1" applyAlignment="1">
      <alignment horizontal="left" vertical="center" wrapText="1"/>
    </xf>
    <xf numFmtId="0" fontId="16" fillId="0" borderId="26" xfId="4" applyFont="1" applyBorder="1" applyAlignment="1">
      <alignment horizontal="left" vertical="center" wrapText="1"/>
    </xf>
    <xf numFmtId="164" fontId="16" fillId="0" borderId="27" xfId="1" applyFont="1" applyFill="1" applyBorder="1" applyAlignment="1">
      <alignment horizontal="left" vertical="center" wrapText="1"/>
    </xf>
    <xf numFmtId="164" fontId="21" fillId="0" borderId="13" xfId="1" applyFont="1" applyFill="1" applyBorder="1" applyAlignment="1">
      <alignment horizontal="center" vertical="center" wrapText="1"/>
    </xf>
    <xf numFmtId="164" fontId="16" fillId="0" borderId="3" xfId="1" applyFont="1" applyFill="1" applyBorder="1" applyAlignment="1">
      <alignment horizontal="left" vertical="center" wrapText="1"/>
    </xf>
    <xf numFmtId="0" fontId="14" fillId="0" borderId="17" xfId="4" applyFont="1" applyBorder="1" applyAlignment="1">
      <alignment horizontal="center" vertical="center" wrapText="1"/>
    </xf>
    <xf numFmtId="0" fontId="14" fillId="0" borderId="18" xfId="4" applyFont="1" applyBorder="1" applyAlignment="1">
      <alignment horizontal="left" vertical="center" wrapText="1"/>
    </xf>
    <xf numFmtId="164" fontId="14" fillId="5" borderId="18" xfId="1" applyFont="1" applyFill="1" applyBorder="1" applyAlignment="1">
      <alignment horizontal="right" vertical="top" wrapText="1"/>
    </xf>
    <xf numFmtId="0" fontId="20" fillId="0" borderId="18" xfId="4" applyFont="1" applyBorder="1" applyAlignment="1">
      <alignment horizontal="left" vertical="top" wrapText="1"/>
    </xf>
    <xf numFmtId="164" fontId="16" fillId="5" borderId="18" xfId="1" applyFont="1" applyFill="1" applyBorder="1" applyAlignment="1">
      <alignment horizontal="right" vertical="top" wrapText="1"/>
    </xf>
    <xf numFmtId="0" fontId="19" fillId="0" borderId="18" xfId="4" applyFont="1" applyBorder="1" applyAlignment="1">
      <alignment horizontal="left" vertical="center" wrapText="1"/>
    </xf>
    <xf numFmtId="0" fontId="37" fillId="6" borderId="29" xfId="8" applyFont="1" applyFill="1" applyBorder="1" applyAlignment="1">
      <alignment horizontal="left" vertical="top" wrapText="1"/>
    </xf>
    <xf numFmtId="0" fontId="37" fillId="6" borderId="0" xfId="8" applyFont="1" applyFill="1" applyAlignment="1">
      <alignment horizontal="left" vertical="top" wrapText="1"/>
    </xf>
    <xf numFmtId="0" fontId="22" fillId="0" borderId="0" xfId="8" applyFont="1" applyAlignment="1">
      <alignment horizontal="center"/>
    </xf>
    <xf numFmtId="0" fontId="9" fillId="0" borderId="5" xfId="8" applyFont="1" applyBorder="1" applyAlignment="1">
      <alignment horizontal="center"/>
    </xf>
    <xf numFmtId="0" fontId="9" fillId="0" borderId="0" xfId="8" applyFont="1" applyAlignment="1">
      <alignment horizontal="center"/>
    </xf>
    <xf numFmtId="0" fontId="22" fillId="0" borderId="1" xfId="8" applyFont="1" applyBorder="1" applyAlignment="1">
      <alignment horizontal="center" vertical="top" wrapText="1"/>
    </xf>
    <xf numFmtId="0" fontId="9" fillId="0" borderId="0" xfId="8" applyFont="1" applyAlignment="1">
      <alignment horizontal="left" wrapText="1"/>
    </xf>
    <xf numFmtId="164" fontId="22" fillId="0" borderId="1" xfId="1" applyFont="1" applyBorder="1" applyAlignment="1">
      <alignment horizontal="center" vertical="top" wrapText="1"/>
    </xf>
    <xf numFmtId="164" fontId="7" fillId="0" borderId="1" xfId="1" applyFont="1" applyBorder="1" applyAlignment="1">
      <alignment horizontal="right" wrapText="1"/>
    </xf>
    <xf numFmtId="43" fontId="22" fillId="0" borderId="1" xfId="8" applyNumberFormat="1" applyFont="1" applyBorder="1" applyAlignment="1">
      <alignment horizontal="center" vertical="top" wrapText="1"/>
    </xf>
    <xf numFmtId="0" fontId="9" fillId="0" borderId="0" xfId="8" applyFont="1" applyAlignment="1">
      <alignment horizontal="left"/>
    </xf>
    <xf numFmtId="0" fontId="9" fillId="0" borderId="1" xfId="8" applyFont="1" applyBorder="1" applyAlignment="1">
      <alignment horizontal="center" vertical="center" wrapText="1"/>
    </xf>
    <xf numFmtId="43" fontId="9" fillId="0" borderId="1" xfId="9" applyFont="1" applyBorder="1" applyAlignment="1">
      <alignment horizontal="center" vertical="top" wrapText="1"/>
    </xf>
    <xf numFmtId="0" fontId="9" fillId="0" borderId="7" xfId="8" applyFont="1" applyBorder="1" applyAlignment="1">
      <alignment horizontal="center" vertical="center" wrapText="1"/>
    </xf>
    <xf numFmtId="0" fontId="9" fillId="0" borderId="2" xfId="8" applyFont="1" applyBorder="1" applyAlignment="1">
      <alignment horizontal="center" vertical="center" wrapText="1"/>
    </xf>
    <xf numFmtId="0" fontId="9" fillId="0" borderId="1" xfId="8" applyFont="1" applyBorder="1" applyAlignment="1">
      <alignment horizontal="justify" vertical="top" wrapText="1"/>
    </xf>
    <xf numFmtId="0" fontId="9" fillId="0" borderId="1" xfId="8" applyFont="1" applyBorder="1" applyAlignment="1">
      <alignment horizontal="center" wrapText="1"/>
    </xf>
    <xf numFmtId="0" fontId="9" fillId="0" borderId="1" xfId="8" applyFont="1" applyBorder="1" applyAlignment="1">
      <alignment horizontal="left" vertical="top" wrapText="1"/>
    </xf>
    <xf numFmtId="164" fontId="9" fillId="0" borderId="1" xfId="1" applyFont="1" applyBorder="1" applyAlignment="1">
      <alignment horizontal="center" vertical="top" wrapText="1"/>
    </xf>
    <xf numFmtId="0" fontId="43" fillId="7" borderId="0" xfId="8" applyFont="1" applyFill="1" applyAlignment="1">
      <alignment horizontal="left"/>
    </xf>
    <xf numFmtId="0" fontId="23" fillId="0" borderId="1" xfId="8" applyFont="1" applyBorder="1" applyAlignment="1">
      <alignment horizontal="center" vertical="center" wrapText="1"/>
    </xf>
    <xf numFmtId="0" fontId="23" fillId="0" borderId="7" xfId="8" applyFont="1" applyBorder="1" applyAlignment="1">
      <alignment horizontal="center" vertical="center" wrapText="1"/>
    </xf>
    <xf numFmtId="0" fontId="23" fillId="0" borderId="2" xfId="8" applyFont="1" applyBorder="1" applyAlignment="1">
      <alignment horizontal="center" vertical="center" wrapText="1"/>
    </xf>
    <xf numFmtId="0" fontId="9" fillId="0" borderId="1" xfId="8" applyFont="1" applyBorder="1" applyAlignment="1">
      <alignment vertical="center" wrapText="1"/>
    </xf>
    <xf numFmtId="0" fontId="9" fillId="0" borderId="1" xfId="8" applyFont="1" applyBorder="1" applyAlignment="1">
      <alignment horizontal="left" vertical="center" wrapText="1"/>
    </xf>
    <xf numFmtId="0" fontId="25" fillId="0" borderId="0" xfId="8" applyFont="1" applyAlignment="1">
      <alignment horizontal="left" wrapText="1"/>
    </xf>
    <xf numFmtId="0" fontId="9" fillId="0" borderId="1" xfId="8" applyFont="1" applyBorder="1" applyAlignment="1">
      <alignment horizontal="center" vertical="top" wrapText="1"/>
    </xf>
    <xf numFmtId="0" fontId="5" fillId="0" borderId="1" xfId="8" applyBorder="1" applyAlignment="1">
      <alignment horizontal="center"/>
    </xf>
    <xf numFmtId="0" fontId="9" fillId="0" borderId="1" xfId="8" applyFont="1" applyBorder="1" applyAlignment="1">
      <alignment vertical="top" wrapText="1"/>
    </xf>
    <xf numFmtId="0" fontId="22" fillId="0" borderId="1" xfId="8" applyFont="1" applyBorder="1" applyAlignment="1">
      <alignment horizontal="center" vertical="center" wrapText="1"/>
    </xf>
    <xf numFmtId="0" fontId="22" fillId="0" borderId="12" xfId="8" applyFont="1" applyBorder="1" applyAlignment="1">
      <alignment horizontal="center" vertical="center" wrapText="1"/>
    </xf>
    <xf numFmtId="0" fontId="22" fillId="0" borderId="13" xfId="8" applyFont="1" applyBorder="1" applyAlignment="1">
      <alignment horizontal="center" vertical="center" wrapText="1"/>
    </xf>
    <xf numFmtId="0" fontId="22" fillId="0" borderId="3" xfId="8" applyFont="1" applyBorder="1" applyAlignment="1">
      <alignment horizontal="center" vertical="center" wrapText="1"/>
    </xf>
    <xf numFmtId="0" fontId="9" fillId="0" borderId="4" xfId="8" applyFont="1" applyBorder="1" applyAlignment="1">
      <alignment horizontal="left" wrapText="1"/>
    </xf>
    <xf numFmtId="0" fontId="37" fillId="6" borderId="29" xfId="8" applyFont="1" applyFill="1" applyBorder="1" applyAlignment="1">
      <alignment horizontal="center" vertical="top" wrapText="1"/>
    </xf>
    <xf numFmtId="0" fontId="37" fillId="6" borderId="0" xfId="8" applyFont="1" applyFill="1" applyAlignment="1">
      <alignment horizontal="center" vertical="top" wrapText="1"/>
    </xf>
    <xf numFmtId="0" fontId="9" fillId="0" borderId="1" xfId="8" applyFont="1" applyBorder="1" applyAlignment="1">
      <alignment vertical="top" textRotation="90" wrapText="1"/>
    </xf>
    <xf numFmtId="0" fontId="9" fillId="0" borderId="1" xfId="8" applyFont="1" applyBorder="1" applyAlignment="1">
      <alignment horizontal="justify" vertical="top" textRotation="90" wrapText="1"/>
    </xf>
    <xf numFmtId="0" fontId="9" fillId="0" borderId="0" xfId="8" applyFont="1" applyAlignment="1">
      <alignment horizontal="left" vertical="top" wrapText="1"/>
    </xf>
    <xf numFmtId="0" fontId="43" fillId="6" borderId="29" xfId="8" applyFont="1" applyFill="1" applyBorder="1" applyAlignment="1">
      <alignment horizontal="center" vertical="top" wrapText="1"/>
    </xf>
    <xf numFmtId="0" fontId="43" fillId="6" borderId="0" xfId="8" applyFont="1" applyFill="1" applyAlignment="1">
      <alignment horizontal="center" vertical="top" wrapText="1"/>
    </xf>
    <xf numFmtId="0" fontId="9" fillId="0" borderId="1" xfId="8" applyFont="1" applyBorder="1" applyAlignment="1">
      <alignment wrapText="1"/>
    </xf>
    <xf numFmtId="0" fontId="5" fillId="0" borderId="1" xfId="8" applyBorder="1" applyAlignment="1">
      <alignment horizontal="left" vertical="center" wrapText="1"/>
    </xf>
    <xf numFmtId="43" fontId="48" fillId="0" borderId="1" xfId="8" applyNumberFormat="1" applyFont="1" applyBorder="1" applyAlignment="1">
      <alignment horizontal="center"/>
    </xf>
    <xf numFmtId="0" fontId="48" fillId="0" borderId="1" xfId="8" applyFont="1" applyBorder="1" applyAlignment="1">
      <alignment horizontal="center"/>
    </xf>
    <xf numFmtId="43" fontId="0" fillId="0" borderId="1" xfId="9" applyFont="1" applyBorder="1" applyAlignment="1">
      <alignment horizontal="center"/>
    </xf>
    <xf numFmtId="43" fontId="5" fillId="0" borderId="1" xfId="8" applyNumberFormat="1" applyBorder="1" applyAlignment="1">
      <alignment horizontal="center"/>
    </xf>
    <xf numFmtId="164" fontId="5" fillId="0" borderId="1" xfId="1" applyFont="1" applyBorder="1" applyAlignment="1">
      <alignment horizontal="center"/>
    </xf>
    <xf numFmtId="164" fontId="5" fillId="0" borderId="1" xfId="8" applyNumberFormat="1" applyBorder="1" applyAlignment="1">
      <alignment horizontal="center"/>
    </xf>
    <xf numFmtId="0" fontId="22" fillId="0" borderId="7" xfId="8" applyFont="1" applyBorder="1" applyAlignment="1">
      <alignment horizontal="center" vertical="center" wrapText="1"/>
    </xf>
    <xf numFmtId="0" fontId="22" fillId="0" borderId="6" xfId="8" applyFont="1" applyBorder="1" applyAlignment="1">
      <alignment horizontal="center" vertical="center" wrapText="1"/>
    </xf>
    <xf numFmtId="0" fontId="22" fillId="0" borderId="2" xfId="8" applyFont="1" applyBorder="1" applyAlignment="1">
      <alignment horizontal="center" vertical="center" wrapText="1"/>
    </xf>
    <xf numFmtId="0" fontId="49" fillId="0" borderId="4" xfId="16" applyFont="1" applyBorder="1" applyAlignment="1" applyProtection="1">
      <alignment horizontal="left" wrapText="1"/>
    </xf>
    <xf numFmtId="0" fontId="49" fillId="0" borderId="0" xfId="16" applyFont="1" applyAlignment="1" applyProtection="1">
      <alignment horizontal="left" wrapText="1"/>
    </xf>
    <xf numFmtId="0" fontId="9" fillId="0" borderId="1" xfId="8" applyFont="1" applyBorder="1" applyAlignment="1">
      <alignment horizontal="center" vertical="top" textRotation="90" wrapText="1"/>
    </xf>
    <xf numFmtId="0" fontId="47" fillId="0" borderId="7" xfId="16" applyBorder="1" applyAlignment="1" applyProtection="1">
      <alignment horizontal="left" vertical="center" wrapText="1"/>
    </xf>
    <xf numFmtId="0" fontId="47" fillId="0" borderId="6" xfId="16" applyBorder="1" applyAlignment="1" applyProtection="1">
      <alignment horizontal="left" vertical="center" wrapText="1"/>
    </xf>
    <xf numFmtId="0" fontId="47" fillId="0" borderId="2" xfId="16" applyBorder="1" applyAlignment="1" applyProtection="1">
      <alignment horizontal="left" vertical="center" wrapText="1"/>
    </xf>
    <xf numFmtId="0" fontId="47" fillId="0" borderId="1" xfId="16" applyBorder="1" applyAlignment="1" applyProtection="1">
      <alignment horizontal="left" vertical="center" wrapText="1"/>
    </xf>
    <xf numFmtId="166" fontId="5" fillId="0" borderId="1" xfId="8" applyNumberFormat="1" applyBorder="1" applyAlignment="1">
      <alignment horizontal="center"/>
    </xf>
    <xf numFmtId="0" fontId="9" fillId="0" borderId="8" xfId="8" applyFont="1" applyBorder="1" applyAlignment="1">
      <alignment horizontal="center" vertical="center" wrapText="1"/>
    </xf>
    <xf numFmtId="0" fontId="9" fillId="0" borderId="4" xfId="8" applyFont="1" applyBorder="1" applyAlignment="1">
      <alignment horizontal="center" vertical="center" wrapText="1"/>
    </xf>
    <xf numFmtId="0" fontId="9" fillId="0" borderId="9" xfId="8" applyFont="1" applyBorder="1" applyAlignment="1">
      <alignment horizontal="center" vertical="center" wrapText="1"/>
    </xf>
    <xf numFmtId="0" fontId="9" fillId="0" borderId="10" xfId="8" applyFont="1" applyBorder="1" applyAlignment="1">
      <alignment horizontal="center" vertical="center" wrapText="1"/>
    </xf>
    <xf numFmtId="0" fontId="9" fillId="0" borderId="5" xfId="8" applyFont="1" applyBorder="1" applyAlignment="1">
      <alignment horizontal="center" vertical="center" wrapText="1"/>
    </xf>
    <xf numFmtId="0" fontId="9" fillId="0" borderId="11" xfId="8" applyFont="1" applyBorder="1" applyAlignment="1">
      <alignment horizontal="center" vertical="center" wrapText="1"/>
    </xf>
    <xf numFmtId="0" fontId="5" fillId="0" borderId="1" xfId="8" applyBorder="1"/>
    <xf numFmtId="0" fontId="47" fillId="0" borderId="1" xfId="16" applyBorder="1" applyAlignment="1" applyProtection="1">
      <alignment horizontal="left" vertical="top" wrapText="1"/>
    </xf>
    <xf numFmtId="0" fontId="9" fillId="0" borderId="1" xfId="8" applyFont="1" applyBorder="1" applyAlignment="1">
      <alignment horizontal="left" wrapText="1"/>
    </xf>
    <xf numFmtId="0" fontId="22" fillId="0" borderId="1" xfId="8" applyFont="1" applyBorder="1" applyAlignment="1">
      <alignment horizontal="left" vertical="top" wrapText="1"/>
    </xf>
    <xf numFmtId="0" fontId="22" fillId="0" borderId="1" xfId="8" applyFont="1" applyBorder="1" applyAlignment="1">
      <alignment horizontal="left" vertical="center" wrapText="1"/>
    </xf>
    <xf numFmtId="164" fontId="9" fillId="0" borderId="1" xfId="8" applyNumberFormat="1" applyFont="1" applyBorder="1" applyAlignment="1">
      <alignment horizontal="center" vertical="top" wrapText="1"/>
    </xf>
    <xf numFmtId="0" fontId="43" fillId="6" borderId="29" xfId="8" applyFont="1" applyFill="1" applyBorder="1" applyAlignment="1">
      <alignment horizontal="left" vertical="top" wrapText="1"/>
    </xf>
    <xf numFmtId="0" fontId="43" fillId="6" borderId="0" xfId="8" applyFont="1" applyFill="1" applyAlignment="1">
      <alignment horizontal="left" vertical="top" wrapText="1"/>
    </xf>
    <xf numFmtId="0" fontId="24" fillId="0" borderId="1" xfId="8" applyFont="1" applyBorder="1" applyAlignment="1">
      <alignment horizontal="center" wrapText="1"/>
    </xf>
    <xf numFmtId="0" fontId="47" fillId="0" borderId="0" xfId="16" applyAlignment="1" applyProtection="1">
      <alignment horizontal="left" wrapText="1"/>
    </xf>
    <xf numFmtId="0" fontId="36" fillId="0" borderId="1" xfId="8" applyFont="1" applyBorder="1" applyAlignment="1">
      <alignment horizontal="center" vertical="top" wrapText="1"/>
    </xf>
    <xf numFmtId="0" fontId="22" fillId="0" borderId="1" xfId="8" applyFont="1" applyBorder="1" applyAlignment="1">
      <alignment horizontal="center" wrapText="1"/>
    </xf>
    <xf numFmtId="0" fontId="47" fillId="0" borderId="0" xfId="16" applyAlignment="1" applyProtection="1">
      <alignment horizontal="left"/>
    </xf>
    <xf numFmtId="164" fontId="22" fillId="0" borderId="1" xfId="8" applyNumberFormat="1" applyFont="1" applyBorder="1" applyAlignment="1">
      <alignment horizontal="center" vertical="top" wrapText="1"/>
    </xf>
    <xf numFmtId="0" fontId="25" fillId="0" borderId="1" xfId="8" applyFont="1" applyBorder="1" applyAlignment="1">
      <alignment wrapText="1"/>
    </xf>
    <xf numFmtId="0" fontId="25" fillId="0" borderId="1" xfId="8" applyFont="1" applyBorder="1" applyAlignment="1">
      <alignment horizontal="center" wrapText="1"/>
    </xf>
    <xf numFmtId="0" fontId="25" fillId="0" borderId="12" xfId="8" applyFont="1" applyBorder="1" applyAlignment="1">
      <alignment horizontal="center" vertical="center" wrapText="1"/>
    </xf>
    <xf numFmtId="0" fontId="25" fillId="0" borderId="3" xfId="8" applyFont="1" applyBorder="1" applyAlignment="1">
      <alignment horizontal="center" vertical="center" wrapText="1"/>
    </xf>
    <xf numFmtId="0" fontId="25" fillId="0" borderId="1" xfId="8" applyFont="1" applyBorder="1" applyAlignment="1">
      <alignment horizontal="center" vertical="top" wrapText="1"/>
    </xf>
    <xf numFmtId="164" fontId="16" fillId="0" borderId="19" xfId="1" applyFont="1" applyFill="1" applyBorder="1" applyAlignment="1">
      <alignment horizontal="right" vertical="center" wrapText="1"/>
    </xf>
    <xf numFmtId="164" fontId="16" fillId="0" borderId="16" xfId="1" applyFont="1" applyFill="1" applyBorder="1" applyAlignment="1">
      <alignment horizontal="right" vertical="center" wrapText="1"/>
    </xf>
    <xf numFmtId="164" fontId="14" fillId="0" borderId="18" xfId="1" applyFont="1" applyBorder="1" applyAlignment="1">
      <alignment horizontal="right" vertical="center" wrapText="1"/>
    </xf>
  </cellXfs>
  <cellStyles count="18">
    <cellStyle name="Comma" xfId="1" builtinId="3"/>
    <cellStyle name="Comma 2" xfId="3"/>
    <cellStyle name="Comma 2 2" xfId="7"/>
    <cellStyle name="Comma 3" xfId="5"/>
    <cellStyle name="Comma 4" xfId="9"/>
    <cellStyle name="Comma 5" xfId="10"/>
    <cellStyle name="Comma 6" xfId="11"/>
    <cellStyle name="Hyperlink" xfId="16" builtinId="8"/>
    <cellStyle name="Normal" xfId="0" builtinId="0"/>
    <cellStyle name="Normal 2" xfId="2"/>
    <cellStyle name="Normal 2 2" xfId="6"/>
    <cellStyle name="Normal 2 3" xfId="12"/>
    <cellStyle name="Normal 3" xfId="4"/>
    <cellStyle name="Normal 3 2" xfId="13"/>
    <cellStyle name="Normal 4" xfId="14"/>
    <cellStyle name="Normal 4 2" xfId="15"/>
    <cellStyle name="Normal 4 3" xfId="8"/>
    <cellStyle name="Normal 5" xf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499984740745262"/>
  </sheetPr>
  <dimension ref="A1:BE37"/>
  <sheetViews>
    <sheetView workbookViewId="0">
      <selection activeCell="I20" sqref="I20:AX20"/>
    </sheetView>
  </sheetViews>
  <sheetFormatPr defaultColWidth="8.875" defaultRowHeight="16.5"/>
  <cols>
    <col min="1" max="1" width="0.25" customWidth="1"/>
    <col min="2" max="2" width="0.5" customWidth="1"/>
    <col min="3" max="3" width="6.625" customWidth="1"/>
    <col min="4" max="4" width="0.25" customWidth="1"/>
    <col min="5" max="5" width="0.875" customWidth="1"/>
    <col min="6" max="6" width="0.5" customWidth="1"/>
    <col min="7" max="7" width="1.25" customWidth="1"/>
    <col min="8" max="8" width="1.75" customWidth="1"/>
    <col min="9" max="9" width="0.5" customWidth="1"/>
    <col min="10" max="10" width="2.875" customWidth="1"/>
    <col min="11" max="11" width="2" customWidth="1"/>
    <col min="12" max="12" width="0.375" customWidth="1"/>
    <col min="13" max="13" width="0.125" customWidth="1"/>
    <col min="14" max="14" width="4.5" customWidth="1"/>
    <col min="15" max="15" width="2" customWidth="1"/>
    <col min="16" max="16" width="1.125" customWidth="1"/>
    <col min="17" max="17" width="0.375" customWidth="1"/>
    <col min="18" max="18" width="1.125" customWidth="1"/>
    <col min="19" max="19" width="0.75" customWidth="1"/>
    <col min="20" max="20" width="0.5" customWidth="1"/>
    <col min="21" max="21" width="0.25" customWidth="1"/>
    <col min="22" max="22" width="0.125" customWidth="1"/>
    <col min="23" max="23" width="2.625" customWidth="1"/>
    <col min="24" max="24" width="0.625" customWidth="1"/>
    <col min="25" max="25" width="2" customWidth="1"/>
    <col min="26" max="26" width="0.75" customWidth="1"/>
    <col min="27" max="27" width="1.25" customWidth="1"/>
    <col min="28" max="29" width="0.375" customWidth="1"/>
    <col min="30" max="30" width="2.25" customWidth="1"/>
    <col min="31" max="31" width="0.5" customWidth="1"/>
    <col min="32" max="32" width="2.5" customWidth="1"/>
    <col min="33" max="33" width="0.25" customWidth="1"/>
    <col min="34" max="34" width="3.125" customWidth="1"/>
    <col min="35" max="35" width="0.375" customWidth="1"/>
    <col min="36" max="36" width="0.125" customWidth="1"/>
    <col min="37" max="37" width="0.25" customWidth="1"/>
    <col min="38" max="38" width="0.375" customWidth="1"/>
    <col min="39" max="39" width="0.125" customWidth="1"/>
    <col min="40" max="40" width="0.625" customWidth="1"/>
    <col min="41" max="41" width="0.375" customWidth="1"/>
    <col min="42" max="42" width="0.125" customWidth="1"/>
    <col min="43" max="43" width="1.625" customWidth="1"/>
    <col min="44" max="44" width="1.125" customWidth="1"/>
    <col min="45" max="45" width="1.375" customWidth="1"/>
    <col min="46" max="46" width="0.5" customWidth="1"/>
    <col min="47" max="47" width="1.5" customWidth="1"/>
    <col min="48" max="48" width="2.375" customWidth="1"/>
    <col min="49" max="49" width="4.375" customWidth="1"/>
    <col min="50" max="50" width="3.25" customWidth="1"/>
    <col min="51" max="51" width="0.25" customWidth="1"/>
    <col min="52" max="52" width="1" customWidth="1"/>
    <col min="53" max="53" width="1.5" customWidth="1"/>
    <col min="54" max="54" width="2" customWidth="1"/>
    <col min="55" max="55" width="0.5" customWidth="1"/>
    <col min="56" max="56" width="4.5" customWidth="1"/>
    <col min="57" max="57" width="0.5" customWidth="1"/>
  </cols>
  <sheetData>
    <row r="1" spans="1:57">
      <c r="AJ1" s="180" t="s">
        <v>87</v>
      </c>
      <c r="AK1" s="180"/>
      <c r="AL1" s="180"/>
      <c r="AM1" s="180"/>
      <c r="AN1" s="180"/>
      <c r="AO1" s="180"/>
      <c r="AP1" s="180"/>
      <c r="AQ1" s="180"/>
      <c r="AR1" s="180"/>
      <c r="AS1" s="180"/>
      <c r="AT1" s="180"/>
      <c r="AU1" s="180"/>
      <c r="AV1" s="180"/>
      <c r="AW1" s="180"/>
      <c r="AX1" s="180"/>
      <c r="AY1" s="180"/>
      <c r="AZ1" s="180"/>
      <c r="BA1" s="180"/>
      <c r="BB1" s="180"/>
    </row>
    <row r="2" spans="1:57" ht="15" customHeight="1">
      <c r="AJ2" s="180"/>
      <c r="AK2" s="180"/>
      <c r="AL2" s="180"/>
      <c r="AM2" s="180"/>
      <c r="AN2" s="180"/>
      <c r="AO2" s="180"/>
      <c r="AP2" s="180"/>
      <c r="AQ2" s="180"/>
      <c r="AR2" s="180"/>
      <c r="AS2" s="180"/>
      <c r="AT2" s="180"/>
      <c r="AU2" s="180"/>
      <c r="AV2" s="180"/>
      <c r="AW2" s="180"/>
      <c r="AX2" s="180"/>
      <c r="AY2" s="180"/>
      <c r="AZ2" s="180"/>
      <c r="BA2" s="180"/>
      <c r="BB2" s="180"/>
      <c r="BC2" s="44"/>
      <c r="BD2" s="44"/>
      <c r="BE2" s="44"/>
    </row>
    <row r="4" spans="1:57">
      <c r="B4" s="181" t="s">
        <v>217</v>
      </c>
      <c r="C4" s="181"/>
      <c r="D4" s="181"/>
      <c r="E4" s="181"/>
      <c r="F4" s="181"/>
      <c r="G4" s="181"/>
      <c r="H4" s="181"/>
      <c r="I4" s="181"/>
      <c r="J4" s="181"/>
      <c r="K4" s="181"/>
      <c r="L4" s="181"/>
      <c r="M4" s="181"/>
      <c r="N4" s="181"/>
      <c r="O4" s="181"/>
      <c r="P4" s="181"/>
      <c r="Q4" s="181"/>
      <c r="R4" s="182">
        <v>2</v>
      </c>
      <c r="S4" s="182"/>
      <c r="T4" s="182"/>
      <c r="U4" s="182"/>
      <c r="V4" s="182"/>
      <c r="W4" s="45">
        <v>0</v>
      </c>
      <c r="X4" s="183">
        <v>5</v>
      </c>
      <c r="Y4" s="183"/>
      <c r="Z4" s="183">
        <v>9</v>
      </c>
      <c r="AA4" s="183"/>
      <c r="AB4" s="183"/>
      <c r="AC4" s="183"/>
      <c r="AD4" s="183">
        <v>8</v>
      </c>
      <c r="AE4" s="183"/>
      <c r="AF4" s="183">
        <v>4</v>
      </c>
      <c r="AG4" s="183"/>
      <c r="AH4" s="183">
        <v>3</v>
      </c>
      <c r="AI4" s="183"/>
      <c r="AJ4" s="183"/>
      <c r="AK4" s="183"/>
    </row>
    <row r="6" spans="1:57">
      <c r="B6" s="184" t="s">
        <v>218</v>
      </c>
      <c r="C6" s="184"/>
      <c r="D6" s="185"/>
      <c r="E6" s="185"/>
      <c r="F6" s="185"/>
      <c r="G6" s="185"/>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row>
    <row r="8" spans="1:57">
      <c r="B8" s="184" t="s">
        <v>219</v>
      </c>
      <c r="C8" s="184"/>
      <c r="D8" s="184"/>
      <c r="E8" s="184"/>
      <c r="F8" s="184"/>
      <c r="G8" s="184"/>
      <c r="H8" s="184"/>
      <c r="I8" s="184"/>
      <c r="J8" s="184"/>
      <c r="K8" s="184"/>
      <c r="L8" s="186" t="s">
        <v>91</v>
      </c>
      <c r="M8" s="186"/>
      <c r="N8" s="186"/>
      <c r="O8" s="186"/>
      <c r="P8" s="186"/>
      <c r="Q8" s="186"/>
      <c r="R8" s="186"/>
      <c r="S8" s="186"/>
      <c r="T8" s="186"/>
      <c r="U8" s="186"/>
      <c r="V8" s="186"/>
      <c r="W8" s="186"/>
      <c r="X8" s="186"/>
      <c r="Y8" s="186"/>
      <c r="Z8" s="186"/>
      <c r="AA8" s="186"/>
      <c r="AB8" s="186"/>
      <c r="AC8" s="186"/>
      <c r="AD8" s="186"/>
      <c r="AE8" s="186"/>
      <c r="AF8" s="186"/>
      <c r="AG8" s="186"/>
      <c r="AH8" s="186"/>
      <c r="AI8" s="186"/>
      <c r="AJ8" s="186"/>
      <c r="AK8" s="186"/>
      <c r="AL8" s="186"/>
      <c r="AM8" s="186"/>
      <c r="AN8" s="186"/>
      <c r="AO8" s="186"/>
      <c r="AP8" s="186"/>
      <c r="AQ8" s="186"/>
      <c r="AR8" s="186"/>
      <c r="AS8" s="186"/>
      <c r="AT8" s="186"/>
      <c r="AU8" s="186"/>
      <c r="AV8" s="186"/>
      <c r="AW8" s="186"/>
      <c r="AX8" s="186"/>
      <c r="AY8" s="186"/>
      <c r="AZ8" s="186"/>
      <c r="BA8" s="186"/>
    </row>
    <row r="10" spans="1:57">
      <c r="B10" s="184" t="s">
        <v>220</v>
      </c>
      <c r="C10" s="184"/>
      <c r="D10" s="187"/>
      <c r="E10" s="187"/>
      <c r="F10" s="187"/>
      <c r="G10" s="187"/>
      <c r="H10" s="187"/>
      <c r="I10" s="187"/>
      <c r="J10" s="187"/>
      <c r="K10" s="187"/>
      <c r="L10" s="187"/>
      <c r="M10" s="187"/>
      <c r="N10" s="187"/>
      <c r="O10" s="187"/>
      <c r="P10" s="187"/>
      <c r="Q10" s="187"/>
      <c r="R10" s="187"/>
      <c r="S10" s="187"/>
      <c r="T10" s="187"/>
      <c r="U10" s="187"/>
      <c r="AE10" s="184" t="s">
        <v>221</v>
      </c>
      <c r="AF10" s="184"/>
      <c r="AG10" s="184"/>
      <c r="AH10" s="184"/>
      <c r="AI10" s="187" t="s">
        <v>91</v>
      </c>
      <c r="AJ10" s="187"/>
      <c r="AK10" s="187"/>
      <c r="AL10" s="187"/>
      <c r="AM10" s="187"/>
      <c r="AN10" s="187"/>
      <c r="AO10" s="187"/>
      <c r="AP10" s="187"/>
      <c r="AQ10" s="187"/>
      <c r="AR10" s="187"/>
      <c r="AS10" s="187"/>
      <c r="AT10" s="187"/>
      <c r="AU10" s="187"/>
      <c r="AV10" s="187"/>
      <c r="AW10" s="187"/>
      <c r="AX10" s="187"/>
      <c r="AY10" s="187"/>
      <c r="AZ10" s="187"/>
      <c r="BA10" s="187"/>
    </row>
    <row r="12" spans="1:57">
      <c r="A12" s="184" t="s">
        <v>222</v>
      </c>
      <c r="B12" s="184"/>
      <c r="C12" s="184"/>
      <c r="D12" s="184"/>
      <c r="E12" s="184"/>
      <c r="F12" s="184"/>
      <c r="G12" s="184"/>
      <c r="H12" s="184"/>
      <c r="I12" s="184"/>
      <c r="J12" s="184"/>
      <c r="L12" s="184" t="s">
        <v>223</v>
      </c>
      <c r="M12" s="184"/>
      <c r="N12" s="184"/>
      <c r="O12" s="184"/>
      <c r="P12" s="184"/>
      <c r="Q12" s="184"/>
      <c r="R12" s="184"/>
      <c r="S12" s="184"/>
      <c r="T12" s="184"/>
      <c r="U12" s="184"/>
      <c r="V12" s="184"/>
      <c r="W12" s="184"/>
      <c r="X12" s="184"/>
      <c r="Y12" s="184"/>
      <c r="Z12" s="184"/>
      <c r="AG12" s="184" t="s">
        <v>224</v>
      </c>
      <c r="AH12" s="184"/>
      <c r="AI12" s="184"/>
      <c r="AJ12" s="184"/>
      <c r="AK12" s="184"/>
      <c r="AL12" s="184"/>
      <c r="AM12" s="184"/>
      <c r="AN12" s="184"/>
      <c r="AO12" s="184"/>
      <c r="AP12" s="184"/>
      <c r="AQ12" s="184"/>
      <c r="AR12" s="184"/>
      <c r="AS12" s="184"/>
      <c r="AT12" s="184"/>
      <c r="AU12" s="184"/>
      <c r="AV12" s="184"/>
      <c r="AW12" s="184"/>
    </row>
    <row r="14" spans="1:57" ht="56.25">
      <c r="C14" s="188" t="s">
        <v>589</v>
      </c>
      <c r="D14" s="188"/>
      <c r="E14" s="188"/>
      <c r="F14" s="188"/>
      <c r="G14" s="188"/>
    </row>
    <row r="18" spans="3:54" ht="23.25" customHeight="1">
      <c r="C18" s="177" t="s">
        <v>580</v>
      </c>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c r="AH18" s="177"/>
      <c r="AI18" s="177"/>
      <c r="AJ18" s="177"/>
      <c r="AK18" s="177"/>
      <c r="AL18" s="177"/>
      <c r="AM18" s="177"/>
      <c r="AN18" s="177"/>
      <c r="AO18" s="177"/>
      <c r="AP18" s="177"/>
      <c r="AQ18" s="177"/>
      <c r="AR18" s="177"/>
      <c r="AS18" s="177"/>
      <c r="AT18" s="177"/>
      <c r="AU18" s="177"/>
      <c r="AV18" s="177"/>
      <c r="AW18" s="177"/>
      <c r="AX18" s="177"/>
      <c r="AY18" s="177"/>
      <c r="AZ18" s="177"/>
      <c r="BA18" s="177"/>
      <c r="BB18" s="177"/>
    </row>
    <row r="19" spans="3:54" ht="23.25">
      <c r="I19" s="177" t="s">
        <v>593</v>
      </c>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7"/>
      <c r="AP19" s="177"/>
      <c r="AQ19" s="177"/>
      <c r="AR19" s="177"/>
      <c r="AS19" s="177"/>
      <c r="AT19" s="177"/>
      <c r="AU19" s="177"/>
      <c r="AV19" s="177"/>
      <c r="AW19" s="177"/>
      <c r="AX19" s="177"/>
    </row>
    <row r="20" spans="3:54" ht="23.25">
      <c r="I20" s="177" t="s">
        <v>225</v>
      </c>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77"/>
      <c r="AR20" s="177"/>
      <c r="AS20" s="177"/>
      <c r="AT20" s="177"/>
      <c r="AU20" s="177"/>
      <c r="AV20" s="177"/>
      <c r="AW20" s="177"/>
      <c r="AX20" s="177"/>
    </row>
    <row r="33" spans="3:55" ht="16.5" customHeight="1">
      <c r="C33" s="179" t="s">
        <v>226</v>
      </c>
      <c r="D33" s="179"/>
      <c r="E33" s="179"/>
      <c r="F33" s="179"/>
      <c r="G33" s="179"/>
      <c r="H33" s="179"/>
      <c r="I33" s="179"/>
      <c r="J33" s="179"/>
      <c r="K33" s="179"/>
      <c r="L33" s="179"/>
      <c r="M33" s="179"/>
      <c r="N33" s="179"/>
      <c r="O33" s="179"/>
      <c r="P33" s="179"/>
      <c r="Q33" s="179"/>
      <c r="R33" s="179"/>
      <c r="S33" s="179"/>
      <c r="T33" s="179"/>
      <c r="U33" s="179"/>
      <c r="V33" s="179"/>
      <c r="W33" s="179"/>
      <c r="X33" s="179"/>
      <c r="Y33" s="179"/>
      <c r="Z33" s="179"/>
      <c r="AA33" s="179"/>
      <c r="AB33" s="179"/>
      <c r="AC33" s="178" t="s">
        <v>227</v>
      </c>
      <c r="AD33" s="178"/>
      <c r="AE33" s="178"/>
      <c r="AF33" s="178"/>
      <c r="AG33" s="178"/>
      <c r="AH33" s="178"/>
      <c r="AI33" s="178"/>
      <c r="AJ33" s="178"/>
      <c r="AK33" s="178"/>
      <c r="AL33" s="178"/>
      <c r="AM33" s="178"/>
      <c r="AN33" s="178"/>
      <c r="AO33" s="178"/>
      <c r="AP33" s="178"/>
      <c r="AQ33" s="178"/>
      <c r="AR33" s="178" t="s">
        <v>228</v>
      </c>
      <c r="AS33" s="178"/>
      <c r="AT33" s="178"/>
      <c r="AU33" s="178"/>
      <c r="AV33" s="178"/>
      <c r="AW33" s="178"/>
      <c r="AX33" s="178"/>
      <c r="AY33" s="178"/>
      <c r="AZ33" s="178"/>
      <c r="BA33" s="178"/>
      <c r="BB33" s="178"/>
      <c r="BC33" s="178"/>
    </row>
    <row r="34" spans="3:55">
      <c r="C34" s="176" t="s">
        <v>91</v>
      </c>
      <c r="D34" s="176"/>
      <c r="E34" s="176"/>
      <c r="F34" s="176"/>
      <c r="G34" s="176"/>
      <c r="H34" s="176"/>
      <c r="I34" s="176"/>
      <c r="J34" s="176"/>
      <c r="K34" s="176"/>
      <c r="L34" s="176"/>
      <c r="M34" s="176"/>
      <c r="N34" s="176"/>
      <c r="O34" s="176"/>
      <c r="P34" s="176"/>
      <c r="Q34" s="176"/>
      <c r="R34" s="176"/>
      <c r="S34" s="176"/>
      <c r="T34" s="176"/>
      <c r="U34" s="176"/>
      <c r="V34" s="176"/>
      <c r="W34" s="176"/>
      <c r="X34" s="176"/>
      <c r="Y34" s="176"/>
      <c r="Z34" s="176"/>
      <c r="AA34" s="176"/>
      <c r="AB34" s="176"/>
      <c r="AC34" s="175" t="s">
        <v>91</v>
      </c>
      <c r="AD34" s="175"/>
      <c r="AE34" s="175"/>
      <c r="AF34" s="175"/>
      <c r="AG34" s="175"/>
      <c r="AH34" s="175"/>
      <c r="AI34" s="175"/>
      <c r="AJ34" s="175"/>
      <c r="AK34" s="175"/>
      <c r="AL34" s="175"/>
      <c r="AM34" s="175"/>
      <c r="AN34" s="175"/>
      <c r="AO34" s="175"/>
      <c r="AP34" s="175"/>
      <c r="AQ34" s="175"/>
      <c r="AR34" s="175" t="s">
        <v>91</v>
      </c>
      <c r="AS34" s="175"/>
      <c r="AT34" s="175"/>
      <c r="AU34" s="175"/>
      <c r="AV34" s="175"/>
      <c r="AW34" s="175"/>
      <c r="AX34" s="175"/>
      <c r="AY34" s="175"/>
      <c r="AZ34" s="175"/>
      <c r="BA34" s="175"/>
      <c r="BB34" s="175"/>
      <c r="BC34" s="175"/>
    </row>
    <row r="35" spans="3:55">
      <c r="C35" s="176" t="s">
        <v>91</v>
      </c>
      <c r="D35" s="176"/>
      <c r="E35" s="176"/>
      <c r="F35" s="176"/>
      <c r="G35" s="176"/>
      <c r="H35" s="176"/>
      <c r="I35" s="176"/>
      <c r="J35" s="176"/>
      <c r="K35" s="176"/>
      <c r="L35" s="176"/>
      <c r="M35" s="176"/>
      <c r="N35" s="176"/>
      <c r="O35" s="176"/>
      <c r="P35" s="176"/>
      <c r="Q35" s="176"/>
      <c r="R35" s="176"/>
      <c r="S35" s="176"/>
      <c r="T35" s="176"/>
      <c r="U35" s="176"/>
      <c r="V35" s="176"/>
      <c r="W35" s="176"/>
      <c r="X35" s="176"/>
      <c r="Y35" s="176"/>
      <c r="Z35" s="176"/>
      <c r="AA35" s="176"/>
      <c r="AB35" s="176"/>
      <c r="AC35" s="175" t="s">
        <v>91</v>
      </c>
      <c r="AD35" s="175"/>
      <c r="AE35" s="175"/>
      <c r="AF35" s="175"/>
      <c r="AG35" s="175"/>
      <c r="AH35" s="175"/>
      <c r="AI35" s="175"/>
      <c r="AJ35" s="175"/>
      <c r="AK35" s="175"/>
      <c r="AL35" s="175"/>
      <c r="AM35" s="175"/>
      <c r="AN35" s="175"/>
      <c r="AO35" s="175"/>
      <c r="AP35" s="175"/>
      <c r="AQ35" s="175"/>
      <c r="AR35" s="175" t="s">
        <v>91</v>
      </c>
      <c r="AS35" s="175"/>
      <c r="AT35" s="175"/>
      <c r="AU35" s="175"/>
      <c r="AV35" s="175"/>
      <c r="AW35" s="175"/>
      <c r="AX35" s="175"/>
      <c r="AY35" s="175"/>
      <c r="AZ35" s="175"/>
      <c r="BA35" s="175"/>
      <c r="BB35" s="175"/>
      <c r="BC35" s="175"/>
    </row>
    <row r="36" spans="3:55">
      <c r="C36" s="176" t="s">
        <v>91</v>
      </c>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5" t="s">
        <v>91</v>
      </c>
      <c r="AD36" s="175"/>
      <c r="AE36" s="175"/>
      <c r="AF36" s="175"/>
      <c r="AG36" s="175"/>
      <c r="AH36" s="175"/>
      <c r="AI36" s="175"/>
      <c r="AJ36" s="175"/>
      <c r="AK36" s="175"/>
      <c r="AL36" s="175"/>
      <c r="AM36" s="175"/>
      <c r="AN36" s="175"/>
      <c r="AO36" s="175"/>
      <c r="AP36" s="175"/>
      <c r="AQ36" s="175"/>
      <c r="AR36" s="175" t="s">
        <v>91</v>
      </c>
      <c r="AS36" s="175"/>
      <c r="AT36" s="175"/>
      <c r="AU36" s="175"/>
      <c r="AV36" s="175"/>
      <c r="AW36" s="175"/>
      <c r="AX36" s="175"/>
      <c r="AY36" s="175"/>
      <c r="AZ36" s="175"/>
      <c r="BA36" s="175"/>
      <c r="BB36" s="175"/>
      <c r="BC36" s="175"/>
    </row>
    <row r="37" spans="3:55">
      <c r="C37" s="176" t="s">
        <v>91</v>
      </c>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5" t="s">
        <v>91</v>
      </c>
      <c r="AD37" s="175"/>
      <c r="AE37" s="175"/>
      <c r="AF37" s="175"/>
      <c r="AG37" s="175"/>
      <c r="AH37" s="175"/>
      <c r="AI37" s="175"/>
      <c r="AJ37" s="175"/>
      <c r="AK37" s="175"/>
      <c r="AL37" s="175"/>
      <c r="AM37" s="175"/>
      <c r="AN37" s="175"/>
      <c r="AO37" s="175"/>
      <c r="AP37" s="175"/>
      <c r="AQ37" s="175"/>
      <c r="AR37" s="175" t="s">
        <v>91</v>
      </c>
      <c r="AS37" s="175"/>
      <c r="AT37" s="175"/>
      <c r="AU37" s="175"/>
      <c r="AV37" s="175"/>
      <c r="AW37" s="175"/>
      <c r="AX37" s="175"/>
      <c r="AY37" s="175"/>
      <c r="AZ37" s="175"/>
      <c r="BA37" s="175"/>
      <c r="BB37" s="175"/>
      <c r="BC37" s="175"/>
    </row>
  </sheetData>
  <mergeCells count="38">
    <mergeCell ref="C18:BB18"/>
    <mergeCell ref="B6:C6"/>
    <mergeCell ref="D6:BA6"/>
    <mergeCell ref="B8:K8"/>
    <mergeCell ref="L8:BA8"/>
    <mergeCell ref="B10:C10"/>
    <mergeCell ref="D10:U10"/>
    <mergeCell ref="AE10:AH10"/>
    <mergeCell ref="AI10:BA10"/>
    <mergeCell ref="A12:J12"/>
    <mergeCell ref="L12:Z12"/>
    <mergeCell ref="AG12:AW12"/>
    <mergeCell ref="C14:G14"/>
    <mergeCell ref="AJ1:BB2"/>
    <mergeCell ref="B4:Q4"/>
    <mergeCell ref="R4:V4"/>
    <mergeCell ref="X4:Y4"/>
    <mergeCell ref="Z4:AC4"/>
    <mergeCell ref="AD4:AE4"/>
    <mergeCell ref="AF4:AG4"/>
    <mergeCell ref="AH4:AK4"/>
    <mergeCell ref="I19:AX19"/>
    <mergeCell ref="I20:AX20"/>
    <mergeCell ref="AC33:AQ33"/>
    <mergeCell ref="AR33:BC33"/>
    <mergeCell ref="C33:AB33"/>
    <mergeCell ref="AC34:AQ34"/>
    <mergeCell ref="AR34:BC34"/>
    <mergeCell ref="AC35:AQ35"/>
    <mergeCell ref="AR35:BC35"/>
    <mergeCell ref="C34:AB34"/>
    <mergeCell ref="C35:AB35"/>
    <mergeCell ref="AC36:AQ36"/>
    <mergeCell ref="AR36:BC36"/>
    <mergeCell ref="AC37:AQ37"/>
    <mergeCell ref="AR37:BC37"/>
    <mergeCell ref="C36:AB36"/>
    <mergeCell ref="C37:AB37"/>
  </mergeCells>
  <phoneticPr fontId="4" type="noConversion"/>
  <pageMargins left="0.79" right="0.15" top="0.73"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499984740745262"/>
  </sheetPr>
  <dimension ref="A1:BF43"/>
  <sheetViews>
    <sheetView zoomScale="90" zoomScaleNormal="90" workbookViewId="0">
      <selection activeCell="BH22" sqref="BH22"/>
    </sheetView>
  </sheetViews>
  <sheetFormatPr defaultColWidth="8.875" defaultRowHeight="16.5"/>
  <cols>
    <col min="1" max="1" width="1" customWidth="1"/>
    <col min="2" max="2" width="1.25" hidden="1" customWidth="1"/>
    <col min="3" max="3" width="1.5" customWidth="1"/>
    <col min="4" max="4" width="0.25" customWidth="1"/>
    <col min="5" max="5" width="0.5" customWidth="1"/>
    <col min="6" max="6" width="6" customWidth="1"/>
    <col min="7" max="7" width="0.25" customWidth="1"/>
    <col min="8" max="8" width="0.875" customWidth="1"/>
    <col min="9" max="9" width="0.5" customWidth="1"/>
    <col min="10" max="10" width="1.25" customWidth="1"/>
    <col min="11" max="11" width="1.75" customWidth="1"/>
    <col min="12" max="12" width="0.5" customWidth="1"/>
    <col min="13" max="13" width="2.875" customWidth="1"/>
    <col min="14" max="14" width="2" customWidth="1"/>
    <col min="15" max="15" width="0.375" customWidth="1"/>
    <col min="16" max="16" width="0.125" customWidth="1"/>
    <col min="17" max="17" width="6.75" customWidth="1"/>
    <col min="18" max="18" width="4" customWidth="1"/>
    <col min="19" max="19" width="1.125" customWidth="1"/>
    <col min="20" max="20" width="0.375" customWidth="1"/>
    <col min="21" max="21" width="1.125" customWidth="1"/>
    <col min="22" max="22" width="0.75" customWidth="1"/>
    <col min="23" max="23" width="0.5" customWidth="1"/>
    <col min="24" max="24" width="0.25" customWidth="1"/>
    <col min="25" max="25" width="0.125" customWidth="1"/>
    <col min="26" max="26" width="2.625" customWidth="1"/>
    <col min="27" max="27" width="0.625" customWidth="1"/>
    <col min="28" max="28" width="2" customWidth="1"/>
    <col min="29" max="29" width="0.75" customWidth="1"/>
    <col min="30" max="30" width="1.25" customWidth="1"/>
    <col min="31" max="32" width="0.375" customWidth="1"/>
    <col min="33" max="33" width="2.25" customWidth="1"/>
    <col min="34" max="34" width="0.5" customWidth="1"/>
    <col min="35" max="35" width="4.25" customWidth="1"/>
    <col min="36" max="36" width="0.25" customWidth="1"/>
    <col min="37" max="37" width="2" customWidth="1"/>
    <col min="38" max="38" width="0.375" customWidth="1"/>
    <col min="39" max="39" width="0.125" customWidth="1"/>
    <col min="40" max="40" width="0.25" customWidth="1"/>
    <col min="41" max="41" width="0.375" customWidth="1"/>
    <col min="42" max="42" width="0.125" customWidth="1"/>
    <col min="43" max="43" width="0.625" customWidth="1"/>
    <col min="44" max="44" width="0.375" customWidth="1"/>
    <col min="45" max="45" width="0.125" customWidth="1"/>
    <col min="46" max="47" width="4" customWidth="1"/>
    <col min="48" max="48" width="1.375" customWidth="1"/>
    <col min="49" max="49" width="0.5" customWidth="1"/>
    <col min="50" max="50" width="1.5" customWidth="1"/>
    <col min="51" max="51" width="2.375" customWidth="1"/>
    <col min="52" max="52" width="4.375" customWidth="1"/>
    <col min="53" max="53" width="3.25" customWidth="1"/>
    <col min="54" max="54" width="0.25" customWidth="1"/>
    <col min="55" max="55" width="1.625" customWidth="1"/>
    <col min="56" max="56" width="1.5" customWidth="1"/>
    <col min="57" max="57" width="4.5" customWidth="1"/>
    <col min="58" max="58" width="6.625" customWidth="1"/>
  </cols>
  <sheetData>
    <row r="1" spans="1:58" ht="15" customHeight="1">
      <c r="R1" s="194" t="s">
        <v>581</v>
      </c>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3" t="s">
        <v>229</v>
      </c>
      <c r="AW1" s="193"/>
      <c r="AX1" s="193"/>
      <c r="AY1" s="193"/>
      <c r="AZ1" s="193"/>
      <c r="BA1" s="193"/>
      <c r="BB1" s="193"/>
      <c r="BC1" s="193"/>
    </row>
    <row r="3" spans="1:58">
      <c r="R3" s="194">
        <v>2025</v>
      </c>
      <c r="S3" s="194"/>
      <c r="T3" s="194"/>
      <c r="U3" s="194"/>
      <c r="V3" s="195" t="s">
        <v>230</v>
      </c>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row>
    <row r="5" spans="1:58">
      <c r="R5" s="192" t="s">
        <v>79</v>
      </c>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row>
    <row r="7" spans="1:58">
      <c r="R7" s="184">
        <v>2025</v>
      </c>
      <c r="S7" s="184"/>
      <c r="T7" s="184"/>
      <c r="U7" s="184"/>
      <c r="V7" s="184"/>
      <c r="W7" s="184" t="s">
        <v>135</v>
      </c>
      <c r="X7" s="184"/>
      <c r="Y7" s="184"/>
      <c r="Z7" s="184"/>
      <c r="AA7" s="184"/>
      <c r="AB7" s="184">
        <v>12</v>
      </c>
      <c r="AC7" s="184"/>
      <c r="AD7" s="184"/>
      <c r="AE7" s="184" t="s">
        <v>136</v>
      </c>
      <c r="AF7" s="184"/>
      <c r="AG7" s="184"/>
      <c r="AH7" s="184"/>
      <c r="AI7" s="184"/>
      <c r="AJ7" s="184">
        <v>31</v>
      </c>
      <c r="AK7" s="184"/>
      <c r="AL7" s="184"/>
      <c r="AM7" s="184"/>
      <c r="AN7" s="184"/>
      <c r="AO7" s="184"/>
      <c r="AP7" s="184"/>
      <c r="AQ7" s="184"/>
      <c r="AR7" s="184" t="s">
        <v>137</v>
      </c>
      <c r="AS7" s="184"/>
      <c r="AT7" s="184"/>
      <c r="AU7" s="184"/>
      <c r="AV7" s="184"/>
    </row>
    <row r="9" spans="1:58" ht="15" customHeight="1">
      <c r="A9" s="184" t="s">
        <v>190</v>
      </c>
      <c r="B9" s="184"/>
      <c r="C9" s="184"/>
      <c r="D9" s="184"/>
      <c r="E9" s="184"/>
      <c r="F9" s="184"/>
      <c r="G9" s="192" t="s">
        <v>577</v>
      </c>
      <c r="H9" s="192"/>
      <c r="I9" s="192"/>
      <c r="J9" s="192"/>
      <c r="K9" s="192"/>
      <c r="L9" s="192"/>
      <c r="M9" s="192"/>
      <c r="N9" s="192"/>
      <c r="O9" s="192"/>
      <c r="P9" s="192"/>
      <c r="Q9" s="192"/>
      <c r="R9" s="184" t="s">
        <v>231</v>
      </c>
      <c r="S9" s="184"/>
      <c r="T9" s="184"/>
      <c r="U9" s="184"/>
      <c r="V9" s="184"/>
      <c r="W9" s="184"/>
      <c r="X9" s="184"/>
      <c r="Y9" s="184"/>
      <c r="Z9" s="184"/>
      <c r="AA9" s="192" t="s">
        <v>578</v>
      </c>
      <c r="AB9" s="192"/>
      <c r="AC9" s="192"/>
      <c r="AD9" s="192"/>
      <c r="AE9" s="192"/>
      <c r="AF9" s="192"/>
      <c r="AG9" s="192"/>
      <c r="AH9" s="192"/>
      <c r="AI9" s="192"/>
      <c r="AJ9" s="192"/>
      <c r="AK9" s="192"/>
      <c r="AL9" s="192"/>
      <c r="AM9" s="192"/>
      <c r="AN9" s="192"/>
      <c r="AO9" s="192"/>
      <c r="AP9" s="192"/>
      <c r="AQ9" s="192"/>
      <c r="AR9" s="192"/>
      <c r="AS9" s="192"/>
      <c r="AT9" s="191" t="s">
        <v>232</v>
      </c>
      <c r="AU9" s="191"/>
      <c r="AV9" s="191"/>
      <c r="AW9" s="191"/>
      <c r="AX9" s="191"/>
      <c r="AY9" s="191"/>
      <c r="AZ9" s="191"/>
      <c r="BA9" s="191"/>
      <c r="BB9" s="191"/>
      <c r="BC9" s="191"/>
      <c r="BD9" s="191"/>
      <c r="BE9" s="191"/>
      <c r="BF9" s="191"/>
    </row>
    <row r="11" spans="1:58" ht="15" customHeight="1">
      <c r="A11" s="187"/>
      <c r="B11" s="187"/>
      <c r="C11" s="187"/>
      <c r="D11" s="187"/>
      <c r="E11" s="187"/>
      <c r="F11" s="187"/>
      <c r="G11" s="187"/>
      <c r="H11" s="187"/>
      <c r="I11" s="187"/>
      <c r="J11" s="187"/>
      <c r="K11" s="187"/>
      <c r="L11" s="187"/>
      <c r="M11" s="187"/>
      <c r="N11" s="184" t="s">
        <v>231</v>
      </c>
      <c r="O11" s="184"/>
      <c r="P11" s="184"/>
      <c r="Q11" s="184"/>
      <c r="R11" s="197"/>
      <c r="S11" s="197"/>
      <c r="T11" s="197"/>
      <c r="U11" s="197"/>
      <c r="V11" s="197"/>
      <c r="W11" s="197"/>
      <c r="X11" s="197"/>
      <c r="Y11" s="197"/>
      <c r="Z11" s="197"/>
      <c r="AA11" s="197"/>
      <c r="AB11" s="197"/>
      <c r="AC11" s="42"/>
      <c r="AD11" s="184" t="s">
        <v>233</v>
      </c>
      <c r="AE11" s="184"/>
      <c r="AF11" s="184"/>
      <c r="AG11" s="184"/>
      <c r="AH11" s="184"/>
      <c r="AI11" s="184"/>
      <c r="AJ11" s="184"/>
      <c r="AK11" s="184"/>
      <c r="AL11" s="184"/>
      <c r="AM11" s="184"/>
      <c r="AN11" s="184"/>
      <c r="AO11" s="184"/>
      <c r="AP11" s="184"/>
      <c r="AQ11" s="184"/>
      <c r="AR11" s="184"/>
      <c r="AS11" s="184"/>
      <c r="AT11" s="184"/>
      <c r="AU11" s="184"/>
      <c r="AV11" s="184"/>
      <c r="AW11" s="184"/>
      <c r="AX11" s="184"/>
      <c r="AY11" s="184"/>
      <c r="AZ11" s="184"/>
      <c r="BA11" s="184">
        <v>2025</v>
      </c>
      <c r="BB11" s="184"/>
      <c r="BC11" s="184"/>
      <c r="BD11" s="184" t="s">
        <v>135</v>
      </c>
      <c r="BE11" s="184"/>
    </row>
    <row r="13" spans="1:58" ht="15" customHeight="1">
      <c r="A13" s="184">
        <v>12</v>
      </c>
      <c r="B13" s="184"/>
      <c r="C13" s="184"/>
      <c r="D13" s="184"/>
      <c r="E13" s="184"/>
      <c r="F13" s="184" t="s">
        <v>136</v>
      </c>
      <c r="G13" s="184"/>
      <c r="H13" s="184"/>
      <c r="I13" s="184">
        <v>31</v>
      </c>
      <c r="J13" s="184"/>
      <c r="K13" s="184"/>
      <c r="L13" s="184"/>
      <c r="M13" s="196" t="s">
        <v>234</v>
      </c>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196"/>
      <c r="AM13" s="196"/>
      <c r="AN13" s="196"/>
      <c r="AO13" s="196"/>
      <c r="AP13" s="196"/>
      <c r="AQ13" s="196"/>
      <c r="AR13" s="196"/>
      <c r="AS13" s="196"/>
      <c r="AT13" s="196"/>
      <c r="AU13" s="196"/>
      <c r="AV13" s="196"/>
      <c r="AW13" s="196"/>
      <c r="AX13" s="196"/>
      <c r="AY13" s="196"/>
      <c r="AZ13" s="196"/>
      <c r="BA13" s="196"/>
      <c r="BB13" s="196"/>
      <c r="BC13" s="196"/>
      <c r="BD13" s="196"/>
      <c r="BE13" s="196"/>
      <c r="BF13" s="47"/>
    </row>
    <row r="15" spans="1:58" ht="14.25" customHeight="1">
      <c r="A15" s="189" t="s">
        <v>235</v>
      </c>
      <c r="B15" s="189"/>
      <c r="C15" s="189"/>
      <c r="D15" s="189"/>
      <c r="E15" s="189"/>
      <c r="F15" s="189"/>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row>
    <row r="17" spans="1:58">
      <c r="A17" s="189" t="s">
        <v>236</v>
      </c>
      <c r="B17" s="189"/>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row>
    <row r="19" spans="1:58" ht="15" customHeight="1">
      <c r="A19" s="189" t="s">
        <v>239</v>
      </c>
      <c r="B19" s="189"/>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row>
    <row r="21" spans="1:58" ht="14.25" customHeight="1">
      <c r="A21" s="189" t="s">
        <v>240</v>
      </c>
      <c r="B21" s="189"/>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row>
    <row r="23" spans="1:58" ht="14.25" customHeight="1">
      <c r="A23" s="189" t="s">
        <v>238</v>
      </c>
      <c r="B23" s="189"/>
      <c r="C23" s="189"/>
      <c r="D23" s="189"/>
      <c r="E23" s="189"/>
      <c r="F23" s="189"/>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row>
    <row r="25" spans="1:58" ht="15" customHeight="1">
      <c r="A25" s="189" t="s">
        <v>237</v>
      </c>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row>
    <row r="27" spans="1:58">
      <c r="A27" s="189" t="s">
        <v>241</v>
      </c>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row>
    <row r="29" spans="1:58">
      <c r="A29" s="189" t="s">
        <v>242</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row>
    <row r="31" spans="1:58">
      <c r="A31" s="189" t="s">
        <v>243</v>
      </c>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row>
    <row r="33" spans="1:58">
      <c r="A33" s="189" t="s">
        <v>244</v>
      </c>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row>
    <row r="35" spans="1:58">
      <c r="A35" s="189" t="s">
        <v>245</v>
      </c>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row>
    <row r="37" spans="1:58">
      <c r="A37" s="189" t="s">
        <v>246</v>
      </c>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row>
    <row r="39" spans="1:58">
      <c r="A39" s="189" t="s">
        <v>247</v>
      </c>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row>
    <row r="41" spans="1:58">
      <c r="L41" s="189" t="s">
        <v>249</v>
      </c>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Q41" s="190" t="s">
        <v>144</v>
      </c>
      <c r="AR41" s="190"/>
      <c r="AT41" s="190" t="s">
        <v>579</v>
      </c>
      <c r="AU41" s="190"/>
      <c r="AV41" s="190"/>
      <c r="AW41" s="190"/>
      <c r="AX41" s="190"/>
      <c r="AY41" s="190"/>
      <c r="AZ41" s="190"/>
      <c r="BA41" s="190"/>
      <c r="BB41" s="190"/>
      <c r="BC41" s="43" t="s">
        <v>144</v>
      </c>
    </row>
    <row r="43" spans="1:58">
      <c r="L43" s="189" t="s">
        <v>250</v>
      </c>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Q43" s="190" t="s">
        <v>144</v>
      </c>
      <c r="AR43" s="190"/>
      <c r="AT43" s="190"/>
      <c r="AU43" s="190"/>
      <c r="AV43" s="190"/>
      <c r="AW43" s="190"/>
      <c r="AX43" s="190"/>
      <c r="AY43" s="190"/>
      <c r="AZ43" s="190"/>
      <c r="BA43" s="190"/>
      <c r="BB43" s="190"/>
      <c r="BC43" s="43" t="s">
        <v>144</v>
      </c>
    </row>
  </sheetData>
  <mergeCells count="45">
    <mergeCell ref="A9:F9"/>
    <mergeCell ref="G9:Q9"/>
    <mergeCell ref="A17:BF17"/>
    <mergeCell ref="A11:M11"/>
    <mergeCell ref="A13:E13"/>
    <mergeCell ref="F13:H13"/>
    <mergeCell ref="I13:L13"/>
    <mergeCell ref="N11:Q11"/>
    <mergeCell ref="BA11:BC11"/>
    <mergeCell ref="BD11:BE11"/>
    <mergeCell ref="AD11:AZ11"/>
    <mergeCell ref="A15:BF15"/>
    <mergeCell ref="M13:BE13"/>
    <mergeCell ref="R11:AB11"/>
    <mergeCell ref="AV1:BC1"/>
    <mergeCell ref="R3:U3"/>
    <mergeCell ref="V3:AX3"/>
    <mergeCell ref="R5:AW5"/>
    <mergeCell ref="R1:AU1"/>
    <mergeCell ref="AR7:AV7"/>
    <mergeCell ref="AT9:BF9"/>
    <mergeCell ref="R7:V7"/>
    <mergeCell ref="W7:AA7"/>
    <mergeCell ref="AB7:AD7"/>
    <mergeCell ref="AE7:AI7"/>
    <mergeCell ref="AJ7:AQ7"/>
    <mergeCell ref="R9:Z9"/>
    <mergeCell ref="AA9:AS9"/>
    <mergeCell ref="L41:AO41"/>
    <mergeCell ref="AQ41:AR41"/>
    <mergeCell ref="AT41:BB41"/>
    <mergeCell ref="L43:AO43"/>
    <mergeCell ref="AQ43:AR43"/>
    <mergeCell ref="AT43:BB43"/>
    <mergeCell ref="A19:BF19"/>
    <mergeCell ref="A21:BF21"/>
    <mergeCell ref="A23:BF23"/>
    <mergeCell ref="A39:BF39"/>
    <mergeCell ref="A29:BF29"/>
    <mergeCell ref="A31:BF31"/>
    <mergeCell ref="A33:BF33"/>
    <mergeCell ref="A35:BF35"/>
    <mergeCell ref="A37:BF37"/>
    <mergeCell ref="A25:BF25"/>
    <mergeCell ref="A27:BF27"/>
  </mergeCells>
  <phoneticPr fontId="4" type="noConversion"/>
  <pageMargins left="0.4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tint="-0.499984740745262"/>
  </sheetPr>
  <dimension ref="A1:I77"/>
  <sheetViews>
    <sheetView workbookViewId="0">
      <selection activeCell="G9" sqref="G9:H9"/>
    </sheetView>
  </sheetViews>
  <sheetFormatPr defaultColWidth="8.875" defaultRowHeight="14.25"/>
  <cols>
    <col min="1" max="1" width="1.125" style="1" customWidth="1"/>
    <col min="2" max="2" width="1.25" style="1" customWidth="1"/>
    <col min="3" max="3" width="4.125" style="1" customWidth="1"/>
    <col min="4" max="4" width="20.25" style="1" customWidth="1"/>
    <col min="5" max="5" width="6.5" style="1" customWidth="1"/>
    <col min="6" max="6" width="8.625" style="1" customWidth="1"/>
    <col min="7" max="7" width="13.5" style="163" customWidth="1"/>
    <col min="8" max="8" width="4.75" style="163" customWidth="1"/>
    <col min="9" max="9" width="17.625" style="163" customWidth="1"/>
    <col min="10" max="16384" width="8.875" style="1"/>
  </cols>
  <sheetData>
    <row r="1" spans="1:9" ht="24" customHeight="1">
      <c r="H1" s="216" t="s">
        <v>87</v>
      </c>
      <c r="I1" s="216"/>
    </row>
    <row r="2" spans="1:9" ht="14.25" customHeight="1">
      <c r="A2" s="217" t="s">
        <v>88</v>
      </c>
      <c r="B2" s="217"/>
      <c r="C2" s="217"/>
      <c r="D2" s="217"/>
      <c r="E2" s="217"/>
      <c r="F2" s="217"/>
      <c r="G2" s="217"/>
      <c r="H2" s="217"/>
      <c r="I2" s="217"/>
    </row>
    <row r="3" spans="1:9" ht="12.75" customHeight="1">
      <c r="A3" s="218" t="str">
        <f>+нүүр№!R1</f>
        <v>"ЭМ ЭН ДИ " ХК</v>
      </c>
      <c r="B3" s="218"/>
      <c r="C3" s="218"/>
      <c r="D3" s="218"/>
      <c r="H3" s="164"/>
      <c r="I3" s="164"/>
    </row>
    <row r="4" spans="1:9" ht="8.25" customHeight="1">
      <c r="A4" s="219" t="s">
        <v>89</v>
      </c>
      <c r="B4" s="219"/>
      <c r="C4" s="219"/>
      <c r="D4" s="219"/>
    </row>
    <row r="5" spans="1:9">
      <c r="A5" s="219"/>
      <c r="B5" s="219"/>
      <c r="C5" s="219"/>
      <c r="D5" s="219"/>
      <c r="I5" s="165" t="s">
        <v>10</v>
      </c>
    </row>
    <row r="6" spans="1:9" ht="28.5" customHeight="1">
      <c r="A6" s="220" t="s">
        <v>2</v>
      </c>
      <c r="B6" s="220"/>
      <c r="C6" s="220"/>
      <c r="D6" s="221" t="s">
        <v>80</v>
      </c>
      <c r="E6" s="221"/>
      <c r="F6" s="221"/>
      <c r="G6" s="222" t="s">
        <v>592</v>
      </c>
      <c r="H6" s="222"/>
      <c r="I6" s="26" t="s">
        <v>594</v>
      </c>
    </row>
    <row r="7" spans="1:9" ht="15" customHeight="1">
      <c r="A7" s="202">
        <v>1</v>
      </c>
      <c r="B7" s="202"/>
      <c r="C7" s="202"/>
      <c r="D7" s="203" t="s">
        <v>11</v>
      </c>
      <c r="E7" s="203"/>
      <c r="F7" s="203"/>
      <c r="G7" s="212"/>
      <c r="H7" s="212"/>
      <c r="I7" s="161"/>
    </row>
    <row r="8" spans="1:9" ht="14.25" customHeight="1">
      <c r="A8" s="202">
        <v>1.1000000000000001</v>
      </c>
      <c r="B8" s="202"/>
      <c r="C8" s="202"/>
      <c r="D8" s="203" t="s">
        <v>90</v>
      </c>
      <c r="E8" s="203"/>
      <c r="F8" s="203"/>
      <c r="G8" s="212" t="s">
        <v>91</v>
      </c>
      <c r="H8" s="212"/>
      <c r="I8" s="161"/>
    </row>
    <row r="9" spans="1:9" ht="14.25" customHeight="1">
      <c r="A9" s="207" t="s">
        <v>12</v>
      </c>
      <c r="B9" s="207"/>
      <c r="C9" s="207"/>
      <c r="D9" s="208" t="s">
        <v>92</v>
      </c>
      <c r="E9" s="208"/>
      <c r="F9" s="208"/>
      <c r="G9" s="335">
        <v>19063.75</v>
      </c>
      <c r="H9" s="336"/>
      <c r="I9" s="157">
        <v>21280.79</v>
      </c>
    </row>
    <row r="10" spans="1:9" ht="14.25" customHeight="1">
      <c r="A10" s="207" t="s">
        <v>13</v>
      </c>
      <c r="B10" s="207"/>
      <c r="C10" s="207"/>
      <c r="D10" s="208" t="s">
        <v>16</v>
      </c>
      <c r="E10" s="208"/>
      <c r="F10" s="208"/>
      <c r="G10" s="335">
        <v>13630000</v>
      </c>
      <c r="H10" s="336"/>
      <c r="I10" s="157">
        <v>34680000</v>
      </c>
    </row>
    <row r="11" spans="1:9" ht="14.25" customHeight="1">
      <c r="A11" s="207" t="s">
        <v>14</v>
      </c>
      <c r="B11" s="207"/>
      <c r="C11" s="207"/>
      <c r="D11" s="208" t="s">
        <v>93</v>
      </c>
      <c r="E11" s="208"/>
      <c r="F11" s="208"/>
      <c r="G11" s="335">
        <v>2606300</v>
      </c>
      <c r="H11" s="336"/>
      <c r="I11" s="157">
        <v>2546300</v>
      </c>
    </row>
    <row r="12" spans="1:9" ht="15" customHeight="1">
      <c r="A12" s="207" t="s">
        <v>15</v>
      </c>
      <c r="B12" s="207"/>
      <c r="C12" s="207"/>
      <c r="D12" s="208" t="s">
        <v>0</v>
      </c>
      <c r="E12" s="208"/>
      <c r="F12" s="208"/>
      <c r="G12" s="335"/>
      <c r="H12" s="336"/>
      <c r="I12" s="157" t="s">
        <v>91</v>
      </c>
    </row>
    <row r="13" spans="1:9" ht="14.25" customHeight="1">
      <c r="A13" s="207" t="s">
        <v>17</v>
      </c>
      <c r="B13" s="207"/>
      <c r="C13" s="207"/>
      <c r="D13" s="208" t="s">
        <v>94</v>
      </c>
      <c r="E13" s="208"/>
      <c r="F13" s="208"/>
      <c r="G13" s="335"/>
      <c r="H13" s="336"/>
      <c r="I13" s="157" t="s">
        <v>91</v>
      </c>
    </row>
    <row r="14" spans="1:9" ht="14.25" customHeight="1">
      <c r="A14" s="207" t="s">
        <v>18</v>
      </c>
      <c r="B14" s="207"/>
      <c r="C14" s="207"/>
      <c r="D14" s="208" t="s">
        <v>20</v>
      </c>
      <c r="E14" s="208"/>
      <c r="F14" s="208"/>
      <c r="G14" s="335"/>
      <c r="H14" s="336"/>
      <c r="I14" s="157"/>
    </row>
    <row r="15" spans="1:9" ht="14.25" customHeight="1">
      <c r="A15" s="207" t="s">
        <v>19</v>
      </c>
      <c r="B15" s="207"/>
      <c r="C15" s="207"/>
      <c r="D15" s="208" t="s">
        <v>23</v>
      </c>
      <c r="E15" s="208"/>
      <c r="F15" s="208"/>
      <c r="G15" s="335"/>
      <c r="H15" s="336"/>
      <c r="I15" s="157">
        <v>39667500</v>
      </c>
    </row>
    <row r="16" spans="1:9" ht="14.25" customHeight="1">
      <c r="A16" s="207" t="s">
        <v>21</v>
      </c>
      <c r="B16" s="207"/>
      <c r="C16" s="207"/>
      <c r="D16" s="208" t="s">
        <v>95</v>
      </c>
      <c r="E16" s="208"/>
      <c r="F16" s="208"/>
      <c r="G16" s="209"/>
      <c r="H16" s="209"/>
      <c r="I16" s="157" t="s">
        <v>91</v>
      </c>
    </row>
    <row r="17" spans="1:9" ht="21.75" customHeight="1">
      <c r="A17" s="207" t="s">
        <v>22</v>
      </c>
      <c r="B17" s="207"/>
      <c r="C17" s="207"/>
      <c r="D17" s="208" t="s">
        <v>96</v>
      </c>
      <c r="E17" s="208"/>
      <c r="F17" s="208"/>
      <c r="G17" s="209"/>
      <c r="H17" s="209"/>
      <c r="I17" s="157" t="s">
        <v>91</v>
      </c>
    </row>
    <row r="18" spans="1:9" ht="14.25" customHeight="1">
      <c r="A18" s="207" t="s">
        <v>24</v>
      </c>
      <c r="B18" s="207"/>
      <c r="C18" s="207"/>
      <c r="D18" s="208" t="s">
        <v>91</v>
      </c>
      <c r="E18" s="208"/>
      <c r="F18" s="208"/>
      <c r="G18" s="209" t="s">
        <v>91</v>
      </c>
      <c r="H18" s="209"/>
      <c r="I18" s="157" t="s">
        <v>91</v>
      </c>
    </row>
    <row r="19" spans="1:9" ht="12.75" customHeight="1">
      <c r="A19" s="202" t="s">
        <v>97</v>
      </c>
      <c r="B19" s="202"/>
      <c r="C19" s="202"/>
      <c r="D19" s="203" t="s">
        <v>25</v>
      </c>
      <c r="E19" s="203"/>
      <c r="F19" s="203"/>
      <c r="G19" s="204">
        <f>SUM(G9:G18)</f>
        <v>16255363.75</v>
      </c>
      <c r="H19" s="205"/>
      <c r="I19" s="161">
        <f>SUM(I9:I18)</f>
        <v>76915080.789999992</v>
      </c>
    </row>
    <row r="20" spans="1:9" ht="14.25" customHeight="1">
      <c r="A20" s="202">
        <v>1.2</v>
      </c>
      <c r="B20" s="202"/>
      <c r="C20" s="202"/>
      <c r="D20" s="203" t="s">
        <v>98</v>
      </c>
      <c r="E20" s="203"/>
      <c r="F20" s="203"/>
      <c r="G20" s="212" t="s">
        <v>91</v>
      </c>
      <c r="H20" s="212"/>
      <c r="I20" s="161"/>
    </row>
    <row r="21" spans="1:9" ht="14.25" customHeight="1">
      <c r="A21" s="207" t="s">
        <v>26</v>
      </c>
      <c r="B21" s="207"/>
      <c r="C21" s="207"/>
      <c r="D21" s="208" t="s">
        <v>27</v>
      </c>
      <c r="E21" s="208"/>
      <c r="F21" s="208"/>
      <c r="G21" s="209">
        <v>148793242.43000001</v>
      </c>
      <c r="H21" s="209"/>
      <c r="I21" s="157">
        <v>133913918.19</v>
      </c>
    </row>
    <row r="22" spans="1:9" ht="14.25" customHeight="1">
      <c r="A22" s="207" t="s">
        <v>1</v>
      </c>
      <c r="B22" s="207"/>
      <c r="C22" s="207"/>
      <c r="D22" s="208" t="s">
        <v>33</v>
      </c>
      <c r="E22" s="208"/>
      <c r="F22" s="208"/>
      <c r="G22" s="209" t="s">
        <v>91</v>
      </c>
      <c r="H22" s="209"/>
      <c r="I22" s="157" t="s">
        <v>91</v>
      </c>
    </row>
    <row r="23" spans="1:9" ht="14.25" customHeight="1">
      <c r="A23" s="207" t="s">
        <v>28</v>
      </c>
      <c r="B23" s="207"/>
      <c r="C23" s="207"/>
      <c r="D23" s="208" t="s">
        <v>99</v>
      </c>
      <c r="E23" s="208"/>
      <c r="F23" s="208"/>
      <c r="G23" s="209" t="s">
        <v>91</v>
      </c>
      <c r="H23" s="209"/>
      <c r="I23" s="157" t="s">
        <v>91</v>
      </c>
    </row>
    <row r="24" spans="1:9" ht="15" customHeight="1">
      <c r="A24" s="207" t="s">
        <v>29</v>
      </c>
      <c r="B24" s="207"/>
      <c r="C24" s="207"/>
      <c r="D24" s="208" t="s">
        <v>100</v>
      </c>
      <c r="E24" s="208"/>
      <c r="F24" s="208"/>
      <c r="G24" s="209" t="s">
        <v>91</v>
      </c>
      <c r="H24" s="209"/>
      <c r="I24" s="157" t="s">
        <v>91</v>
      </c>
    </row>
    <row r="25" spans="1:9" ht="14.25" customHeight="1">
      <c r="A25" s="207" t="s">
        <v>30</v>
      </c>
      <c r="B25" s="207"/>
      <c r="C25" s="207"/>
      <c r="D25" s="208" t="s">
        <v>101</v>
      </c>
      <c r="E25" s="208"/>
      <c r="F25" s="208"/>
      <c r="G25" s="209" t="s">
        <v>91</v>
      </c>
      <c r="H25" s="209"/>
      <c r="I25" s="157" t="s">
        <v>91</v>
      </c>
    </row>
    <row r="26" spans="1:9" ht="14.25" customHeight="1">
      <c r="A26" s="207" t="s">
        <v>31</v>
      </c>
      <c r="B26" s="207"/>
      <c r="C26" s="207"/>
      <c r="D26" s="208" t="s">
        <v>102</v>
      </c>
      <c r="E26" s="208"/>
      <c r="F26" s="208"/>
      <c r="G26" s="209" t="s">
        <v>91</v>
      </c>
      <c r="H26" s="209"/>
      <c r="I26" s="157" t="s">
        <v>91</v>
      </c>
    </row>
    <row r="27" spans="1:9" ht="14.25" customHeight="1">
      <c r="A27" s="207" t="s">
        <v>32</v>
      </c>
      <c r="B27" s="207"/>
      <c r="C27" s="207"/>
      <c r="D27" s="208" t="s">
        <v>103</v>
      </c>
      <c r="E27" s="208"/>
      <c r="F27" s="208"/>
      <c r="G27" s="209" t="s">
        <v>91</v>
      </c>
      <c r="H27" s="209"/>
      <c r="I27" s="157" t="s">
        <v>91</v>
      </c>
    </row>
    <row r="28" spans="1:9" ht="14.25" customHeight="1">
      <c r="A28" s="207" t="s">
        <v>34</v>
      </c>
      <c r="B28" s="207"/>
      <c r="C28" s="207"/>
      <c r="D28" s="208" t="s">
        <v>104</v>
      </c>
      <c r="E28" s="208"/>
      <c r="F28" s="208"/>
      <c r="G28" s="209" t="s">
        <v>91</v>
      </c>
      <c r="H28" s="209"/>
      <c r="I28" s="157" t="s">
        <v>91</v>
      </c>
    </row>
    <row r="29" spans="1:9" ht="15" customHeight="1">
      <c r="A29" s="207" t="s">
        <v>35</v>
      </c>
      <c r="B29" s="207"/>
      <c r="C29" s="207"/>
      <c r="D29" s="208" t="s">
        <v>91</v>
      </c>
      <c r="E29" s="208"/>
      <c r="F29" s="208"/>
      <c r="G29" s="209" t="s">
        <v>91</v>
      </c>
      <c r="H29" s="209"/>
      <c r="I29" s="157" t="s">
        <v>91</v>
      </c>
    </row>
    <row r="30" spans="1:9" ht="12" customHeight="1">
      <c r="A30" s="202" t="s">
        <v>36</v>
      </c>
      <c r="B30" s="202"/>
      <c r="C30" s="202"/>
      <c r="D30" s="203" t="s">
        <v>37</v>
      </c>
      <c r="E30" s="203"/>
      <c r="F30" s="203"/>
      <c r="G30" s="204">
        <f>SUM(G20:G29)</f>
        <v>148793242.43000001</v>
      </c>
      <c r="H30" s="205"/>
      <c r="I30" s="161">
        <f>SUM(I20:I29)</f>
        <v>133913918.19</v>
      </c>
    </row>
    <row r="31" spans="1:9" ht="12" customHeight="1">
      <c r="A31" s="202">
        <v>1.3</v>
      </c>
      <c r="B31" s="202"/>
      <c r="C31" s="202"/>
      <c r="D31" s="203" t="s">
        <v>38</v>
      </c>
      <c r="E31" s="203"/>
      <c r="F31" s="203"/>
      <c r="G31" s="214">
        <f>G30+G19</f>
        <v>165048606.18000001</v>
      </c>
      <c r="H31" s="215"/>
      <c r="I31" s="157">
        <f>I30+I19</f>
        <v>210828998.97999999</v>
      </c>
    </row>
    <row r="32" spans="1:9" ht="14.25" customHeight="1">
      <c r="A32" s="202">
        <v>2</v>
      </c>
      <c r="B32" s="202"/>
      <c r="C32" s="202"/>
      <c r="D32" s="203" t="s">
        <v>105</v>
      </c>
      <c r="E32" s="203"/>
      <c r="F32" s="203"/>
      <c r="G32" s="212" t="s">
        <v>91</v>
      </c>
      <c r="H32" s="212"/>
      <c r="I32" s="161" t="s">
        <v>91</v>
      </c>
    </row>
    <row r="33" spans="1:9" ht="14.25" customHeight="1">
      <c r="A33" s="202">
        <v>2.1</v>
      </c>
      <c r="B33" s="202"/>
      <c r="C33" s="202"/>
      <c r="D33" s="203" t="s">
        <v>106</v>
      </c>
      <c r="E33" s="203"/>
      <c r="F33" s="203"/>
      <c r="G33" s="212" t="s">
        <v>91</v>
      </c>
      <c r="H33" s="212"/>
      <c r="I33" s="161" t="s">
        <v>91</v>
      </c>
    </row>
    <row r="34" spans="1:9" ht="15" customHeight="1">
      <c r="A34" s="202" t="s">
        <v>39</v>
      </c>
      <c r="B34" s="202"/>
      <c r="C34" s="202"/>
      <c r="D34" s="203" t="s">
        <v>107</v>
      </c>
      <c r="E34" s="203"/>
      <c r="F34" s="203"/>
      <c r="G34" s="212" t="s">
        <v>91</v>
      </c>
      <c r="H34" s="212"/>
      <c r="I34" s="161" t="s">
        <v>91</v>
      </c>
    </row>
    <row r="35" spans="1:9" ht="14.25" customHeight="1">
      <c r="A35" s="207" t="s">
        <v>40</v>
      </c>
      <c r="B35" s="207"/>
      <c r="C35" s="207"/>
      <c r="D35" s="208" t="s">
        <v>41</v>
      </c>
      <c r="E35" s="208"/>
      <c r="F35" s="208"/>
      <c r="G35" s="209">
        <v>395240182.22000003</v>
      </c>
      <c r="H35" s="209"/>
      <c r="I35" s="157">
        <v>844305784.38</v>
      </c>
    </row>
    <row r="36" spans="1:9" ht="14.25" customHeight="1">
      <c r="A36" s="207" t="s">
        <v>42</v>
      </c>
      <c r="B36" s="207"/>
      <c r="C36" s="207"/>
      <c r="D36" s="208" t="s">
        <v>43</v>
      </c>
      <c r="E36" s="208"/>
      <c r="F36" s="208"/>
      <c r="G36" s="209">
        <v>3398605.1</v>
      </c>
      <c r="H36" s="209"/>
      <c r="I36" s="157">
        <v>12752181.529999999</v>
      </c>
    </row>
    <row r="37" spans="1:9" ht="14.25" customHeight="1">
      <c r="A37" s="207" t="s">
        <v>44</v>
      </c>
      <c r="B37" s="207"/>
      <c r="C37" s="207"/>
      <c r="D37" s="208" t="s">
        <v>108</v>
      </c>
      <c r="E37" s="208"/>
      <c r="F37" s="208"/>
      <c r="G37" s="209">
        <v>77033473.150000006</v>
      </c>
      <c r="H37" s="209"/>
      <c r="I37" s="157">
        <v>81356504.700000003</v>
      </c>
    </row>
    <row r="38" spans="1:9" ht="14.25" customHeight="1">
      <c r="A38" s="207" t="s">
        <v>45</v>
      </c>
      <c r="B38" s="207"/>
      <c r="C38" s="207"/>
      <c r="D38" s="208" t="s">
        <v>109</v>
      </c>
      <c r="E38" s="208"/>
      <c r="F38" s="208"/>
      <c r="G38" s="209">
        <v>12982896.02</v>
      </c>
      <c r="H38" s="209"/>
      <c r="I38" s="157">
        <v>22523080.460000001</v>
      </c>
    </row>
    <row r="39" spans="1:9" ht="15" customHeight="1">
      <c r="A39" s="207" t="s">
        <v>46</v>
      </c>
      <c r="B39" s="207"/>
      <c r="C39" s="207"/>
      <c r="D39" s="208" t="s">
        <v>110</v>
      </c>
      <c r="E39" s="208"/>
      <c r="F39" s="208"/>
      <c r="G39" s="209"/>
      <c r="H39" s="209"/>
      <c r="I39" s="157" t="s">
        <v>91</v>
      </c>
    </row>
    <row r="40" spans="1:9" ht="14.25" customHeight="1">
      <c r="A40" s="207" t="s">
        <v>47</v>
      </c>
      <c r="B40" s="207"/>
      <c r="C40" s="207"/>
      <c r="D40" s="208" t="s">
        <v>111</v>
      </c>
      <c r="E40" s="208"/>
      <c r="F40" s="208"/>
      <c r="G40" s="209"/>
      <c r="H40" s="209"/>
      <c r="I40" s="157" t="s">
        <v>91</v>
      </c>
    </row>
    <row r="41" spans="1:9" ht="14.25" customHeight="1">
      <c r="A41" s="207" t="s">
        <v>48</v>
      </c>
      <c r="B41" s="207"/>
      <c r="C41" s="207"/>
      <c r="D41" s="208" t="s">
        <v>50</v>
      </c>
      <c r="E41" s="208"/>
      <c r="F41" s="208"/>
      <c r="G41" s="209" t="s">
        <v>91</v>
      </c>
      <c r="H41" s="209"/>
      <c r="I41" s="157" t="s">
        <v>91</v>
      </c>
    </row>
    <row r="42" spans="1:9" ht="14.25" customHeight="1">
      <c r="A42" s="207" t="s">
        <v>49</v>
      </c>
      <c r="B42" s="207"/>
      <c r="C42" s="207"/>
      <c r="D42" s="208" t="s">
        <v>54</v>
      </c>
      <c r="E42" s="208"/>
      <c r="F42" s="208"/>
      <c r="G42" s="209"/>
      <c r="H42" s="209"/>
      <c r="I42" s="157">
        <v>50985000</v>
      </c>
    </row>
    <row r="43" spans="1:9" ht="14.25" customHeight="1">
      <c r="A43" s="207" t="s">
        <v>51</v>
      </c>
      <c r="B43" s="207"/>
      <c r="C43" s="207"/>
      <c r="D43" s="208" t="s">
        <v>112</v>
      </c>
      <c r="E43" s="208"/>
      <c r="F43" s="208"/>
      <c r="G43" s="209" t="s">
        <v>91</v>
      </c>
      <c r="H43" s="209"/>
      <c r="I43" s="157" t="s">
        <v>91</v>
      </c>
    </row>
    <row r="44" spans="1:9" ht="15" customHeight="1">
      <c r="A44" s="207" t="s">
        <v>52</v>
      </c>
      <c r="B44" s="207"/>
      <c r="C44" s="207"/>
      <c r="D44" s="208" t="s">
        <v>113</v>
      </c>
      <c r="E44" s="208"/>
      <c r="F44" s="208"/>
      <c r="G44" s="209" t="s">
        <v>91</v>
      </c>
      <c r="H44" s="209"/>
      <c r="I44" s="157" t="s">
        <v>91</v>
      </c>
    </row>
    <row r="45" spans="1:9" ht="21" customHeight="1">
      <c r="A45" s="207" t="s">
        <v>53</v>
      </c>
      <c r="B45" s="207"/>
      <c r="C45" s="207"/>
      <c r="D45" s="208" t="s">
        <v>114</v>
      </c>
      <c r="E45" s="208"/>
      <c r="F45" s="208"/>
      <c r="G45" s="209" t="s">
        <v>91</v>
      </c>
      <c r="H45" s="209"/>
      <c r="I45" s="157" t="s">
        <v>91</v>
      </c>
    </row>
    <row r="46" spans="1:9" ht="12" customHeight="1">
      <c r="A46" s="202" t="s">
        <v>115</v>
      </c>
      <c r="B46" s="202"/>
      <c r="C46" s="202"/>
      <c r="D46" s="203" t="s">
        <v>55</v>
      </c>
      <c r="E46" s="203"/>
      <c r="F46" s="203"/>
      <c r="G46" s="204">
        <f>SUM(G35:G45)</f>
        <v>488655156.49000001</v>
      </c>
      <c r="H46" s="205"/>
      <c r="I46" s="161">
        <f>SUM(I35:I45)</f>
        <v>1011922551.0700001</v>
      </c>
    </row>
    <row r="47" spans="1:9" ht="14.25" customHeight="1">
      <c r="A47" s="202" t="s">
        <v>56</v>
      </c>
      <c r="B47" s="202"/>
      <c r="C47" s="202"/>
      <c r="D47" s="203" t="s">
        <v>116</v>
      </c>
      <c r="E47" s="203"/>
      <c r="F47" s="203"/>
      <c r="G47" s="212" t="s">
        <v>91</v>
      </c>
      <c r="H47" s="212"/>
      <c r="I47" s="161" t="s">
        <v>91</v>
      </c>
    </row>
    <row r="48" spans="1:9" ht="14.25" customHeight="1">
      <c r="A48" s="207" t="s">
        <v>57</v>
      </c>
      <c r="B48" s="207"/>
      <c r="C48" s="207"/>
      <c r="D48" s="208" t="s">
        <v>59</v>
      </c>
      <c r="E48" s="208"/>
      <c r="F48" s="208"/>
      <c r="G48" s="209" t="s">
        <v>91</v>
      </c>
      <c r="H48" s="209"/>
      <c r="I48" s="157" t="s">
        <v>91</v>
      </c>
    </row>
    <row r="49" spans="1:9" ht="14.25" customHeight="1">
      <c r="A49" s="207" t="s">
        <v>58</v>
      </c>
      <c r="B49" s="207"/>
      <c r="C49" s="207"/>
      <c r="D49" s="208" t="s">
        <v>112</v>
      </c>
      <c r="E49" s="208"/>
      <c r="F49" s="208"/>
      <c r="G49" s="209" t="s">
        <v>91</v>
      </c>
      <c r="H49" s="209"/>
      <c r="I49" s="157" t="s">
        <v>91</v>
      </c>
    </row>
    <row r="50" spans="1:9" ht="15" customHeight="1">
      <c r="A50" s="207" t="s">
        <v>60</v>
      </c>
      <c r="B50" s="207"/>
      <c r="C50" s="207"/>
      <c r="D50" s="208" t="s">
        <v>117</v>
      </c>
      <c r="E50" s="208"/>
      <c r="F50" s="208"/>
      <c r="G50" s="209" t="s">
        <v>91</v>
      </c>
      <c r="H50" s="209"/>
      <c r="I50" s="157" t="s">
        <v>91</v>
      </c>
    </row>
    <row r="51" spans="1:9" ht="14.25" customHeight="1">
      <c r="A51" s="207" t="s">
        <v>61</v>
      </c>
      <c r="B51" s="207"/>
      <c r="C51" s="207"/>
      <c r="D51" s="208" t="s">
        <v>118</v>
      </c>
      <c r="E51" s="208"/>
      <c r="F51" s="208"/>
      <c r="G51" s="209" t="s">
        <v>91</v>
      </c>
      <c r="H51" s="209"/>
      <c r="I51" s="157" t="s">
        <v>91</v>
      </c>
    </row>
    <row r="52" spans="1:9" ht="14.25" customHeight="1">
      <c r="A52" s="207" t="s">
        <v>62</v>
      </c>
      <c r="B52" s="207"/>
      <c r="C52" s="207"/>
      <c r="D52" s="208" t="s">
        <v>91</v>
      </c>
      <c r="E52" s="208"/>
      <c r="F52" s="208"/>
      <c r="G52" s="209" t="s">
        <v>91</v>
      </c>
      <c r="H52" s="209"/>
      <c r="I52" s="157" t="s">
        <v>91</v>
      </c>
    </row>
    <row r="53" spans="1:9" ht="12" customHeight="1">
      <c r="A53" s="202" t="s">
        <v>63</v>
      </c>
      <c r="B53" s="202"/>
      <c r="C53" s="202"/>
      <c r="D53" s="203" t="s">
        <v>64</v>
      </c>
      <c r="E53" s="203"/>
      <c r="F53" s="203"/>
      <c r="G53" s="204">
        <f>SUM(G48:G52)</f>
        <v>0</v>
      </c>
      <c r="H53" s="205"/>
      <c r="I53" s="166">
        <f>SUM(I48:I52)</f>
        <v>0</v>
      </c>
    </row>
    <row r="54" spans="1:9" ht="12" customHeight="1">
      <c r="A54" s="202">
        <v>2.2000000000000002</v>
      </c>
      <c r="B54" s="202"/>
      <c r="C54" s="202"/>
      <c r="D54" s="203" t="s">
        <v>119</v>
      </c>
      <c r="E54" s="203"/>
      <c r="F54" s="203"/>
      <c r="G54" s="204">
        <f>G46+G53</f>
        <v>488655156.49000001</v>
      </c>
      <c r="H54" s="213"/>
      <c r="I54" s="167">
        <f>I46+I53</f>
        <v>1011922551.0700001</v>
      </c>
    </row>
    <row r="55" spans="1:9" ht="15" customHeight="1">
      <c r="A55" s="202">
        <v>2.2999999999999998</v>
      </c>
      <c r="B55" s="202"/>
      <c r="C55" s="202"/>
      <c r="D55" s="203" t="s">
        <v>120</v>
      </c>
      <c r="E55" s="203"/>
      <c r="F55" s="203"/>
      <c r="G55" s="212" t="s">
        <v>91</v>
      </c>
      <c r="H55" s="212"/>
      <c r="I55" s="161" t="s">
        <v>91</v>
      </c>
    </row>
    <row r="56" spans="1:9" ht="14.25" customHeight="1">
      <c r="A56" s="207" t="s">
        <v>65</v>
      </c>
      <c r="B56" s="207"/>
      <c r="C56" s="207"/>
      <c r="D56" s="208" t="s">
        <v>121</v>
      </c>
      <c r="E56" s="208"/>
      <c r="F56" s="208"/>
      <c r="G56" s="209" t="s">
        <v>91</v>
      </c>
      <c r="H56" s="209"/>
      <c r="I56" s="157" t="s">
        <v>91</v>
      </c>
    </row>
    <row r="57" spans="1:9" ht="14.25" customHeight="1">
      <c r="A57" s="207" t="s">
        <v>66</v>
      </c>
      <c r="B57" s="207"/>
      <c r="C57" s="207"/>
      <c r="D57" s="208" t="s">
        <v>122</v>
      </c>
      <c r="E57" s="208"/>
      <c r="F57" s="208"/>
      <c r="G57" s="209">
        <v>9736000</v>
      </c>
      <c r="H57" s="209"/>
      <c r="I57" s="157">
        <v>9736000</v>
      </c>
    </row>
    <row r="58" spans="1:9" ht="14.25" customHeight="1">
      <c r="A58" s="207" t="s">
        <v>67</v>
      </c>
      <c r="B58" s="207"/>
      <c r="C58" s="207"/>
      <c r="D58" s="208" t="s">
        <v>123</v>
      </c>
      <c r="E58" s="208"/>
      <c r="F58" s="208"/>
      <c r="G58" s="209" t="s">
        <v>91</v>
      </c>
      <c r="H58" s="209"/>
      <c r="I58" s="157" t="s">
        <v>91</v>
      </c>
    </row>
    <row r="59" spans="1:9" ht="14.25" customHeight="1">
      <c r="A59" s="207" t="s">
        <v>69</v>
      </c>
      <c r="B59" s="207"/>
      <c r="C59" s="207"/>
      <c r="D59" s="208" t="s">
        <v>68</v>
      </c>
      <c r="E59" s="208"/>
      <c r="F59" s="208"/>
      <c r="G59" s="209" t="s">
        <v>91</v>
      </c>
      <c r="H59" s="209"/>
      <c r="I59" s="157" t="s">
        <v>91</v>
      </c>
    </row>
    <row r="60" spans="1:9" ht="15" customHeight="1">
      <c r="A60" s="207" t="s">
        <v>70</v>
      </c>
      <c r="B60" s="207"/>
      <c r="C60" s="207"/>
      <c r="D60" s="208" t="s">
        <v>71</v>
      </c>
      <c r="E60" s="208"/>
      <c r="F60" s="208"/>
      <c r="G60" s="209" t="s">
        <v>91</v>
      </c>
      <c r="H60" s="209"/>
      <c r="I60" s="157" t="s">
        <v>91</v>
      </c>
    </row>
    <row r="61" spans="1:9" ht="14.25" customHeight="1">
      <c r="A61" s="210" t="s">
        <v>72</v>
      </c>
      <c r="B61" s="210"/>
      <c r="C61" s="210"/>
      <c r="D61" s="208" t="s">
        <v>124</v>
      </c>
      <c r="E61" s="208"/>
      <c r="F61" s="208"/>
      <c r="G61" s="211" t="s">
        <v>91</v>
      </c>
      <c r="H61" s="211"/>
      <c r="I61" s="22" t="s">
        <v>91</v>
      </c>
    </row>
    <row r="62" spans="1:9" ht="14.25" customHeight="1">
      <c r="A62" s="207" t="s">
        <v>73</v>
      </c>
      <c r="B62" s="207"/>
      <c r="C62" s="207"/>
      <c r="D62" s="208" t="s">
        <v>5</v>
      </c>
      <c r="E62" s="208"/>
      <c r="F62" s="208"/>
      <c r="G62" s="209" t="s">
        <v>91</v>
      </c>
      <c r="H62" s="209"/>
      <c r="I62" s="157" t="s">
        <v>91</v>
      </c>
    </row>
    <row r="63" spans="1:9" ht="14.25" customHeight="1">
      <c r="A63" s="207" t="s">
        <v>74</v>
      </c>
      <c r="B63" s="207"/>
      <c r="C63" s="207"/>
      <c r="D63" s="208" t="s">
        <v>125</v>
      </c>
      <c r="E63" s="208"/>
      <c r="F63" s="208"/>
      <c r="G63" s="209" t="s">
        <v>91</v>
      </c>
      <c r="H63" s="209"/>
      <c r="I63" s="157" t="s">
        <v>91</v>
      </c>
    </row>
    <row r="64" spans="1:9" ht="14.25" customHeight="1">
      <c r="A64" s="207" t="s">
        <v>126</v>
      </c>
      <c r="B64" s="207"/>
      <c r="C64" s="207"/>
      <c r="D64" s="208" t="s">
        <v>3</v>
      </c>
      <c r="E64" s="208"/>
      <c r="F64" s="208"/>
      <c r="G64" s="209">
        <v>-333342550.31</v>
      </c>
      <c r="H64" s="209"/>
      <c r="I64" s="157">
        <v>-810829552.03999996</v>
      </c>
    </row>
    <row r="65" spans="1:9" ht="15" customHeight="1">
      <c r="A65" s="207" t="s">
        <v>127</v>
      </c>
      <c r="B65" s="207"/>
      <c r="C65" s="207"/>
      <c r="D65" s="208" t="s">
        <v>91</v>
      </c>
      <c r="E65" s="208"/>
      <c r="F65" s="208"/>
      <c r="G65" s="209" t="s">
        <v>91</v>
      </c>
      <c r="H65" s="209"/>
      <c r="I65" s="157"/>
    </row>
    <row r="66" spans="1:9" ht="12" customHeight="1">
      <c r="A66" s="202" t="s">
        <v>128</v>
      </c>
      <c r="B66" s="202"/>
      <c r="C66" s="202"/>
      <c r="D66" s="203" t="s">
        <v>129</v>
      </c>
      <c r="E66" s="203"/>
      <c r="F66" s="203"/>
      <c r="G66" s="204">
        <f>SUM(G56:G65)</f>
        <v>-323606550.31</v>
      </c>
      <c r="H66" s="205"/>
      <c r="I66" s="161">
        <f>SUM(I56:I65)</f>
        <v>-801093552.03999996</v>
      </c>
    </row>
    <row r="67" spans="1:9" ht="14.25" customHeight="1">
      <c r="A67" s="202">
        <v>2.4</v>
      </c>
      <c r="B67" s="202"/>
      <c r="C67" s="202"/>
      <c r="D67" s="203" t="s">
        <v>130</v>
      </c>
      <c r="E67" s="203"/>
      <c r="F67" s="203"/>
      <c r="G67" s="204">
        <f>G54+G66</f>
        <v>165048606.18000001</v>
      </c>
      <c r="H67" s="205"/>
      <c r="I67" s="161">
        <f>I54+I66</f>
        <v>210828999.03000009</v>
      </c>
    </row>
    <row r="68" spans="1:9" ht="22.5" customHeight="1">
      <c r="G68" s="206">
        <f>G67-G31</f>
        <v>0</v>
      </c>
      <c r="H68" s="206"/>
      <c r="I68" s="173">
        <f>I67-I31</f>
        <v>5.0000101327896118E-2</v>
      </c>
    </row>
    <row r="69" spans="1:9">
      <c r="G69" s="168"/>
      <c r="H69" s="168"/>
      <c r="I69" s="169"/>
    </row>
    <row r="70" spans="1:9">
      <c r="G70" s="168"/>
      <c r="H70" s="168"/>
      <c r="I70" s="169"/>
    </row>
    <row r="71" spans="1:9">
      <c r="G71" s="168"/>
      <c r="H71" s="168"/>
      <c r="I71" s="169"/>
    </row>
    <row r="72" spans="1:9">
      <c r="G72" s="168"/>
      <c r="H72" s="168"/>
      <c r="I72" s="169"/>
    </row>
    <row r="73" spans="1:9" ht="12" customHeight="1">
      <c r="B73" s="199" t="s">
        <v>131</v>
      </c>
      <c r="C73" s="199"/>
      <c r="D73" s="199"/>
      <c r="E73" s="199"/>
      <c r="F73" s="198" t="s">
        <v>132</v>
      </c>
      <c r="G73" s="198"/>
      <c r="H73" s="200" t="str">
        <f>+нүүр№!AT41</f>
        <v>Н.Отгон-Од</v>
      </c>
      <c r="I73" s="200"/>
    </row>
    <row r="74" spans="1:9" ht="12" customHeight="1">
      <c r="B74" s="198" t="s">
        <v>77</v>
      </c>
      <c r="C74" s="198"/>
      <c r="D74" s="198"/>
      <c r="E74" s="198"/>
      <c r="F74" s="198"/>
      <c r="G74" s="198"/>
      <c r="H74" s="198"/>
      <c r="I74" s="198"/>
    </row>
    <row r="75" spans="1:9" ht="12" customHeight="1">
      <c r="B75" s="199" t="s">
        <v>133</v>
      </c>
      <c r="C75" s="199"/>
      <c r="D75" s="199"/>
      <c r="E75" s="199"/>
      <c r="F75" s="198" t="s">
        <v>132</v>
      </c>
      <c r="G75" s="198"/>
      <c r="H75" s="200"/>
      <c r="I75" s="200"/>
    </row>
    <row r="76" spans="1:9" ht="5.25" customHeight="1"/>
    <row r="77" spans="1:9" ht="8.25" customHeight="1">
      <c r="B77" s="3"/>
      <c r="C77" s="201"/>
      <c r="D77" s="201"/>
      <c r="E77" s="201"/>
      <c r="F77" s="201"/>
      <c r="G77" s="201"/>
      <c r="H77" s="201"/>
      <c r="I77" s="201"/>
    </row>
  </sheetData>
  <mergeCells count="199">
    <mergeCell ref="H1:I1"/>
    <mergeCell ref="A2:I2"/>
    <mergeCell ref="A3:D3"/>
    <mergeCell ref="A4:D5"/>
    <mergeCell ref="A6:C6"/>
    <mergeCell ref="D6:F6"/>
    <mergeCell ref="G6:H6"/>
    <mergeCell ref="A9:C9"/>
    <mergeCell ref="D9:F9"/>
    <mergeCell ref="G9:H9"/>
    <mergeCell ref="A10:C10"/>
    <mergeCell ref="D10:F10"/>
    <mergeCell ref="G10:H10"/>
    <mergeCell ref="A7:C7"/>
    <mergeCell ref="D7:F7"/>
    <mergeCell ref="G7:H7"/>
    <mergeCell ref="A8:C8"/>
    <mergeCell ref="D8:F8"/>
    <mergeCell ref="G8:H8"/>
    <mergeCell ref="A13:C13"/>
    <mergeCell ref="D13:F13"/>
    <mergeCell ref="G13:H13"/>
    <mergeCell ref="A14:C14"/>
    <mergeCell ref="D14:F14"/>
    <mergeCell ref="G14:H14"/>
    <mergeCell ref="A11:C11"/>
    <mergeCell ref="D11:F11"/>
    <mergeCell ref="G11:H11"/>
    <mergeCell ref="A12:C12"/>
    <mergeCell ref="D12:F12"/>
    <mergeCell ref="G12:H12"/>
    <mergeCell ref="A17:C17"/>
    <mergeCell ref="D17:F17"/>
    <mergeCell ref="G17:H17"/>
    <mergeCell ref="A18:C18"/>
    <mergeCell ref="D18:F18"/>
    <mergeCell ref="G18:H18"/>
    <mergeCell ref="A15:C15"/>
    <mergeCell ref="D15:F15"/>
    <mergeCell ref="G15:H15"/>
    <mergeCell ref="A16:C16"/>
    <mergeCell ref="D16:F16"/>
    <mergeCell ref="G16:H16"/>
    <mergeCell ref="A21:C21"/>
    <mergeCell ref="D21:F21"/>
    <mergeCell ref="G21:H21"/>
    <mergeCell ref="A22:C22"/>
    <mergeCell ref="D22:F22"/>
    <mergeCell ref="G22:H22"/>
    <mergeCell ref="A19:C19"/>
    <mergeCell ref="D19:F19"/>
    <mergeCell ref="G19:H19"/>
    <mergeCell ref="A20:C20"/>
    <mergeCell ref="D20:F20"/>
    <mergeCell ref="G20:H20"/>
    <mergeCell ref="A25:C25"/>
    <mergeCell ref="D25:F25"/>
    <mergeCell ref="G25:H25"/>
    <mergeCell ref="A26:C26"/>
    <mergeCell ref="D26:F26"/>
    <mergeCell ref="G26:H26"/>
    <mergeCell ref="A23:C23"/>
    <mergeCell ref="D23:F23"/>
    <mergeCell ref="G23:H23"/>
    <mergeCell ref="A24:C24"/>
    <mergeCell ref="D24:F24"/>
    <mergeCell ref="G24:H24"/>
    <mergeCell ref="A29:C29"/>
    <mergeCell ref="D29:F29"/>
    <mergeCell ref="G29:H29"/>
    <mergeCell ref="A30:C30"/>
    <mergeCell ref="D30:F30"/>
    <mergeCell ref="G30:H30"/>
    <mergeCell ref="A27:C27"/>
    <mergeCell ref="D27:F27"/>
    <mergeCell ref="G27:H27"/>
    <mergeCell ref="A28:C28"/>
    <mergeCell ref="D28:F28"/>
    <mergeCell ref="G28:H28"/>
    <mergeCell ref="A33:C33"/>
    <mergeCell ref="D33:F33"/>
    <mergeCell ref="G33:H33"/>
    <mergeCell ref="A34:C34"/>
    <mergeCell ref="D34:F34"/>
    <mergeCell ref="G34:H34"/>
    <mergeCell ref="A31:C31"/>
    <mergeCell ref="D31:F31"/>
    <mergeCell ref="G31:H31"/>
    <mergeCell ref="A32:C32"/>
    <mergeCell ref="D32:F32"/>
    <mergeCell ref="G32:H32"/>
    <mergeCell ref="A37:C37"/>
    <mergeCell ref="D37:F37"/>
    <mergeCell ref="G37:H37"/>
    <mergeCell ref="A38:C38"/>
    <mergeCell ref="D38:F38"/>
    <mergeCell ref="G38:H38"/>
    <mergeCell ref="A35:C35"/>
    <mergeCell ref="D35:F35"/>
    <mergeCell ref="G35:H35"/>
    <mergeCell ref="A36:C36"/>
    <mergeCell ref="D36:F36"/>
    <mergeCell ref="G36:H36"/>
    <mergeCell ref="A41:C41"/>
    <mergeCell ref="D41:F41"/>
    <mergeCell ref="G41:H41"/>
    <mergeCell ref="A42:C42"/>
    <mergeCell ref="D42:F42"/>
    <mergeCell ref="G42:H42"/>
    <mergeCell ref="A39:C39"/>
    <mergeCell ref="D39:F39"/>
    <mergeCell ref="G39:H39"/>
    <mergeCell ref="A40:C40"/>
    <mergeCell ref="D40:F40"/>
    <mergeCell ref="G40:H40"/>
    <mergeCell ref="A45:C45"/>
    <mergeCell ref="D45:F45"/>
    <mergeCell ref="G45:H45"/>
    <mergeCell ref="A46:C46"/>
    <mergeCell ref="D46:F46"/>
    <mergeCell ref="G46:H46"/>
    <mergeCell ref="A43:C43"/>
    <mergeCell ref="D43:F43"/>
    <mergeCell ref="G43:H43"/>
    <mergeCell ref="A44:C44"/>
    <mergeCell ref="D44:F44"/>
    <mergeCell ref="G44:H44"/>
    <mergeCell ref="A49:C49"/>
    <mergeCell ref="D49:F49"/>
    <mergeCell ref="G49:H49"/>
    <mergeCell ref="A50:C50"/>
    <mergeCell ref="D50:F50"/>
    <mergeCell ref="G50:H50"/>
    <mergeCell ref="A47:C47"/>
    <mergeCell ref="D47:F47"/>
    <mergeCell ref="G47:H47"/>
    <mergeCell ref="A48:C48"/>
    <mergeCell ref="D48:F48"/>
    <mergeCell ref="G48:H48"/>
    <mergeCell ref="A53:C53"/>
    <mergeCell ref="D53:F53"/>
    <mergeCell ref="G53:H53"/>
    <mergeCell ref="A54:C54"/>
    <mergeCell ref="D54:F54"/>
    <mergeCell ref="G54:H54"/>
    <mergeCell ref="A51:C51"/>
    <mergeCell ref="D51:F51"/>
    <mergeCell ref="G51:H51"/>
    <mergeCell ref="A52:C52"/>
    <mergeCell ref="D52:F52"/>
    <mergeCell ref="G52:H52"/>
    <mergeCell ref="A57:C57"/>
    <mergeCell ref="D57:F57"/>
    <mergeCell ref="G57:H57"/>
    <mergeCell ref="A58:C58"/>
    <mergeCell ref="D58:F58"/>
    <mergeCell ref="G58:H58"/>
    <mergeCell ref="A55:C55"/>
    <mergeCell ref="D55:F55"/>
    <mergeCell ref="G55:H55"/>
    <mergeCell ref="A56:C56"/>
    <mergeCell ref="D56:F56"/>
    <mergeCell ref="G56:H56"/>
    <mergeCell ref="A61:C61"/>
    <mergeCell ref="D61:F61"/>
    <mergeCell ref="G61:H61"/>
    <mergeCell ref="A62:C62"/>
    <mergeCell ref="D62:F62"/>
    <mergeCell ref="G62:H62"/>
    <mergeCell ref="A59:C59"/>
    <mergeCell ref="D59:F59"/>
    <mergeCell ref="G59:H59"/>
    <mergeCell ref="A60:C60"/>
    <mergeCell ref="D60:F60"/>
    <mergeCell ref="G60:H60"/>
    <mergeCell ref="A65:C65"/>
    <mergeCell ref="D65:F65"/>
    <mergeCell ref="G65:H65"/>
    <mergeCell ref="A66:C66"/>
    <mergeCell ref="D66:F66"/>
    <mergeCell ref="G66:H66"/>
    <mergeCell ref="A63:C63"/>
    <mergeCell ref="D63:F63"/>
    <mergeCell ref="G63:H63"/>
    <mergeCell ref="A64:C64"/>
    <mergeCell ref="D64:F64"/>
    <mergeCell ref="G64:H64"/>
    <mergeCell ref="B74:I74"/>
    <mergeCell ref="B75:E75"/>
    <mergeCell ref="F75:G75"/>
    <mergeCell ref="H75:I75"/>
    <mergeCell ref="C77:I77"/>
    <mergeCell ref="A67:C67"/>
    <mergeCell ref="D67:F67"/>
    <mergeCell ref="G67:H67"/>
    <mergeCell ref="G68:H68"/>
    <mergeCell ref="B73:E73"/>
    <mergeCell ref="F73:G73"/>
    <mergeCell ref="H73:I73"/>
  </mergeCells>
  <pageMargins left="0.7" right="0"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499984740745262"/>
  </sheetPr>
  <dimension ref="A1:F38"/>
  <sheetViews>
    <sheetView zoomScale="86" zoomScaleNormal="86" workbookViewId="0">
      <selection activeCell="F23" sqref="F23"/>
    </sheetView>
  </sheetViews>
  <sheetFormatPr defaultColWidth="8.875" defaultRowHeight="14.25"/>
  <cols>
    <col min="1" max="1" width="8.875" style="20" customWidth="1"/>
    <col min="2" max="2" width="23.75" style="1" customWidth="1"/>
    <col min="3" max="3" width="7.125" style="1" customWidth="1"/>
    <col min="4" max="4" width="15.5" style="1" customWidth="1"/>
    <col min="5" max="5" width="16.875" style="32" bestFit="1" customWidth="1"/>
    <col min="6" max="6" width="22.375" style="32" customWidth="1"/>
    <col min="7" max="16384" width="8.875" style="1"/>
  </cols>
  <sheetData>
    <row r="1" spans="1:5" ht="26.25" customHeight="1">
      <c r="A1" s="217" t="s">
        <v>192</v>
      </c>
      <c r="B1" s="217"/>
      <c r="C1" s="217"/>
      <c r="D1" s="217"/>
      <c r="E1" s="217"/>
    </row>
    <row r="3" spans="1:5" ht="15">
      <c r="A3" s="217" t="str">
        <f>+'CT-1'!A3:D3</f>
        <v>"ЭМ ЭН ДИ " ХК</v>
      </c>
      <c r="B3" s="217"/>
    </row>
    <row r="4" spans="1:5">
      <c r="A4" s="226" t="s">
        <v>89</v>
      </c>
      <c r="B4" s="226"/>
    </row>
    <row r="5" spans="1:5">
      <c r="A5" s="41"/>
      <c r="B5" s="41"/>
    </row>
    <row r="6" spans="1:5" ht="30">
      <c r="A6" s="35" t="s">
        <v>2</v>
      </c>
      <c r="B6" s="227" t="s">
        <v>75</v>
      </c>
      <c r="C6" s="227"/>
      <c r="D6" s="227"/>
      <c r="E6" s="36" t="s">
        <v>594</v>
      </c>
    </row>
    <row r="7" spans="1:5" ht="15">
      <c r="A7" s="37">
        <v>1</v>
      </c>
      <c r="B7" s="224" t="s">
        <v>193</v>
      </c>
      <c r="C7" s="224"/>
      <c r="D7" s="224"/>
      <c r="E7" s="33">
        <v>45454545.450000003</v>
      </c>
    </row>
    <row r="8" spans="1:5">
      <c r="A8" s="38">
        <v>2</v>
      </c>
      <c r="B8" s="225" t="s">
        <v>194</v>
      </c>
      <c r="C8" s="225"/>
      <c r="D8" s="225"/>
      <c r="E8" s="34"/>
    </row>
    <row r="9" spans="1:5" ht="15">
      <c r="A9" s="37">
        <v>3</v>
      </c>
      <c r="B9" s="224" t="s">
        <v>195</v>
      </c>
      <c r="C9" s="224"/>
      <c r="D9" s="224"/>
      <c r="E9" s="33">
        <f>E7-E8</f>
        <v>45454545.450000003</v>
      </c>
    </row>
    <row r="10" spans="1:5">
      <c r="A10" s="38">
        <v>4</v>
      </c>
      <c r="B10" s="225" t="s">
        <v>196</v>
      </c>
      <c r="C10" s="225"/>
      <c r="D10" s="225"/>
      <c r="E10" s="34"/>
    </row>
    <row r="11" spans="1:5">
      <c r="A11" s="38">
        <v>5</v>
      </c>
      <c r="B11" s="225" t="s">
        <v>197</v>
      </c>
      <c r="C11" s="225"/>
      <c r="D11" s="225"/>
      <c r="E11" s="34"/>
    </row>
    <row r="12" spans="1:5">
      <c r="A12" s="38">
        <v>6</v>
      </c>
      <c r="B12" s="225" t="s">
        <v>7</v>
      </c>
      <c r="C12" s="225"/>
      <c r="D12" s="225"/>
      <c r="E12" s="34"/>
    </row>
    <row r="13" spans="1:5">
      <c r="A13" s="38">
        <v>7</v>
      </c>
      <c r="B13" s="225" t="s">
        <v>198</v>
      </c>
      <c r="C13" s="225"/>
      <c r="D13" s="225"/>
      <c r="E13" s="34"/>
    </row>
    <row r="14" spans="1:5">
      <c r="A14" s="38">
        <v>8</v>
      </c>
      <c r="B14" s="225" t="s">
        <v>199</v>
      </c>
      <c r="C14" s="225"/>
      <c r="D14" s="225"/>
      <c r="E14" s="34"/>
    </row>
    <row r="15" spans="1:5">
      <c r="A15" s="38">
        <v>9</v>
      </c>
      <c r="B15" s="225" t="s">
        <v>200</v>
      </c>
      <c r="C15" s="225"/>
      <c r="D15" s="225"/>
      <c r="E15" s="34"/>
    </row>
    <row r="16" spans="1:5">
      <c r="A16" s="38">
        <v>10</v>
      </c>
      <c r="B16" s="225" t="s">
        <v>201</v>
      </c>
      <c r="C16" s="225"/>
      <c r="D16" s="225"/>
      <c r="E16" s="34">
        <v>522941547.18000001</v>
      </c>
    </row>
    <row r="17" spans="1:5">
      <c r="A17" s="38">
        <v>11</v>
      </c>
      <c r="B17" s="225" t="s">
        <v>202</v>
      </c>
      <c r="C17" s="225"/>
      <c r="D17" s="225"/>
      <c r="E17" s="34"/>
    </row>
    <row r="18" spans="1:5">
      <c r="A18" s="38">
        <v>12</v>
      </c>
      <c r="B18" s="225" t="s">
        <v>6</v>
      </c>
      <c r="C18" s="225"/>
      <c r="D18" s="225"/>
      <c r="E18" s="34"/>
    </row>
    <row r="19" spans="1:5">
      <c r="A19" s="38">
        <v>13</v>
      </c>
      <c r="B19" s="225" t="s">
        <v>203</v>
      </c>
      <c r="C19" s="225"/>
      <c r="D19" s="225"/>
      <c r="E19" s="34"/>
    </row>
    <row r="20" spans="1:5">
      <c r="A20" s="38">
        <v>14</v>
      </c>
      <c r="B20" s="225" t="s">
        <v>204</v>
      </c>
      <c r="C20" s="225"/>
      <c r="D20" s="225"/>
      <c r="E20" s="34"/>
    </row>
    <row r="21" spans="1:5">
      <c r="A21" s="38">
        <v>15</v>
      </c>
      <c r="B21" s="225" t="s">
        <v>205</v>
      </c>
      <c r="C21" s="225"/>
      <c r="D21" s="225"/>
      <c r="E21" s="34"/>
    </row>
    <row r="22" spans="1:5">
      <c r="A22" s="38">
        <v>16</v>
      </c>
      <c r="B22" s="225" t="s">
        <v>206</v>
      </c>
      <c r="C22" s="225"/>
      <c r="D22" s="225"/>
      <c r="E22" s="34"/>
    </row>
    <row r="23" spans="1:5">
      <c r="A23" s="38">
        <v>17</v>
      </c>
      <c r="B23" s="225" t="s">
        <v>207</v>
      </c>
      <c r="C23" s="225"/>
      <c r="D23" s="225"/>
      <c r="E23" s="34"/>
    </row>
    <row r="24" spans="1:5" ht="15">
      <c r="A24" s="37">
        <v>18</v>
      </c>
      <c r="B24" s="224" t="s">
        <v>208</v>
      </c>
      <c r="C24" s="224"/>
      <c r="D24" s="224"/>
      <c r="E24" s="33">
        <f>E9-E16</f>
        <v>-477487001.73000002</v>
      </c>
    </row>
    <row r="25" spans="1:5">
      <c r="A25" s="38">
        <v>19</v>
      </c>
      <c r="B25" s="225" t="s">
        <v>8</v>
      </c>
      <c r="C25" s="225"/>
      <c r="D25" s="225"/>
      <c r="E25" s="34"/>
    </row>
    <row r="26" spans="1:5" ht="15">
      <c r="A26" s="37">
        <v>20</v>
      </c>
      <c r="B26" s="224" t="s">
        <v>209</v>
      </c>
      <c r="C26" s="224"/>
      <c r="D26" s="224"/>
      <c r="E26" s="33">
        <f>E24-E25</f>
        <v>-477487001.73000002</v>
      </c>
    </row>
    <row r="27" spans="1:5" ht="15">
      <c r="A27" s="37">
        <v>21</v>
      </c>
      <c r="B27" s="224" t="s">
        <v>210</v>
      </c>
      <c r="C27" s="224"/>
      <c r="D27" s="224"/>
      <c r="E27" s="34"/>
    </row>
    <row r="28" spans="1:5" ht="15">
      <c r="A28" s="37">
        <v>22</v>
      </c>
      <c r="B28" s="224" t="s">
        <v>211</v>
      </c>
      <c r="C28" s="224"/>
      <c r="D28" s="224"/>
      <c r="E28" s="33">
        <f>+E26</f>
        <v>-477487001.73000002</v>
      </c>
    </row>
    <row r="29" spans="1:5" ht="15">
      <c r="A29" s="37">
        <v>23</v>
      </c>
      <c r="B29" s="224" t="s">
        <v>140</v>
      </c>
      <c r="C29" s="224"/>
      <c r="D29" s="224"/>
      <c r="E29" s="34"/>
    </row>
    <row r="30" spans="1:5">
      <c r="A30" s="38" t="s">
        <v>91</v>
      </c>
      <c r="B30" s="225" t="s">
        <v>212</v>
      </c>
      <c r="C30" s="225"/>
      <c r="D30" s="225"/>
      <c r="E30" s="34"/>
    </row>
    <row r="31" spans="1:5">
      <c r="A31" s="38" t="s">
        <v>91</v>
      </c>
      <c r="B31" s="225" t="s">
        <v>213</v>
      </c>
      <c r="C31" s="225"/>
      <c r="D31" s="225"/>
      <c r="E31" s="34"/>
    </row>
    <row r="32" spans="1:5">
      <c r="A32" s="38" t="s">
        <v>91</v>
      </c>
      <c r="B32" s="225" t="s">
        <v>214</v>
      </c>
      <c r="C32" s="225"/>
      <c r="D32" s="225"/>
      <c r="E32" s="34"/>
    </row>
    <row r="33" spans="1:6" ht="15">
      <c r="A33" s="37">
        <v>24</v>
      </c>
      <c r="B33" s="224" t="s">
        <v>215</v>
      </c>
      <c r="C33" s="224"/>
      <c r="D33" s="224"/>
      <c r="E33" s="34"/>
    </row>
    <row r="34" spans="1:6" ht="15">
      <c r="A34" s="37">
        <v>25</v>
      </c>
      <c r="B34" s="224" t="s">
        <v>216</v>
      </c>
      <c r="C34" s="224"/>
      <c r="D34" s="224"/>
      <c r="E34" s="34">
        <f>+E28</f>
        <v>-477487001.73000002</v>
      </c>
    </row>
    <row r="36" spans="1:6" ht="15" customHeight="1">
      <c r="B36" s="39" t="s">
        <v>131</v>
      </c>
      <c r="C36" s="223" t="s">
        <v>132</v>
      </c>
      <c r="D36" s="223"/>
      <c r="F36" s="40"/>
    </row>
    <row r="37" spans="1:6">
      <c r="B37" s="39" t="s">
        <v>77</v>
      </c>
      <c r="C37" s="39"/>
      <c r="D37" s="39"/>
      <c r="E37" s="40"/>
      <c r="F37" s="172"/>
    </row>
    <row r="38" spans="1:6" ht="15" customHeight="1">
      <c r="B38" s="39" t="s">
        <v>133</v>
      </c>
      <c r="C38" s="223" t="s">
        <v>132</v>
      </c>
      <c r="D38" s="223"/>
      <c r="E38" s="40"/>
      <c r="F38" s="40"/>
    </row>
  </sheetData>
  <mergeCells count="34">
    <mergeCell ref="B18:D18"/>
    <mergeCell ref="B14:D14"/>
    <mergeCell ref="B11:D11"/>
    <mergeCell ref="B12:D12"/>
    <mergeCell ref="B9:D9"/>
    <mergeCell ref="B10:D10"/>
    <mergeCell ref="B15:D15"/>
    <mergeCell ref="B16:D16"/>
    <mergeCell ref="B17:D17"/>
    <mergeCell ref="C38:D38"/>
    <mergeCell ref="B33:D33"/>
    <mergeCell ref="B34:D34"/>
    <mergeCell ref="B27:D27"/>
    <mergeCell ref="B28:D28"/>
    <mergeCell ref="B29:D29"/>
    <mergeCell ref="B30:D30"/>
    <mergeCell ref="B31:D31"/>
    <mergeCell ref="B32:D32"/>
    <mergeCell ref="A1:E1"/>
    <mergeCell ref="C36:D36"/>
    <mergeCell ref="B26:D26"/>
    <mergeCell ref="B24:D24"/>
    <mergeCell ref="B25:D25"/>
    <mergeCell ref="B13:D13"/>
    <mergeCell ref="B19:D19"/>
    <mergeCell ref="B21:D21"/>
    <mergeCell ref="B22:D22"/>
    <mergeCell ref="B23:D23"/>
    <mergeCell ref="A3:B3"/>
    <mergeCell ref="A4:B4"/>
    <mergeCell ref="B20:D20"/>
    <mergeCell ref="B6:D6"/>
    <mergeCell ref="B7:D7"/>
    <mergeCell ref="B8:D8"/>
  </mergeCells>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tint="-0.499984740745262"/>
  </sheetPr>
  <dimension ref="A1:V19"/>
  <sheetViews>
    <sheetView workbookViewId="0">
      <selection activeCell="C18" sqref="C18:K18"/>
    </sheetView>
  </sheetViews>
  <sheetFormatPr defaultColWidth="8.875" defaultRowHeight="14.25"/>
  <cols>
    <col min="1" max="1" width="3.125" style="1" customWidth="1"/>
    <col min="2" max="2" width="18.125" style="1" customWidth="1"/>
    <col min="3" max="3" width="4.5" style="1" customWidth="1"/>
    <col min="4" max="4" width="6.5" style="1" customWidth="1"/>
    <col min="5" max="5" width="9.625" style="1" customWidth="1"/>
    <col min="6" max="6" width="9" style="1" customWidth="1"/>
    <col min="7" max="7" width="2.5" style="1" customWidth="1"/>
    <col min="8" max="8" width="7.5" style="1" customWidth="1"/>
    <col min="9" max="9" width="14.125" style="1" customWidth="1"/>
    <col min="10" max="10" width="12.75" style="1" customWidth="1"/>
    <col min="11" max="11" width="1" style="1" customWidth="1"/>
    <col min="12" max="12" width="9.375" style="1" customWidth="1"/>
    <col min="13" max="13" width="1.375" style="1" customWidth="1"/>
    <col min="14" max="14" width="4" style="1" customWidth="1"/>
    <col min="15" max="15" width="3.5" style="1" customWidth="1"/>
    <col min="16" max="16" width="0.75" style="1" customWidth="1"/>
    <col min="17" max="17" width="2.5" style="1" customWidth="1"/>
    <col min="18" max="18" width="0.25" style="1" customWidth="1"/>
    <col min="19" max="19" width="5.125" style="1" customWidth="1"/>
    <col min="20" max="21" width="2.625" style="1" customWidth="1"/>
    <col min="22" max="22" width="1" style="1" customWidth="1"/>
    <col min="23" max="16384" width="8.875" style="1"/>
  </cols>
  <sheetData>
    <row r="1" spans="1:22" ht="32.25" customHeight="1">
      <c r="M1" s="234" t="s">
        <v>87</v>
      </c>
      <c r="N1" s="234"/>
      <c r="O1" s="234"/>
      <c r="P1" s="234"/>
      <c r="Q1" s="234"/>
      <c r="R1" s="234"/>
      <c r="S1" s="234"/>
      <c r="T1" s="234"/>
      <c r="U1" s="234"/>
      <c r="V1" s="234"/>
    </row>
    <row r="2" spans="1:22" ht="15">
      <c r="A2" s="217" t="s">
        <v>134</v>
      </c>
      <c r="B2" s="217"/>
      <c r="C2" s="217"/>
      <c r="D2" s="217"/>
      <c r="E2" s="217"/>
      <c r="F2" s="217"/>
      <c r="G2" s="217"/>
      <c r="H2" s="217"/>
      <c r="I2" s="217"/>
      <c r="J2" s="217"/>
      <c r="K2" s="217"/>
      <c r="L2" s="217"/>
      <c r="M2" s="217"/>
      <c r="N2" s="217"/>
      <c r="O2" s="217"/>
      <c r="P2" s="217"/>
      <c r="Q2" s="217"/>
      <c r="R2" s="217"/>
      <c r="S2" s="217"/>
      <c r="T2" s="217"/>
      <c r="U2" s="217"/>
      <c r="V2" s="217"/>
    </row>
    <row r="3" spans="1:22">
      <c r="A3" s="218" t="str">
        <f>+'CT-1'!A3:D3</f>
        <v>"ЭМ ЭН ДИ " ХК</v>
      </c>
      <c r="B3" s="218"/>
      <c r="C3" s="218"/>
      <c r="N3" s="4">
        <v>2025</v>
      </c>
      <c r="O3" s="235" t="s">
        <v>135</v>
      </c>
      <c r="P3" s="235"/>
      <c r="Q3" s="235">
        <v>12</v>
      </c>
      <c r="R3" s="235"/>
      <c r="S3" s="4" t="s">
        <v>136</v>
      </c>
      <c r="T3" s="4">
        <v>31</v>
      </c>
      <c r="U3" s="235" t="s">
        <v>137</v>
      </c>
      <c r="V3" s="235"/>
    </row>
    <row r="4" spans="1:22">
      <c r="A4" s="219" t="s">
        <v>89</v>
      </c>
      <c r="B4" s="219"/>
      <c r="C4" s="219"/>
    </row>
    <row r="5" spans="1:22">
      <c r="A5" s="219"/>
      <c r="B5" s="219"/>
      <c r="C5" s="219"/>
      <c r="P5" s="234" t="s">
        <v>10</v>
      </c>
      <c r="Q5" s="234"/>
      <c r="R5" s="234"/>
      <c r="S5" s="234"/>
      <c r="T5" s="234"/>
      <c r="U5" s="234"/>
      <c r="V5" s="234"/>
    </row>
    <row r="6" spans="1:22" ht="33.75" customHeight="1">
      <c r="A6" s="5" t="s">
        <v>86</v>
      </c>
      <c r="B6" s="221" t="s">
        <v>75</v>
      </c>
      <c r="C6" s="221"/>
      <c r="D6" s="221"/>
      <c r="E6" s="6" t="s">
        <v>138</v>
      </c>
      <c r="F6" s="6" t="s">
        <v>68</v>
      </c>
      <c r="G6" s="221" t="s">
        <v>71</v>
      </c>
      <c r="H6" s="221"/>
      <c r="I6" s="6" t="s">
        <v>124</v>
      </c>
      <c r="J6" s="221" t="s">
        <v>5</v>
      </c>
      <c r="K6" s="221"/>
      <c r="L6" s="6" t="s">
        <v>125</v>
      </c>
      <c r="M6" s="221" t="s">
        <v>3</v>
      </c>
      <c r="N6" s="221"/>
      <c r="O6" s="221"/>
      <c r="P6" s="221"/>
      <c r="Q6" s="221"/>
      <c r="R6" s="221" t="s">
        <v>76</v>
      </c>
      <c r="S6" s="221"/>
      <c r="T6" s="221"/>
      <c r="U6" s="221"/>
      <c r="V6" s="221"/>
    </row>
    <row r="7" spans="1:22" ht="30" customHeight="1">
      <c r="A7" s="7">
        <v>1</v>
      </c>
      <c r="B7" s="203" t="s">
        <v>590</v>
      </c>
      <c r="C7" s="203"/>
      <c r="D7" s="203"/>
      <c r="E7" s="2">
        <v>9736000</v>
      </c>
      <c r="F7" s="8" t="s">
        <v>91</v>
      </c>
      <c r="G7" s="230" t="s">
        <v>91</v>
      </c>
      <c r="H7" s="230"/>
      <c r="I7" s="8" t="s">
        <v>91</v>
      </c>
      <c r="J7" s="230" t="s">
        <v>91</v>
      </c>
      <c r="K7" s="230"/>
      <c r="L7" s="8" t="s">
        <v>91</v>
      </c>
      <c r="M7" s="233">
        <v>-333342550.31</v>
      </c>
      <c r="N7" s="233"/>
      <c r="O7" s="233"/>
      <c r="P7" s="233"/>
      <c r="Q7" s="233"/>
      <c r="R7" s="337">
        <f>E7+M7</f>
        <v>-323606550.31</v>
      </c>
      <c r="S7" s="337"/>
      <c r="T7" s="337"/>
      <c r="U7" s="337"/>
      <c r="V7" s="337"/>
    </row>
    <row r="8" spans="1:22" ht="30" customHeight="1">
      <c r="A8" s="9">
        <v>2</v>
      </c>
      <c r="B8" s="208" t="s">
        <v>139</v>
      </c>
      <c r="C8" s="208"/>
      <c r="D8" s="208"/>
      <c r="E8" s="10" t="s">
        <v>91</v>
      </c>
      <c r="F8" s="10" t="s">
        <v>91</v>
      </c>
      <c r="G8" s="228" t="s">
        <v>91</v>
      </c>
      <c r="H8" s="228"/>
      <c r="I8" s="10" t="s">
        <v>91</v>
      </c>
      <c r="J8" s="228" t="s">
        <v>91</v>
      </c>
      <c r="K8" s="228"/>
      <c r="L8" s="10" t="s">
        <v>91</v>
      </c>
      <c r="M8" s="228" t="s">
        <v>91</v>
      </c>
      <c r="N8" s="228"/>
      <c r="O8" s="228"/>
      <c r="P8" s="228"/>
      <c r="Q8" s="228"/>
      <c r="R8" s="228" t="s">
        <v>91</v>
      </c>
      <c r="S8" s="228"/>
      <c r="T8" s="228"/>
      <c r="U8" s="228"/>
      <c r="V8" s="228"/>
    </row>
    <row r="9" spans="1:22" ht="30" customHeight="1">
      <c r="A9" s="7">
        <v>3</v>
      </c>
      <c r="B9" s="203" t="s">
        <v>4</v>
      </c>
      <c r="C9" s="203"/>
      <c r="D9" s="203"/>
      <c r="E9" s="161"/>
      <c r="F9" s="8" t="s">
        <v>91</v>
      </c>
      <c r="G9" s="230" t="s">
        <v>91</v>
      </c>
      <c r="H9" s="230"/>
      <c r="I9" s="8" t="s">
        <v>91</v>
      </c>
      <c r="J9" s="230" t="s">
        <v>91</v>
      </c>
      <c r="K9" s="230"/>
      <c r="L9" s="8" t="s">
        <v>91</v>
      </c>
      <c r="M9" s="230"/>
      <c r="N9" s="230"/>
      <c r="O9" s="230"/>
      <c r="P9" s="230"/>
      <c r="Q9" s="230"/>
      <c r="R9" s="231">
        <f>+E9</f>
        <v>0</v>
      </c>
      <c r="S9" s="230"/>
      <c r="T9" s="230"/>
      <c r="U9" s="230"/>
      <c r="V9" s="230"/>
    </row>
    <row r="10" spans="1:22" ht="30" customHeight="1">
      <c r="A10" s="9">
        <v>4</v>
      </c>
      <c r="B10" s="208" t="s">
        <v>9</v>
      </c>
      <c r="C10" s="208"/>
      <c r="D10" s="208"/>
      <c r="E10" s="10" t="s">
        <v>91</v>
      </c>
      <c r="F10" s="10" t="s">
        <v>91</v>
      </c>
      <c r="G10" s="228" t="s">
        <v>91</v>
      </c>
      <c r="H10" s="228"/>
      <c r="I10" s="10" t="s">
        <v>91</v>
      </c>
      <c r="J10" s="228" t="s">
        <v>91</v>
      </c>
      <c r="K10" s="228"/>
      <c r="L10" s="10" t="s">
        <v>91</v>
      </c>
      <c r="M10" s="232">
        <v>-477487001.73000002</v>
      </c>
      <c r="N10" s="232"/>
      <c r="O10" s="232"/>
      <c r="P10" s="232"/>
      <c r="Q10" s="232"/>
      <c r="R10" s="229">
        <f>+M10</f>
        <v>-477487001.73000002</v>
      </c>
      <c r="S10" s="228"/>
      <c r="T10" s="228"/>
      <c r="U10" s="228"/>
      <c r="V10" s="228"/>
    </row>
    <row r="11" spans="1:22" ht="30" customHeight="1">
      <c r="A11" s="9">
        <v>5</v>
      </c>
      <c r="B11" s="208" t="s">
        <v>140</v>
      </c>
      <c r="C11" s="208"/>
      <c r="D11" s="208"/>
      <c r="E11" s="10" t="s">
        <v>91</v>
      </c>
      <c r="F11" s="10" t="s">
        <v>91</v>
      </c>
      <c r="G11" s="228" t="s">
        <v>91</v>
      </c>
      <c r="H11" s="228"/>
      <c r="I11" s="10" t="s">
        <v>91</v>
      </c>
      <c r="J11" s="228" t="s">
        <v>91</v>
      </c>
      <c r="K11" s="228"/>
      <c r="L11" s="10" t="s">
        <v>91</v>
      </c>
      <c r="M11" s="228" t="s">
        <v>91</v>
      </c>
      <c r="N11" s="228"/>
      <c r="O11" s="228"/>
      <c r="P11" s="228"/>
      <c r="Q11" s="228"/>
      <c r="R11" s="228" t="s">
        <v>91</v>
      </c>
      <c r="S11" s="228"/>
      <c r="T11" s="228"/>
      <c r="U11" s="228"/>
      <c r="V11" s="228"/>
    </row>
    <row r="12" spans="1:22" ht="30" customHeight="1">
      <c r="A12" s="9">
        <v>6</v>
      </c>
      <c r="B12" s="208" t="s">
        <v>141</v>
      </c>
      <c r="C12" s="208"/>
      <c r="D12" s="208"/>
      <c r="E12" s="10" t="s">
        <v>91</v>
      </c>
      <c r="F12" s="10" t="s">
        <v>91</v>
      </c>
      <c r="G12" s="228" t="s">
        <v>91</v>
      </c>
      <c r="H12" s="228"/>
      <c r="I12" s="10" t="s">
        <v>91</v>
      </c>
      <c r="J12" s="228" t="s">
        <v>91</v>
      </c>
      <c r="K12" s="228"/>
      <c r="L12" s="10" t="s">
        <v>91</v>
      </c>
      <c r="M12" s="228" t="s">
        <v>91</v>
      </c>
      <c r="N12" s="228"/>
      <c r="O12" s="228"/>
      <c r="P12" s="228"/>
      <c r="Q12" s="228"/>
      <c r="R12" s="228" t="s">
        <v>91</v>
      </c>
      <c r="S12" s="228"/>
      <c r="T12" s="228"/>
      <c r="U12" s="228"/>
      <c r="V12" s="228"/>
    </row>
    <row r="13" spans="1:22" ht="30" customHeight="1">
      <c r="A13" s="9">
        <v>7</v>
      </c>
      <c r="B13" s="208" t="s">
        <v>142</v>
      </c>
      <c r="C13" s="208"/>
      <c r="D13" s="208"/>
      <c r="E13" s="10" t="s">
        <v>91</v>
      </c>
      <c r="F13" s="10" t="s">
        <v>91</v>
      </c>
      <c r="G13" s="228" t="s">
        <v>91</v>
      </c>
      <c r="H13" s="228"/>
      <c r="I13" s="10" t="s">
        <v>91</v>
      </c>
      <c r="J13" s="228" t="s">
        <v>91</v>
      </c>
      <c r="K13" s="228"/>
      <c r="L13" s="10" t="s">
        <v>91</v>
      </c>
      <c r="M13" s="228" t="s">
        <v>91</v>
      </c>
      <c r="N13" s="228"/>
      <c r="O13" s="228"/>
      <c r="P13" s="228"/>
      <c r="Q13" s="228"/>
      <c r="R13" s="228" t="s">
        <v>91</v>
      </c>
      <c r="S13" s="228"/>
      <c r="T13" s="228"/>
      <c r="U13" s="228"/>
      <c r="V13" s="228"/>
    </row>
    <row r="14" spans="1:22" ht="30" customHeight="1">
      <c r="A14" s="9">
        <v>8</v>
      </c>
      <c r="B14" s="208" t="s">
        <v>143</v>
      </c>
      <c r="C14" s="208"/>
      <c r="D14" s="208"/>
      <c r="E14" s="10" t="s">
        <v>91</v>
      </c>
      <c r="F14" s="10" t="s">
        <v>91</v>
      </c>
      <c r="G14" s="228" t="s">
        <v>91</v>
      </c>
      <c r="H14" s="228"/>
      <c r="I14" s="10" t="s">
        <v>91</v>
      </c>
      <c r="J14" s="228" t="s">
        <v>91</v>
      </c>
      <c r="K14" s="228"/>
      <c r="L14" s="10" t="s">
        <v>91</v>
      </c>
      <c r="M14" s="228" t="s">
        <v>91</v>
      </c>
      <c r="N14" s="228"/>
      <c r="O14" s="228"/>
      <c r="P14" s="228"/>
      <c r="Q14" s="228"/>
      <c r="R14" s="228" t="s">
        <v>91</v>
      </c>
      <c r="S14" s="228"/>
      <c r="T14" s="228"/>
      <c r="U14" s="228"/>
      <c r="V14" s="228"/>
    </row>
    <row r="15" spans="1:22" ht="30" customHeight="1">
      <c r="A15" s="9">
        <v>9</v>
      </c>
      <c r="B15" s="208" t="s">
        <v>591</v>
      </c>
      <c r="C15" s="208"/>
      <c r="D15" s="208"/>
      <c r="E15" s="24">
        <f>+E7+E9</f>
        <v>9736000</v>
      </c>
      <c r="F15" s="10" t="s">
        <v>91</v>
      </c>
      <c r="G15" s="228" t="s">
        <v>91</v>
      </c>
      <c r="H15" s="228"/>
      <c r="I15" s="10" t="s">
        <v>91</v>
      </c>
      <c r="J15" s="228" t="s">
        <v>91</v>
      </c>
      <c r="K15" s="228"/>
      <c r="L15" s="10" t="s">
        <v>91</v>
      </c>
      <c r="M15" s="229">
        <f>M7+M10</f>
        <v>-810829552.03999996</v>
      </c>
      <c r="N15" s="228"/>
      <c r="O15" s="228"/>
      <c r="P15" s="228"/>
      <c r="Q15" s="228"/>
      <c r="R15" s="229">
        <f>R7+R10+R9</f>
        <v>-801093552.03999996</v>
      </c>
      <c r="S15" s="228"/>
      <c r="T15" s="228"/>
      <c r="U15" s="228"/>
      <c r="V15" s="228"/>
    </row>
    <row r="17" spans="3:11">
      <c r="C17" s="199" t="s">
        <v>131</v>
      </c>
      <c r="D17" s="199"/>
      <c r="E17" s="199"/>
      <c r="F17" s="199"/>
      <c r="G17" s="199"/>
      <c r="H17" s="198" t="s">
        <v>132</v>
      </c>
      <c r="I17" s="198"/>
      <c r="J17" s="11" t="s">
        <v>587</v>
      </c>
      <c r="K17" s="11" t="s">
        <v>144</v>
      </c>
    </row>
    <row r="18" spans="3:11">
      <c r="C18" s="198" t="s">
        <v>77</v>
      </c>
      <c r="D18" s="198"/>
      <c r="E18" s="198"/>
      <c r="F18" s="198"/>
      <c r="G18" s="198"/>
      <c r="H18" s="198"/>
      <c r="I18" s="198"/>
      <c r="J18" s="198"/>
      <c r="K18" s="198"/>
    </row>
    <row r="19" spans="3:11">
      <c r="C19" s="199" t="s">
        <v>133</v>
      </c>
      <c r="D19" s="199"/>
      <c r="E19" s="199"/>
      <c r="F19" s="199"/>
      <c r="G19" s="199"/>
      <c r="H19" s="198" t="s">
        <v>132</v>
      </c>
      <c r="I19" s="198"/>
      <c r="J19" s="11"/>
      <c r="K19" s="11" t="s">
        <v>144</v>
      </c>
    </row>
  </sheetData>
  <mergeCells count="63">
    <mergeCell ref="M1:V1"/>
    <mergeCell ref="A2:V2"/>
    <mergeCell ref="A3:C3"/>
    <mergeCell ref="O3:P3"/>
    <mergeCell ref="Q3:R3"/>
    <mergeCell ref="U3:V3"/>
    <mergeCell ref="A4:C5"/>
    <mergeCell ref="P5:V5"/>
    <mergeCell ref="B6:D6"/>
    <mergeCell ref="G6:H6"/>
    <mergeCell ref="J6:K6"/>
    <mergeCell ref="M6:Q6"/>
    <mergeCell ref="R6:V6"/>
    <mergeCell ref="B8:D8"/>
    <mergeCell ref="G8:H8"/>
    <mergeCell ref="J8:K8"/>
    <mergeCell ref="M8:Q8"/>
    <mergeCell ref="R8:V8"/>
    <mergeCell ref="B7:D7"/>
    <mergeCell ref="G7:H7"/>
    <mergeCell ref="J7:K7"/>
    <mergeCell ref="M7:Q7"/>
    <mergeCell ref="R7:V7"/>
    <mergeCell ref="B10:D10"/>
    <mergeCell ref="G10:H10"/>
    <mergeCell ref="J10:K10"/>
    <mergeCell ref="M10:Q10"/>
    <mergeCell ref="R10:V10"/>
    <mergeCell ref="B9:D9"/>
    <mergeCell ref="G9:H9"/>
    <mergeCell ref="J9:K9"/>
    <mergeCell ref="M9:Q9"/>
    <mergeCell ref="R9:V9"/>
    <mergeCell ref="B12:D12"/>
    <mergeCell ref="G12:H12"/>
    <mergeCell ref="J12:K12"/>
    <mergeCell ref="M12:Q12"/>
    <mergeCell ref="R12:V12"/>
    <mergeCell ref="B11:D11"/>
    <mergeCell ref="G11:H11"/>
    <mergeCell ref="J11:K11"/>
    <mergeCell ref="M11:Q11"/>
    <mergeCell ref="R11:V11"/>
    <mergeCell ref="M15:Q15"/>
    <mergeCell ref="R15:V15"/>
    <mergeCell ref="C17:G17"/>
    <mergeCell ref="H17:I17"/>
    <mergeCell ref="B13:D13"/>
    <mergeCell ref="G13:H13"/>
    <mergeCell ref="J13:K13"/>
    <mergeCell ref="M13:Q13"/>
    <mergeCell ref="R13:V13"/>
    <mergeCell ref="B14:D14"/>
    <mergeCell ref="G14:H14"/>
    <mergeCell ref="J14:K14"/>
    <mergeCell ref="M14:Q14"/>
    <mergeCell ref="R14:V14"/>
    <mergeCell ref="C18:K18"/>
    <mergeCell ref="C19:G19"/>
    <mergeCell ref="H19:I19"/>
    <mergeCell ref="B15:D15"/>
    <mergeCell ref="G15:H15"/>
    <mergeCell ref="J15:K15"/>
  </mergeCells>
  <pageMargins left="0.9" right="0.15748031496062992" top="0.74803149606299213" bottom="0.74803149606299213" header="0.31496062992125984" footer="0.31496062992125984"/>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tint="-0.499984740745262"/>
  </sheetPr>
  <dimension ref="A1:F72"/>
  <sheetViews>
    <sheetView topLeftCell="A46" workbookViewId="0">
      <selection activeCell="F63" sqref="F63"/>
    </sheetView>
  </sheetViews>
  <sheetFormatPr defaultColWidth="8.875" defaultRowHeight="15"/>
  <cols>
    <col min="1" max="1" width="7" style="12" customWidth="1"/>
    <col min="2" max="2" width="20.25" style="13" customWidth="1"/>
    <col min="3" max="3" width="7.125" style="13" customWidth="1"/>
    <col min="4" max="4" width="17.75" style="13" customWidth="1"/>
    <col min="5" max="5" width="15.375" style="30" customWidth="1"/>
    <col min="6" max="6" width="14" style="13" bestFit="1" customWidth="1"/>
    <col min="7" max="16384" width="8.875" style="13"/>
  </cols>
  <sheetData>
    <row r="1" spans="1:5" ht="15" customHeight="1">
      <c r="E1" s="25"/>
    </row>
    <row r="2" spans="1:5">
      <c r="A2" s="217" t="s">
        <v>145</v>
      </c>
      <c r="B2" s="217"/>
      <c r="C2" s="217"/>
      <c r="D2" s="217"/>
      <c r="E2" s="217"/>
    </row>
    <row r="3" spans="1:5" ht="22.5" customHeight="1">
      <c r="A3" s="218" t="str">
        <f>+'CT-1'!A3:D3</f>
        <v>"ЭМ ЭН ДИ " ХК</v>
      </c>
      <c r="B3" s="218"/>
      <c r="E3" s="25"/>
    </row>
    <row r="4" spans="1:5">
      <c r="A4" s="219" t="s">
        <v>89</v>
      </c>
      <c r="B4" s="219"/>
      <c r="E4" s="25"/>
    </row>
    <row r="5" spans="1:5" ht="15" customHeight="1">
      <c r="A5" s="219"/>
      <c r="B5" s="219"/>
      <c r="E5" s="25"/>
    </row>
    <row r="6" spans="1:5" ht="15.75" customHeight="1">
      <c r="E6" s="25"/>
    </row>
    <row r="7" spans="1:5">
      <c r="E7" s="25"/>
    </row>
    <row r="8" spans="1:5" ht="22.5">
      <c r="A8" s="5" t="s">
        <v>2</v>
      </c>
      <c r="B8" s="221" t="s">
        <v>75</v>
      </c>
      <c r="C8" s="221"/>
      <c r="D8" s="221"/>
      <c r="E8" s="26" t="s">
        <v>594</v>
      </c>
    </row>
    <row r="9" spans="1:5">
      <c r="A9" s="7">
        <v>1</v>
      </c>
      <c r="B9" s="245" t="s">
        <v>146</v>
      </c>
      <c r="C9" s="245"/>
      <c r="D9" s="245"/>
      <c r="E9" s="27">
        <f>+E10-E17</f>
        <v>-89334385.060000002</v>
      </c>
    </row>
    <row r="10" spans="1:5">
      <c r="A10" s="14">
        <v>1.1000000000000001</v>
      </c>
      <c r="B10" s="249" t="s">
        <v>147</v>
      </c>
      <c r="C10" s="249"/>
      <c r="D10" s="249"/>
      <c r="E10" s="31">
        <f>+E11+E16</f>
        <v>100985000</v>
      </c>
    </row>
    <row r="11" spans="1:5">
      <c r="A11" s="15" t="s">
        <v>91</v>
      </c>
      <c r="B11" s="237" t="s">
        <v>148</v>
      </c>
      <c r="C11" s="237"/>
      <c r="D11" s="237"/>
      <c r="E11" s="22">
        <v>50000000</v>
      </c>
    </row>
    <row r="12" spans="1:5">
      <c r="A12" s="15" t="s">
        <v>91</v>
      </c>
      <c r="B12" s="237" t="s">
        <v>149</v>
      </c>
      <c r="C12" s="237"/>
      <c r="D12" s="237"/>
      <c r="E12" s="22" t="s">
        <v>91</v>
      </c>
    </row>
    <row r="13" spans="1:5">
      <c r="A13" s="15" t="s">
        <v>91</v>
      </c>
      <c r="B13" s="237" t="s">
        <v>150</v>
      </c>
      <c r="C13" s="237"/>
      <c r="D13" s="237"/>
      <c r="E13" s="22" t="s">
        <v>91</v>
      </c>
    </row>
    <row r="14" spans="1:5">
      <c r="A14" s="15" t="s">
        <v>91</v>
      </c>
      <c r="B14" s="237" t="s">
        <v>151</v>
      </c>
      <c r="C14" s="237"/>
      <c r="D14" s="237"/>
      <c r="E14" s="22" t="s">
        <v>91</v>
      </c>
    </row>
    <row r="15" spans="1:5">
      <c r="A15" s="16" t="s">
        <v>91</v>
      </c>
      <c r="B15" s="249" t="s">
        <v>152</v>
      </c>
      <c r="C15" s="249"/>
      <c r="D15" s="249"/>
      <c r="E15" s="28"/>
    </row>
    <row r="16" spans="1:5">
      <c r="A16" s="9" t="s">
        <v>91</v>
      </c>
      <c r="B16" s="237" t="s">
        <v>153</v>
      </c>
      <c r="C16" s="237"/>
      <c r="D16" s="237"/>
      <c r="E16" s="22">
        <v>50985000</v>
      </c>
    </row>
    <row r="17" spans="1:6">
      <c r="A17" s="9">
        <v>1.2</v>
      </c>
      <c r="B17" s="237" t="s">
        <v>154</v>
      </c>
      <c r="C17" s="237"/>
      <c r="D17" s="237"/>
      <c r="E17" s="31">
        <f>SUM(E18:E26)</f>
        <v>190319385.06</v>
      </c>
    </row>
    <row r="18" spans="1:6">
      <c r="A18" s="15" t="s">
        <v>91</v>
      </c>
      <c r="B18" s="237" t="s">
        <v>155</v>
      </c>
      <c r="C18" s="237"/>
      <c r="D18" s="237"/>
      <c r="E18" s="22">
        <v>45133605.060000002</v>
      </c>
    </row>
    <row r="19" spans="1:6">
      <c r="A19" s="15" t="s">
        <v>91</v>
      </c>
      <c r="B19" s="237" t="s">
        <v>156</v>
      </c>
      <c r="C19" s="237"/>
      <c r="D19" s="237"/>
      <c r="E19" s="22">
        <v>7000000</v>
      </c>
    </row>
    <row r="20" spans="1:6">
      <c r="A20" s="15" t="s">
        <v>91</v>
      </c>
      <c r="B20" s="237" t="s">
        <v>157</v>
      </c>
      <c r="C20" s="237"/>
      <c r="D20" s="237"/>
      <c r="E20" s="22"/>
    </row>
    <row r="21" spans="1:6">
      <c r="A21" s="15" t="s">
        <v>91</v>
      </c>
      <c r="B21" s="237" t="s">
        <v>158</v>
      </c>
      <c r="C21" s="237"/>
      <c r="D21" s="237"/>
      <c r="E21" s="22"/>
    </row>
    <row r="22" spans="1:6">
      <c r="A22" s="15" t="s">
        <v>91</v>
      </c>
      <c r="B22" s="237" t="s">
        <v>159</v>
      </c>
      <c r="C22" s="237"/>
      <c r="D22" s="237"/>
      <c r="E22" s="22">
        <v>622728</v>
      </c>
    </row>
    <row r="23" spans="1:6">
      <c r="A23" s="15" t="s">
        <v>91</v>
      </c>
      <c r="B23" s="237" t="s">
        <v>160</v>
      </c>
      <c r="C23" s="237"/>
      <c r="D23" s="237"/>
      <c r="E23" s="22"/>
    </row>
    <row r="24" spans="1:6">
      <c r="A24" s="15" t="s">
        <v>91</v>
      </c>
      <c r="B24" s="237" t="s">
        <v>161</v>
      </c>
      <c r="C24" s="237"/>
      <c r="D24" s="237"/>
      <c r="E24" s="22">
        <v>5293255.6399999997</v>
      </c>
    </row>
    <row r="25" spans="1:6">
      <c r="A25" s="15" t="s">
        <v>91</v>
      </c>
      <c r="B25" s="237" t="s">
        <v>162</v>
      </c>
      <c r="C25" s="237"/>
      <c r="D25" s="237"/>
      <c r="E25" s="22"/>
    </row>
    <row r="26" spans="1:6">
      <c r="A26" s="7" t="s">
        <v>91</v>
      </c>
      <c r="B26" s="245" t="s">
        <v>163</v>
      </c>
      <c r="C26" s="245"/>
      <c r="D26" s="245"/>
      <c r="E26" s="22">
        <v>132269796.36</v>
      </c>
      <c r="F26" s="158"/>
    </row>
    <row r="27" spans="1:6">
      <c r="A27" s="7">
        <v>1.3</v>
      </c>
      <c r="B27" s="245" t="s">
        <v>164</v>
      </c>
      <c r="C27" s="245"/>
      <c r="D27" s="245"/>
      <c r="E27" s="21" t="s">
        <v>91</v>
      </c>
    </row>
    <row r="28" spans="1:6">
      <c r="A28" s="236">
        <v>2</v>
      </c>
      <c r="B28" s="237" t="s">
        <v>165</v>
      </c>
      <c r="C28" s="237"/>
      <c r="D28" s="237"/>
      <c r="E28" s="248">
        <f>E30-E39</f>
        <v>-64829000</v>
      </c>
      <c r="F28" s="156"/>
    </row>
    <row r="29" spans="1:6">
      <c r="A29" s="236"/>
      <c r="B29" s="237"/>
      <c r="C29" s="237"/>
      <c r="D29" s="237"/>
      <c r="E29" s="248"/>
    </row>
    <row r="30" spans="1:6">
      <c r="A30" s="9">
        <v>2.1</v>
      </c>
      <c r="B30" s="237" t="s">
        <v>147</v>
      </c>
      <c r="C30" s="237"/>
      <c r="D30" s="237"/>
      <c r="E30" s="22">
        <f>+E35</f>
        <v>7612848</v>
      </c>
    </row>
    <row r="31" spans="1:6">
      <c r="A31" s="15" t="s">
        <v>91</v>
      </c>
      <c r="B31" s="237" t="s">
        <v>166</v>
      </c>
      <c r="C31" s="237"/>
      <c r="D31" s="237"/>
      <c r="E31" s="22" t="s">
        <v>91</v>
      </c>
    </row>
    <row r="32" spans="1:6">
      <c r="A32" s="15" t="s">
        <v>91</v>
      </c>
      <c r="B32" s="237" t="s">
        <v>81</v>
      </c>
      <c r="C32" s="237"/>
      <c r="D32" s="237"/>
      <c r="E32" s="22" t="s">
        <v>91</v>
      </c>
    </row>
    <row r="33" spans="1:5">
      <c r="A33" s="15" t="s">
        <v>91</v>
      </c>
      <c r="B33" s="237" t="s">
        <v>167</v>
      </c>
      <c r="C33" s="237"/>
      <c r="D33" s="237"/>
      <c r="E33" s="22" t="s">
        <v>91</v>
      </c>
    </row>
    <row r="34" spans="1:5">
      <c r="A34" s="17" t="s">
        <v>91</v>
      </c>
      <c r="B34" s="245" t="s">
        <v>168</v>
      </c>
      <c r="C34" s="245"/>
      <c r="D34" s="245"/>
      <c r="E34" s="21" t="s">
        <v>91</v>
      </c>
    </row>
    <row r="35" spans="1:5">
      <c r="A35" s="17" t="s">
        <v>91</v>
      </c>
      <c r="B35" s="245" t="s">
        <v>169</v>
      </c>
      <c r="C35" s="245"/>
      <c r="D35" s="245"/>
      <c r="E35" s="21">
        <v>7612848</v>
      </c>
    </row>
    <row r="36" spans="1:5">
      <c r="A36" s="15" t="s">
        <v>91</v>
      </c>
      <c r="B36" s="237" t="s">
        <v>170</v>
      </c>
      <c r="C36" s="237"/>
      <c r="D36" s="237"/>
      <c r="E36" s="22" t="s">
        <v>91</v>
      </c>
    </row>
    <row r="37" spans="1:5">
      <c r="A37" s="15" t="s">
        <v>91</v>
      </c>
      <c r="B37" s="237" t="s">
        <v>171</v>
      </c>
      <c r="C37" s="237"/>
      <c r="D37" s="237"/>
      <c r="E37" s="22" t="s">
        <v>91</v>
      </c>
    </row>
    <row r="38" spans="1:5">
      <c r="A38" s="9" t="s">
        <v>91</v>
      </c>
      <c r="B38" s="237" t="s">
        <v>91</v>
      </c>
      <c r="C38" s="237"/>
      <c r="D38" s="237"/>
      <c r="E38" s="22" t="s">
        <v>91</v>
      </c>
    </row>
    <row r="39" spans="1:5" s="155" customFormat="1">
      <c r="A39" s="7">
        <v>2.2000000000000002</v>
      </c>
      <c r="B39" s="245" t="s">
        <v>154</v>
      </c>
      <c r="C39" s="245"/>
      <c r="D39" s="245"/>
      <c r="E39" s="21">
        <f>+E40+E44</f>
        <v>72441848</v>
      </c>
    </row>
    <row r="40" spans="1:5">
      <c r="A40" s="15" t="s">
        <v>91</v>
      </c>
      <c r="B40" s="237" t="s">
        <v>172</v>
      </c>
      <c r="C40" s="237"/>
      <c r="D40" s="237"/>
      <c r="E40" s="22"/>
    </row>
    <row r="41" spans="1:5">
      <c r="A41" s="15" t="s">
        <v>91</v>
      </c>
      <c r="B41" s="237" t="s">
        <v>173</v>
      </c>
      <c r="C41" s="237"/>
      <c r="D41" s="237"/>
      <c r="E41" s="22" t="s">
        <v>91</v>
      </c>
    </row>
    <row r="42" spans="1:5">
      <c r="A42" s="15" t="s">
        <v>91</v>
      </c>
      <c r="B42" s="237" t="s">
        <v>174</v>
      </c>
      <c r="C42" s="237"/>
      <c r="D42" s="237"/>
      <c r="E42" s="22" t="s">
        <v>91</v>
      </c>
    </row>
    <row r="43" spans="1:5">
      <c r="A43" s="15" t="s">
        <v>91</v>
      </c>
      <c r="B43" s="237" t="s">
        <v>175</v>
      </c>
      <c r="C43" s="237"/>
      <c r="D43" s="237"/>
      <c r="E43" s="22" t="s">
        <v>91</v>
      </c>
    </row>
    <row r="44" spans="1:5">
      <c r="A44" s="15" t="s">
        <v>91</v>
      </c>
      <c r="B44" s="237" t="s">
        <v>176</v>
      </c>
      <c r="C44" s="237"/>
      <c r="D44" s="237"/>
      <c r="E44" s="22">
        <v>72441848</v>
      </c>
    </row>
    <row r="45" spans="1:5">
      <c r="A45" s="9" t="s">
        <v>91</v>
      </c>
      <c r="B45" s="237" t="s">
        <v>91</v>
      </c>
      <c r="C45" s="237"/>
      <c r="D45" s="237"/>
      <c r="E45" s="22" t="s">
        <v>91</v>
      </c>
    </row>
    <row r="46" spans="1:5">
      <c r="A46" s="9">
        <v>2.2999999999999998</v>
      </c>
      <c r="B46" s="237" t="s">
        <v>177</v>
      </c>
      <c r="C46" s="237"/>
      <c r="D46" s="237"/>
      <c r="E46" s="22" t="s">
        <v>91</v>
      </c>
    </row>
    <row r="47" spans="1:5">
      <c r="A47" s="244">
        <v>3</v>
      </c>
      <c r="B47" s="245" t="s">
        <v>178</v>
      </c>
      <c r="C47" s="245"/>
      <c r="D47" s="245"/>
      <c r="E47" s="246">
        <f>E49-E54</f>
        <v>154165602.09999999</v>
      </c>
    </row>
    <row r="48" spans="1:5">
      <c r="A48" s="244"/>
      <c r="B48" s="245"/>
      <c r="C48" s="245"/>
      <c r="D48" s="245"/>
      <c r="E48" s="246"/>
    </row>
    <row r="49" spans="1:6">
      <c r="A49" s="7">
        <v>3.1</v>
      </c>
      <c r="B49" s="245" t="s">
        <v>147</v>
      </c>
      <c r="C49" s="245"/>
      <c r="D49" s="245"/>
      <c r="E49" s="21">
        <f>+E50</f>
        <v>165601102.09999999</v>
      </c>
    </row>
    <row r="50" spans="1:6">
      <c r="A50" s="17" t="s">
        <v>91</v>
      </c>
      <c r="B50" s="245" t="s">
        <v>179</v>
      </c>
      <c r="C50" s="245"/>
      <c r="D50" s="245"/>
      <c r="E50" s="21">
        <v>165601102.09999999</v>
      </c>
    </row>
    <row r="51" spans="1:6">
      <c r="A51" s="18" t="s">
        <v>91</v>
      </c>
      <c r="B51" s="247" t="s">
        <v>180</v>
      </c>
      <c r="C51" s="247"/>
      <c r="D51" s="247"/>
      <c r="E51" s="21"/>
    </row>
    <row r="52" spans="1:6">
      <c r="A52" s="15" t="s">
        <v>91</v>
      </c>
      <c r="B52" s="237" t="s">
        <v>181</v>
      </c>
      <c r="C52" s="237"/>
      <c r="D52" s="237"/>
      <c r="E52" s="29" t="s">
        <v>91</v>
      </c>
    </row>
    <row r="53" spans="1:6">
      <c r="A53" s="9" t="s">
        <v>91</v>
      </c>
      <c r="B53" s="237" t="s">
        <v>91</v>
      </c>
      <c r="C53" s="237"/>
      <c r="D53" s="237"/>
      <c r="E53" s="29"/>
    </row>
    <row r="54" spans="1:6">
      <c r="A54" s="9">
        <v>3.2</v>
      </c>
      <c r="B54" s="237" t="s">
        <v>154</v>
      </c>
      <c r="C54" s="237"/>
      <c r="D54" s="237"/>
      <c r="E54" s="29">
        <f>+E55</f>
        <v>11435500</v>
      </c>
    </row>
    <row r="55" spans="1:6">
      <c r="A55" s="15" t="s">
        <v>91</v>
      </c>
      <c r="B55" s="237" t="s">
        <v>182</v>
      </c>
      <c r="C55" s="237"/>
      <c r="D55" s="237"/>
      <c r="E55" s="29">
        <v>11435500</v>
      </c>
    </row>
    <row r="56" spans="1:6">
      <c r="A56" s="15" t="s">
        <v>91</v>
      </c>
      <c r="B56" s="237" t="s">
        <v>183</v>
      </c>
      <c r="C56" s="237"/>
      <c r="D56" s="237"/>
      <c r="E56" s="29" t="s">
        <v>91</v>
      </c>
    </row>
    <row r="57" spans="1:6">
      <c r="A57" s="15" t="s">
        <v>91</v>
      </c>
      <c r="B57" s="237" t="s">
        <v>184</v>
      </c>
      <c r="C57" s="237"/>
      <c r="D57" s="237"/>
      <c r="E57" s="29" t="s">
        <v>91</v>
      </c>
    </row>
    <row r="58" spans="1:6">
      <c r="A58" s="15" t="s">
        <v>91</v>
      </c>
      <c r="B58" s="237" t="s">
        <v>185</v>
      </c>
      <c r="C58" s="237"/>
      <c r="D58" s="237"/>
      <c r="E58" s="29" t="s">
        <v>91</v>
      </c>
    </row>
    <row r="59" spans="1:6">
      <c r="A59" s="9" t="s">
        <v>91</v>
      </c>
      <c r="B59" s="237" t="s">
        <v>91</v>
      </c>
      <c r="C59" s="237"/>
      <c r="D59" s="237"/>
      <c r="E59" s="29" t="s">
        <v>91</v>
      </c>
    </row>
    <row r="60" spans="1:6">
      <c r="A60" s="236">
        <v>3.3</v>
      </c>
      <c r="B60" s="237" t="s">
        <v>186</v>
      </c>
      <c r="C60" s="237"/>
      <c r="D60" s="237"/>
      <c r="E60" s="238">
        <f>+E9+E47+E28</f>
        <v>2217.0399999916553</v>
      </c>
    </row>
    <row r="61" spans="1:6">
      <c r="A61" s="236"/>
      <c r="B61" s="237"/>
      <c r="C61" s="237"/>
      <c r="D61" s="237"/>
      <c r="E61" s="238"/>
    </row>
    <row r="62" spans="1:6">
      <c r="A62" s="236">
        <v>4</v>
      </c>
      <c r="B62" s="237" t="s">
        <v>187</v>
      </c>
      <c r="C62" s="237"/>
      <c r="D62" s="237"/>
      <c r="E62" s="238">
        <f>+E66-E64</f>
        <v>2217.0400000000009</v>
      </c>
    </row>
    <row r="63" spans="1:6">
      <c r="A63" s="236"/>
      <c r="B63" s="237"/>
      <c r="C63" s="237"/>
      <c r="D63" s="237"/>
      <c r="E63" s="238"/>
      <c r="F63" s="156">
        <f>+E60-E62</f>
        <v>-8.3455233834683895E-9</v>
      </c>
    </row>
    <row r="64" spans="1:6">
      <c r="A64" s="236">
        <v>5</v>
      </c>
      <c r="B64" s="237" t="s">
        <v>188</v>
      </c>
      <c r="C64" s="237"/>
      <c r="D64" s="237"/>
      <c r="E64" s="238">
        <v>19063.75</v>
      </c>
      <c r="F64" s="156"/>
    </row>
    <row r="65" spans="1:5">
      <c r="A65" s="236"/>
      <c r="B65" s="237"/>
      <c r="C65" s="237"/>
      <c r="D65" s="237"/>
      <c r="E65" s="239"/>
    </row>
    <row r="66" spans="1:5">
      <c r="A66" s="236">
        <v>6</v>
      </c>
      <c r="B66" s="237" t="s">
        <v>189</v>
      </c>
      <c r="C66" s="237"/>
      <c r="D66" s="240"/>
      <c r="E66" s="241">
        <f>+'CT-1'!I9</f>
        <v>21280.79</v>
      </c>
    </row>
    <row r="67" spans="1:5">
      <c r="A67" s="236"/>
      <c r="B67" s="237"/>
      <c r="C67" s="237"/>
      <c r="D67" s="240"/>
      <c r="E67" s="242"/>
    </row>
    <row r="68" spans="1:5">
      <c r="A68" s="236"/>
      <c r="B68" s="237"/>
      <c r="C68" s="237"/>
      <c r="D68" s="240"/>
      <c r="E68" s="243"/>
    </row>
    <row r="69" spans="1:5">
      <c r="E69" s="25"/>
    </row>
    <row r="70" spans="1:5" ht="15" customHeight="1">
      <c r="B70" s="199" t="s">
        <v>190</v>
      </c>
      <c r="C70" s="199"/>
      <c r="D70" s="19" t="s">
        <v>132</v>
      </c>
      <c r="E70" s="30" t="s">
        <v>579</v>
      </c>
    </row>
    <row r="71" spans="1:5">
      <c r="B71" s="198"/>
      <c r="C71" s="198"/>
      <c r="D71" s="198"/>
      <c r="E71" s="198"/>
    </row>
    <row r="72" spans="1:5" ht="15" customHeight="1">
      <c r="B72" s="199" t="s">
        <v>191</v>
      </c>
      <c r="C72" s="199"/>
      <c r="D72" s="19" t="s">
        <v>132</v>
      </c>
      <c r="E72" s="23"/>
    </row>
  </sheetData>
  <mergeCells count="72">
    <mergeCell ref="B16:D16"/>
    <mergeCell ref="A2:E2"/>
    <mergeCell ref="A3:B3"/>
    <mergeCell ref="A4:B5"/>
    <mergeCell ref="B8:D8"/>
    <mergeCell ref="B9:D9"/>
    <mergeCell ref="B10:D10"/>
    <mergeCell ref="B11:D11"/>
    <mergeCell ref="B12:D12"/>
    <mergeCell ref="B13:D13"/>
    <mergeCell ref="B14:D14"/>
    <mergeCell ref="B15:D15"/>
    <mergeCell ref="A28:A29"/>
    <mergeCell ref="B28:D29"/>
    <mergeCell ref="B17:D17"/>
    <mergeCell ref="B18:D18"/>
    <mergeCell ref="B19:D19"/>
    <mergeCell ref="B20:D20"/>
    <mergeCell ref="B21:D21"/>
    <mergeCell ref="B22:D22"/>
    <mergeCell ref="B23:D23"/>
    <mergeCell ref="B24:D24"/>
    <mergeCell ref="B25:D25"/>
    <mergeCell ref="B26:D26"/>
    <mergeCell ref="B27:D27"/>
    <mergeCell ref="B40:D40"/>
    <mergeCell ref="E28:E29"/>
    <mergeCell ref="B30:D30"/>
    <mergeCell ref="B31:D31"/>
    <mergeCell ref="B32:D32"/>
    <mergeCell ref="B33:D33"/>
    <mergeCell ref="B34:D34"/>
    <mergeCell ref="B35:D35"/>
    <mergeCell ref="B36:D36"/>
    <mergeCell ref="B37:D37"/>
    <mergeCell ref="B38:D38"/>
    <mergeCell ref="B39:D39"/>
    <mergeCell ref="B51:D51"/>
    <mergeCell ref="B41:D41"/>
    <mergeCell ref="B42:D42"/>
    <mergeCell ref="B43:D43"/>
    <mergeCell ref="B44:D44"/>
    <mergeCell ref="B45:D45"/>
    <mergeCell ref="B46:D46"/>
    <mergeCell ref="A47:A48"/>
    <mergeCell ref="B47:D48"/>
    <mergeCell ref="E47:E48"/>
    <mergeCell ref="B49:D49"/>
    <mergeCell ref="B50:D50"/>
    <mergeCell ref="A62:A63"/>
    <mergeCell ref="B62:D63"/>
    <mergeCell ref="E62:E63"/>
    <mergeCell ref="B52:D52"/>
    <mergeCell ref="B53:D53"/>
    <mergeCell ref="B54:D54"/>
    <mergeCell ref="B55:D55"/>
    <mergeCell ref="B56:D56"/>
    <mergeCell ref="B57:D57"/>
    <mergeCell ref="B58:D58"/>
    <mergeCell ref="B59:D59"/>
    <mergeCell ref="A60:A61"/>
    <mergeCell ref="B60:D61"/>
    <mergeCell ref="E60:E61"/>
    <mergeCell ref="B70:C70"/>
    <mergeCell ref="B71:E71"/>
    <mergeCell ref="B72:C72"/>
    <mergeCell ref="A64:A65"/>
    <mergeCell ref="B64:D65"/>
    <mergeCell ref="E64:E65"/>
    <mergeCell ref="A66:A68"/>
    <mergeCell ref="B66:D68"/>
    <mergeCell ref="E66:E68"/>
  </mergeCells>
  <pageMargins left="0.87" right="0.15" top="0.46"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abSelected="1" workbookViewId="0">
      <selection activeCell="L36" sqref="L36"/>
    </sheetView>
  </sheetViews>
  <sheetFormatPr defaultColWidth="8.875" defaultRowHeight="12.75"/>
  <cols>
    <col min="1" max="8" width="8.875" style="48"/>
    <col min="9" max="10" width="5.75" style="48" customWidth="1"/>
    <col min="11" max="16384" width="8.875" style="48"/>
  </cols>
  <sheetData>
    <row r="1" spans="1:10">
      <c r="A1" s="252" t="s">
        <v>294</v>
      </c>
      <c r="B1" s="252"/>
      <c r="C1" s="252"/>
      <c r="D1" s="252"/>
      <c r="E1" s="252"/>
      <c r="F1" s="252"/>
      <c r="G1" s="252"/>
      <c r="H1" s="252"/>
      <c r="I1" s="252"/>
      <c r="J1" s="252"/>
    </row>
    <row r="2" spans="1:10">
      <c r="A2" s="252" t="s">
        <v>295</v>
      </c>
      <c r="B2" s="252"/>
      <c r="C2" s="252"/>
      <c r="D2" s="252"/>
      <c r="E2" s="252"/>
      <c r="F2" s="252"/>
      <c r="G2" s="252"/>
      <c r="H2" s="252"/>
      <c r="I2" s="252"/>
      <c r="J2" s="252"/>
    </row>
    <row r="3" spans="1:10">
      <c r="A3" s="58"/>
    </row>
    <row r="4" spans="1:10">
      <c r="A4" s="253" t="s">
        <v>582</v>
      </c>
      <c r="B4" s="253"/>
      <c r="C4" s="253"/>
      <c r="E4" s="59" t="s">
        <v>296</v>
      </c>
      <c r="H4" s="254" t="s">
        <v>595</v>
      </c>
      <c r="I4" s="254"/>
      <c r="J4" s="254"/>
    </row>
    <row r="5" spans="1:10">
      <c r="A5" s="49" t="s">
        <v>297</v>
      </c>
    </row>
    <row r="6" spans="1:10">
      <c r="A6" s="49"/>
    </row>
    <row r="7" spans="1:10">
      <c r="A7" s="49" t="s">
        <v>298</v>
      </c>
    </row>
    <row r="8" spans="1:10">
      <c r="A8" s="60"/>
    </row>
    <row r="9" spans="1:10">
      <c r="A9" s="60" t="s">
        <v>299</v>
      </c>
      <c r="B9" s="61" t="s">
        <v>583</v>
      </c>
      <c r="C9" s="62"/>
      <c r="D9" s="62"/>
      <c r="E9" s="62"/>
      <c r="F9" s="62"/>
      <c r="G9" s="62"/>
      <c r="H9" s="62"/>
      <c r="I9" s="62"/>
      <c r="J9" s="62"/>
    </row>
    <row r="10" spans="1:10">
      <c r="A10" s="60" t="s">
        <v>300</v>
      </c>
      <c r="B10" s="61"/>
      <c r="C10" s="62"/>
      <c r="D10" s="62"/>
      <c r="E10" s="62"/>
      <c r="F10" s="62"/>
      <c r="G10" s="62"/>
      <c r="H10" s="62"/>
      <c r="I10" s="62"/>
      <c r="J10" s="62"/>
    </row>
    <row r="11" spans="1:10">
      <c r="A11" s="60" t="s">
        <v>301</v>
      </c>
      <c r="B11" s="61"/>
      <c r="C11" s="62"/>
      <c r="D11" s="62"/>
      <c r="E11" s="62"/>
      <c r="F11" s="62"/>
      <c r="G11" s="62"/>
      <c r="H11" s="62"/>
      <c r="I11" s="62"/>
      <c r="J11" s="62"/>
    </row>
    <row r="12" spans="1:10">
      <c r="A12" s="60"/>
    </row>
    <row r="13" spans="1:10">
      <c r="A13" s="49" t="s">
        <v>302</v>
      </c>
    </row>
    <row r="14" spans="1:10">
      <c r="A14" s="60"/>
    </row>
    <row r="15" spans="1:10">
      <c r="A15" s="60" t="s">
        <v>299</v>
      </c>
      <c r="B15" s="61" t="s">
        <v>584</v>
      </c>
      <c r="C15" s="62"/>
      <c r="D15" s="62"/>
      <c r="E15" s="62"/>
      <c r="F15" s="60" t="s">
        <v>303</v>
      </c>
      <c r="G15" s="62" t="s">
        <v>585</v>
      </c>
      <c r="H15" s="62"/>
      <c r="I15" s="62"/>
      <c r="J15" s="62"/>
    </row>
    <row r="16" spans="1:10">
      <c r="A16" s="60" t="s">
        <v>301</v>
      </c>
      <c r="B16" s="61" t="s">
        <v>586</v>
      </c>
      <c r="C16" s="62"/>
      <c r="D16" s="62"/>
      <c r="E16" s="62"/>
      <c r="F16" s="62"/>
      <c r="G16" s="62"/>
      <c r="H16" s="62"/>
      <c r="I16" s="62"/>
      <c r="J16" s="62"/>
    </row>
    <row r="17" spans="1:10">
      <c r="A17" s="49" t="s">
        <v>304</v>
      </c>
    </row>
    <row r="18" spans="1:10">
      <c r="A18" s="60"/>
    </row>
    <row r="19" spans="1:10">
      <c r="A19" s="60" t="s">
        <v>299</v>
      </c>
      <c r="B19" s="61"/>
      <c r="C19" s="62"/>
      <c r="D19" s="62"/>
      <c r="E19" s="62"/>
      <c r="F19" s="62"/>
      <c r="G19" s="62"/>
      <c r="H19" s="62"/>
      <c r="I19" s="62"/>
      <c r="J19" s="62"/>
    </row>
    <row r="20" spans="1:10">
      <c r="A20" s="60" t="s">
        <v>300</v>
      </c>
      <c r="B20" s="61"/>
      <c r="C20" s="62"/>
      <c r="D20" s="62"/>
      <c r="E20" s="62"/>
      <c r="F20" s="62"/>
      <c r="G20" s="62"/>
      <c r="H20" s="62"/>
      <c r="I20" s="62"/>
      <c r="J20" s="62"/>
    </row>
    <row r="21" spans="1:10">
      <c r="A21" s="60" t="s">
        <v>301</v>
      </c>
      <c r="B21" s="61"/>
      <c r="C21" s="62"/>
      <c r="D21" s="62"/>
      <c r="E21" s="62"/>
      <c r="F21" s="62"/>
      <c r="G21" s="62"/>
      <c r="H21" s="62"/>
      <c r="I21" s="62"/>
      <c r="J21" s="62"/>
    </row>
    <row r="22" spans="1:10">
      <c r="A22" s="49"/>
    </row>
    <row r="23" spans="1:10">
      <c r="A23" s="250" t="s">
        <v>305</v>
      </c>
      <c r="B23" s="251"/>
      <c r="C23" s="251"/>
      <c r="D23" s="251"/>
      <c r="E23" s="251"/>
      <c r="F23" s="251"/>
      <c r="G23" s="251"/>
      <c r="H23" s="251"/>
      <c r="I23" s="251"/>
      <c r="J23" s="251"/>
    </row>
    <row r="24" spans="1:10" ht="13.5" customHeight="1">
      <c r="A24" s="63"/>
      <c r="B24" s="64"/>
      <c r="C24" s="64"/>
      <c r="D24" s="64"/>
      <c r="E24" s="64"/>
      <c r="F24" s="64"/>
      <c r="G24" s="64"/>
      <c r="H24" s="64"/>
      <c r="I24" s="64"/>
      <c r="J24" s="64"/>
    </row>
    <row r="25" spans="1:10" ht="13.5" customHeight="1">
      <c r="A25" s="65"/>
      <c r="B25" s="64"/>
      <c r="C25" s="64"/>
      <c r="D25" s="64"/>
      <c r="E25" s="64"/>
      <c r="F25" s="64"/>
      <c r="G25" s="64"/>
      <c r="H25" s="64"/>
      <c r="I25" s="64"/>
      <c r="J25" s="64"/>
    </row>
    <row r="26" spans="1:10" ht="13.5" customHeight="1">
      <c r="A26" s="65"/>
      <c r="B26" s="64"/>
      <c r="C26" s="64"/>
      <c r="D26" s="64"/>
      <c r="E26" s="64"/>
      <c r="F26" s="64"/>
      <c r="G26" s="64"/>
      <c r="H26" s="64"/>
      <c r="I26" s="64"/>
      <c r="J26" s="64"/>
    </row>
    <row r="27" spans="1:10" ht="13.5" customHeight="1">
      <c r="A27" s="64"/>
      <c r="B27" s="64"/>
      <c r="C27" s="64"/>
      <c r="D27" s="64"/>
      <c r="E27" s="64"/>
      <c r="F27" s="64"/>
      <c r="G27" s="64"/>
      <c r="H27" s="64"/>
      <c r="I27" s="64"/>
      <c r="J27" s="64"/>
    </row>
    <row r="28" spans="1:10">
      <c r="A28" s="64"/>
      <c r="B28" s="64"/>
      <c r="C28" s="64"/>
      <c r="D28" s="64"/>
      <c r="E28" s="64"/>
      <c r="F28" s="64"/>
      <c r="G28" s="64"/>
      <c r="H28" s="64"/>
      <c r="I28" s="64"/>
      <c r="J28" s="64"/>
    </row>
    <row r="29" spans="1:10">
      <c r="A29" s="64"/>
      <c r="B29" s="64"/>
      <c r="C29" s="64"/>
      <c r="D29" s="64"/>
      <c r="E29" s="64"/>
      <c r="F29" s="64"/>
      <c r="G29" s="64"/>
      <c r="H29" s="64"/>
      <c r="I29" s="64"/>
      <c r="J29" s="64"/>
    </row>
    <row r="30" spans="1:10">
      <c r="A30" s="64"/>
      <c r="B30" s="64"/>
      <c r="C30" s="64"/>
      <c r="D30" s="64"/>
      <c r="E30" s="64"/>
      <c r="F30" s="64"/>
      <c r="G30" s="64"/>
      <c r="H30" s="64"/>
      <c r="I30" s="64"/>
      <c r="J30" s="64"/>
    </row>
    <row r="31" spans="1:10">
      <c r="A31" s="64"/>
      <c r="B31" s="64"/>
      <c r="C31" s="64"/>
      <c r="D31" s="64"/>
      <c r="E31" s="64"/>
      <c r="F31" s="64"/>
      <c r="G31" s="64"/>
      <c r="H31" s="64"/>
      <c r="I31" s="64"/>
      <c r="J31" s="64"/>
    </row>
    <row r="32" spans="1:10">
      <c r="A32" s="64"/>
      <c r="B32" s="64"/>
      <c r="C32" s="64"/>
      <c r="D32" s="64"/>
      <c r="E32" s="64"/>
      <c r="F32" s="64"/>
      <c r="G32" s="64"/>
      <c r="H32" s="64"/>
      <c r="I32" s="64"/>
      <c r="J32" s="64"/>
    </row>
    <row r="33" spans="1:10">
      <c r="A33" s="64"/>
      <c r="B33" s="64"/>
      <c r="C33" s="64"/>
      <c r="D33" s="64"/>
      <c r="E33" s="64"/>
      <c r="F33" s="64"/>
      <c r="G33" s="64"/>
      <c r="H33" s="64"/>
      <c r="I33" s="64"/>
      <c r="J33" s="64"/>
    </row>
    <row r="34" spans="1:10">
      <c r="A34" s="64"/>
      <c r="B34" s="64"/>
      <c r="C34" s="64"/>
      <c r="D34" s="64"/>
      <c r="E34" s="64"/>
      <c r="F34" s="64"/>
      <c r="G34" s="64"/>
      <c r="H34" s="64"/>
      <c r="I34" s="64"/>
      <c r="J34" s="64"/>
    </row>
    <row r="35" spans="1:10">
      <c r="A35" s="64"/>
      <c r="B35" s="64"/>
      <c r="C35" s="64"/>
      <c r="D35" s="64"/>
      <c r="E35" s="64"/>
      <c r="F35" s="64"/>
      <c r="G35" s="64"/>
      <c r="H35" s="64"/>
      <c r="I35" s="64"/>
      <c r="J35" s="64"/>
    </row>
    <row r="36" spans="1:10">
      <c r="A36" s="64"/>
      <c r="B36" s="64"/>
      <c r="C36" s="64"/>
      <c r="D36" s="64"/>
      <c r="E36" s="64"/>
      <c r="F36" s="64"/>
      <c r="G36" s="64"/>
      <c r="H36" s="64"/>
      <c r="I36" s="64"/>
      <c r="J36" s="64"/>
    </row>
    <row r="37" spans="1:10">
      <c r="A37" s="64"/>
      <c r="B37" s="64"/>
      <c r="C37" s="64"/>
      <c r="D37" s="64"/>
      <c r="E37" s="64"/>
      <c r="F37" s="64"/>
      <c r="G37" s="64"/>
      <c r="H37" s="64"/>
      <c r="I37" s="64"/>
      <c r="J37" s="64"/>
    </row>
    <row r="38" spans="1:10">
      <c r="A38" s="49"/>
      <c r="B38" s="49"/>
      <c r="C38" s="49"/>
      <c r="D38" s="49"/>
      <c r="E38" s="49"/>
      <c r="F38" s="49"/>
      <c r="G38" s="49"/>
      <c r="H38" s="49"/>
      <c r="I38" s="49"/>
      <c r="J38" s="49"/>
    </row>
    <row r="39" spans="1:10">
      <c r="A39" s="250" t="s">
        <v>306</v>
      </c>
      <c r="B39" s="251"/>
      <c r="C39" s="251"/>
      <c r="D39" s="251"/>
      <c r="E39" s="251"/>
      <c r="F39" s="251"/>
      <c r="G39" s="251"/>
      <c r="H39" s="251"/>
      <c r="I39" s="251"/>
      <c r="J39" s="251"/>
    </row>
    <row r="40" spans="1:10">
      <c r="A40" s="64"/>
      <c r="B40" s="64"/>
      <c r="C40" s="64"/>
      <c r="D40" s="64"/>
      <c r="E40" s="64"/>
      <c r="F40" s="64"/>
      <c r="G40" s="64"/>
      <c r="H40" s="64"/>
      <c r="I40" s="64"/>
      <c r="J40" s="64"/>
    </row>
    <row r="41" spans="1:10" ht="15">
      <c r="A41" s="63" t="s">
        <v>83</v>
      </c>
      <c r="B41" s="64"/>
      <c r="C41" s="64"/>
      <c r="D41" s="64"/>
      <c r="E41" s="64"/>
      <c r="F41" s="64"/>
      <c r="G41" s="64"/>
      <c r="H41" s="64"/>
      <c r="I41" s="64"/>
      <c r="J41" s="64"/>
    </row>
    <row r="42" spans="1:10" ht="15">
      <c r="A42" s="65" t="s">
        <v>84</v>
      </c>
      <c r="B42" s="64"/>
      <c r="C42" s="64"/>
      <c r="D42" s="64"/>
      <c r="E42" s="64"/>
      <c r="F42" s="64"/>
      <c r="G42" s="64"/>
      <c r="H42" s="64"/>
      <c r="I42" s="64"/>
      <c r="J42" s="64"/>
    </row>
    <row r="43" spans="1:10" ht="15">
      <c r="A43" s="65" t="s">
        <v>85</v>
      </c>
      <c r="B43" s="64"/>
      <c r="C43" s="64"/>
      <c r="D43" s="64"/>
      <c r="E43" s="64"/>
      <c r="F43" s="64"/>
      <c r="G43" s="64"/>
      <c r="H43" s="64"/>
      <c r="I43" s="64"/>
      <c r="J43" s="64"/>
    </row>
    <row r="44" spans="1:10">
      <c r="A44" s="64"/>
      <c r="B44" s="64"/>
      <c r="C44" s="64"/>
      <c r="D44" s="64"/>
      <c r="E44" s="64"/>
      <c r="F44" s="64"/>
      <c r="G44" s="64"/>
      <c r="H44" s="64"/>
      <c r="I44" s="64"/>
      <c r="J44" s="64"/>
    </row>
    <row r="45" spans="1:10">
      <c r="A45" s="64"/>
      <c r="B45" s="64"/>
      <c r="C45" s="64"/>
      <c r="D45" s="64"/>
      <c r="E45" s="64"/>
      <c r="F45" s="64"/>
      <c r="G45" s="64"/>
      <c r="H45" s="64"/>
      <c r="I45" s="64"/>
      <c r="J45" s="64"/>
    </row>
    <row r="46" spans="1:10">
      <c r="A46" s="64"/>
      <c r="B46" s="64"/>
      <c r="C46" s="64"/>
      <c r="D46" s="64"/>
      <c r="E46" s="64"/>
      <c r="F46" s="64"/>
      <c r="G46" s="64"/>
      <c r="H46" s="64"/>
      <c r="I46" s="64"/>
      <c r="J46" s="64"/>
    </row>
    <row r="47" spans="1:10">
      <c r="A47" s="64"/>
      <c r="B47" s="64"/>
      <c r="C47" s="64"/>
      <c r="D47" s="64"/>
      <c r="E47" s="64"/>
      <c r="F47" s="64"/>
      <c r="G47" s="64"/>
      <c r="H47" s="64"/>
      <c r="I47" s="64"/>
      <c r="J47" s="64"/>
    </row>
    <row r="48" spans="1:10">
      <c r="A48" s="64"/>
      <c r="B48" s="64"/>
      <c r="C48" s="64"/>
      <c r="D48" s="64"/>
      <c r="E48" s="64"/>
      <c r="F48" s="64"/>
      <c r="G48" s="64"/>
      <c r="H48" s="64"/>
      <c r="I48" s="64"/>
      <c r="J48" s="64"/>
    </row>
    <row r="49" spans="1:10">
      <c r="A49" s="64"/>
      <c r="B49" s="64"/>
      <c r="C49" s="64"/>
      <c r="D49" s="64"/>
      <c r="E49" s="64"/>
      <c r="F49" s="64"/>
      <c r="G49" s="64"/>
      <c r="H49" s="64"/>
      <c r="I49" s="64"/>
      <c r="J49" s="64"/>
    </row>
    <row r="50" spans="1:10">
      <c r="A50" s="64"/>
      <c r="B50" s="64"/>
      <c r="C50" s="64"/>
      <c r="D50" s="64"/>
      <c r="E50" s="64"/>
      <c r="F50" s="64"/>
      <c r="G50" s="64"/>
      <c r="H50" s="64"/>
      <c r="I50" s="64"/>
      <c r="J50" s="64"/>
    </row>
    <row r="51" spans="1:10">
      <c r="A51" s="64"/>
      <c r="B51" s="64"/>
      <c r="C51" s="64"/>
      <c r="D51" s="64"/>
      <c r="E51" s="64"/>
      <c r="F51" s="64"/>
      <c r="G51" s="64"/>
      <c r="H51" s="64"/>
      <c r="I51" s="64"/>
      <c r="J51" s="64"/>
    </row>
    <row r="52" spans="1:10">
      <c r="A52" s="64"/>
      <c r="B52" s="64"/>
      <c r="C52" s="64"/>
      <c r="D52" s="64"/>
      <c r="E52" s="64"/>
      <c r="F52" s="64"/>
      <c r="G52" s="64"/>
      <c r="H52" s="64"/>
      <c r="I52" s="64"/>
      <c r="J52" s="64"/>
    </row>
    <row r="53" spans="1:10">
      <c r="A53" s="64"/>
      <c r="B53" s="64"/>
      <c r="C53" s="64"/>
      <c r="D53" s="64"/>
      <c r="E53" s="64"/>
      <c r="F53" s="64"/>
      <c r="G53" s="64"/>
      <c r="H53" s="64"/>
      <c r="I53" s="64"/>
      <c r="J53" s="64"/>
    </row>
    <row r="54" spans="1:10">
      <c r="A54" s="64"/>
      <c r="B54" s="64"/>
      <c r="C54" s="64"/>
      <c r="D54" s="64"/>
      <c r="E54" s="64"/>
      <c r="F54" s="64"/>
      <c r="G54" s="64"/>
      <c r="H54" s="64"/>
      <c r="I54" s="64"/>
      <c r="J54" s="64"/>
    </row>
    <row r="55" spans="1:10">
      <c r="A55" s="64"/>
      <c r="B55" s="64"/>
      <c r="C55" s="64"/>
      <c r="D55" s="64"/>
      <c r="E55" s="64"/>
      <c r="F55" s="64"/>
      <c r="G55" s="64"/>
      <c r="H55" s="64"/>
      <c r="I55" s="64"/>
      <c r="J55" s="64"/>
    </row>
    <row r="56" spans="1:10">
      <c r="A56" s="64"/>
      <c r="B56" s="64"/>
      <c r="C56" s="64"/>
      <c r="D56" s="64"/>
      <c r="E56" s="64"/>
      <c r="F56" s="64"/>
      <c r="G56" s="64"/>
      <c r="H56" s="64"/>
      <c r="I56" s="64"/>
      <c r="J56" s="64"/>
    </row>
  </sheetData>
  <mergeCells count="6">
    <mergeCell ref="A39:J39"/>
    <mergeCell ref="A1:J1"/>
    <mergeCell ref="A2:J2"/>
    <mergeCell ref="A4:C4"/>
    <mergeCell ref="H4:J4"/>
    <mergeCell ref="A23:J23"/>
  </mergeCells>
  <pageMargins left="0.65" right="0.16" top="0.75" bottom="0.75" header="0.3" footer="0.3"/>
  <pageSetup paperSize="9" orientation="portrait"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topLeftCell="A10" workbookViewId="0">
      <selection activeCell="E29" sqref="E29:F29"/>
    </sheetView>
  </sheetViews>
  <sheetFormatPr defaultColWidth="8.875" defaultRowHeight="12.75"/>
  <cols>
    <col min="1" max="1" width="3.25" style="48" customWidth="1"/>
    <col min="2" max="2" width="26.5" style="48" customWidth="1"/>
    <col min="3" max="3" width="9.875" style="48" customWidth="1"/>
    <col min="4" max="4" width="8.25" style="48" customWidth="1"/>
    <col min="5" max="5" width="11.125" style="48" customWidth="1"/>
    <col min="6" max="6" width="16" style="48" customWidth="1"/>
    <col min="7" max="16384" width="8.875" style="48"/>
  </cols>
  <sheetData>
    <row r="1" spans="1:9" ht="13.5" customHeight="1">
      <c r="A1" s="250" t="s">
        <v>307</v>
      </c>
      <c r="B1" s="251"/>
      <c r="C1" s="251"/>
      <c r="D1" s="251"/>
      <c r="E1" s="251"/>
      <c r="F1" s="251"/>
    </row>
    <row r="2" spans="1:9" ht="14.25">
      <c r="I2" s="66"/>
    </row>
    <row r="3" spans="1:9">
      <c r="A3" s="67" t="s">
        <v>86</v>
      </c>
      <c r="B3" s="67" t="s">
        <v>308</v>
      </c>
      <c r="C3" s="266" t="s">
        <v>252</v>
      </c>
      <c r="D3" s="266"/>
      <c r="E3" s="266" t="s">
        <v>309</v>
      </c>
      <c r="F3" s="266"/>
    </row>
    <row r="4" spans="1:9">
      <c r="A4" s="68">
        <v>1</v>
      </c>
      <c r="B4" s="68" t="s">
        <v>310</v>
      </c>
      <c r="C4" s="262" t="e">
        <f>+#REF!</f>
        <v>#REF!</v>
      </c>
      <c r="D4" s="262"/>
      <c r="E4" s="262" t="e">
        <f>+#REF!</f>
        <v>#REF!</v>
      </c>
      <c r="F4" s="262"/>
    </row>
    <row r="5" spans="1:9">
      <c r="A5" s="68">
        <v>2</v>
      </c>
      <c r="B5" s="68" t="s">
        <v>311</v>
      </c>
      <c r="C5" s="262" t="e">
        <f>+#REF!</f>
        <v>#REF!</v>
      </c>
      <c r="D5" s="262"/>
      <c r="E5" s="262" t="e">
        <f>+#REF!</f>
        <v>#REF!</v>
      </c>
      <c r="F5" s="262"/>
    </row>
    <row r="6" spans="1:9">
      <c r="A6" s="68">
        <v>3</v>
      </c>
      <c r="B6" s="68" t="s">
        <v>312</v>
      </c>
      <c r="C6" s="262"/>
      <c r="D6" s="262"/>
      <c r="E6" s="262"/>
      <c r="F6" s="262"/>
    </row>
    <row r="7" spans="1:9">
      <c r="A7" s="69">
        <v>4</v>
      </c>
      <c r="B7" s="70" t="s">
        <v>76</v>
      </c>
      <c r="C7" s="262" t="e">
        <f>SUM(C4:D6)</f>
        <v>#REF!</v>
      </c>
      <c r="D7" s="262"/>
      <c r="E7" s="262" t="e">
        <f>SUM(E4:F6)</f>
        <v>#REF!</v>
      </c>
      <c r="F7" s="262"/>
    </row>
    <row r="8" spans="1:9">
      <c r="A8" s="59"/>
    </row>
    <row r="9" spans="1:9">
      <c r="A9" s="49" t="s">
        <v>313</v>
      </c>
    </row>
    <row r="10" spans="1:9">
      <c r="A10" s="71"/>
      <c r="B10" s="71"/>
      <c r="C10" s="71"/>
      <c r="D10" s="71"/>
      <c r="E10" s="71"/>
      <c r="F10" s="71"/>
    </row>
    <row r="11" spans="1:9">
      <c r="A11" s="71"/>
      <c r="B11" s="71"/>
      <c r="C11" s="71"/>
      <c r="D11" s="71"/>
      <c r="E11" s="71"/>
      <c r="F11" s="71"/>
    </row>
    <row r="13" spans="1:9" ht="12.75" customHeight="1">
      <c r="A13" s="250" t="s">
        <v>314</v>
      </c>
      <c r="B13" s="251"/>
      <c r="C13" s="251"/>
      <c r="D13" s="251"/>
      <c r="E13" s="251"/>
      <c r="F13" s="251"/>
    </row>
    <row r="14" spans="1:9">
      <c r="A14" s="72"/>
    </row>
    <row r="15" spans="1:9">
      <c r="A15" s="260" t="s">
        <v>315</v>
      </c>
      <c r="B15" s="260"/>
    </row>
    <row r="16" spans="1:9">
      <c r="A16" s="59"/>
    </row>
    <row r="17" spans="1:6" ht="38.25">
      <c r="A17" s="69" t="s">
        <v>86</v>
      </c>
      <c r="B17" s="73" t="s">
        <v>80</v>
      </c>
      <c r="C17" s="263" t="s">
        <v>316</v>
      </c>
      <c r="D17" s="264"/>
      <c r="E17" s="69" t="s">
        <v>317</v>
      </c>
      <c r="F17" s="69" t="s">
        <v>318</v>
      </c>
    </row>
    <row r="18" spans="1:6">
      <c r="A18" s="74">
        <v>1</v>
      </c>
      <c r="B18" s="74" t="s">
        <v>252</v>
      </c>
      <c r="C18" s="262" t="e">
        <f>+#REF!+#REF!+#REF!+#REF!+#REF!+#REF!</f>
        <v>#REF!</v>
      </c>
      <c r="D18" s="262"/>
      <c r="E18" s="75"/>
      <c r="F18" s="75" t="e">
        <f>+C18</f>
        <v>#REF!</v>
      </c>
    </row>
    <row r="19" spans="1:6">
      <c r="A19" s="74">
        <v>2</v>
      </c>
      <c r="B19" s="74" t="s">
        <v>319</v>
      </c>
      <c r="C19" s="262" t="e">
        <f>+#REF!+#REF!+#REF!+#REF!</f>
        <v>#REF!</v>
      </c>
      <c r="D19" s="262"/>
      <c r="E19" s="75"/>
      <c r="F19" s="76" t="e">
        <f>+C19</f>
        <v>#REF!</v>
      </c>
    </row>
    <row r="20" spans="1:6">
      <c r="A20" s="74">
        <v>3</v>
      </c>
      <c r="B20" s="74" t="s">
        <v>320</v>
      </c>
      <c r="C20" s="262"/>
      <c r="D20" s="262"/>
      <c r="E20" s="75"/>
      <c r="F20" s="76"/>
    </row>
    <row r="21" spans="1:6">
      <c r="A21" s="265"/>
      <c r="B21" s="74" t="s">
        <v>321</v>
      </c>
      <c r="C21" s="262" t="e">
        <f>+#REF!+#REF!+#REF!+#REF!+#REF!+#REF!</f>
        <v>#REF!</v>
      </c>
      <c r="D21" s="262"/>
      <c r="E21" s="75"/>
      <c r="F21" s="76" t="e">
        <f>+C21</f>
        <v>#REF!</v>
      </c>
    </row>
    <row r="22" spans="1:6">
      <c r="A22" s="265"/>
      <c r="B22" s="70" t="s">
        <v>322</v>
      </c>
      <c r="C22" s="262"/>
      <c r="D22" s="262"/>
      <c r="E22" s="75"/>
      <c r="F22" s="76"/>
    </row>
    <row r="23" spans="1:6">
      <c r="A23" s="74">
        <v>4</v>
      </c>
      <c r="B23" s="74" t="s">
        <v>254</v>
      </c>
      <c r="C23" s="262" t="e">
        <f>+C18+C19-C21</f>
        <v>#REF!</v>
      </c>
      <c r="D23" s="262"/>
      <c r="E23" s="75"/>
      <c r="F23" s="75" t="e">
        <f>+F18+F19-F21</f>
        <v>#REF!</v>
      </c>
    </row>
    <row r="24" spans="1:6">
      <c r="A24" s="59"/>
    </row>
    <row r="25" spans="1:6">
      <c r="A25" s="260" t="s">
        <v>323</v>
      </c>
      <c r="B25" s="260"/>
      <c r="C25" s="260"/>
      <c r="D25" s="260"/>
      <c r="E25" s="260"/>
      <c r="F25" s="260"/>
    </row>
    <row r="26" spans="1:6">
      <c r="A26" s="59"/>
    </row>
    <row r="27" spans="1:6" s="51" customFormat="1" ht="26.25" customHeight="1">
      <c r="A27" s="73" t="s">
        <v>86</v>
      </c>
      <c r="B27" s="73" t="s">
        <v>324</v>
      </c>
      <c r="C27" s="261" t="s">
        <v>252</v>
      </c>
      <c r="D27" s="261"/>
      <c r="E27" s="261" t="s">
        <v>254</v>
      </c>
      <c r="F27" s="261"/>
    </row>
    <row r="28" spans="1:6">
      <c r="A28" s="74">
        <v>1</v>
      </c>
      <c r="B28" s="74" t="s">
        <v>325</v>
      </c>
      <c r="C28" s="262" t="e">
        <f>+#REF!</f>
        <v>#REF!</v>
      </c>
      <c r="D28" s="262"/>
      <c r="E28" s="262"/>
      <c r="F28" s="262"/>
    </row>
    <row r="29" spans="1:6">
      <c r="A29" s="74">
        <v>2</v>
      </c>
      <c r="B29" s="74" t="s">
        <v>326</v>
      </c>
      <c r="C29" s="255"/>
      <c r="D29" s="255"/>
      <c r="E29" s="255"/>
      <c r="F29" s="255"/>
    </row>
    <row r="30" spans="1:6">
      <c r="A30" s="74">
        <v>3</v>
      </c>
      <c r="B30" s="74" t="s">
        <v>327</v>
      </c>
      <c r="C30" s="255"/>
      <c r="D30" s="255"/>
      <c r="E30" s="255"/>
      <c r="F30" s="255"/>
    </row>
    <row r="31" spans="1:6">
      <c r="A31" s="74">
        <v>4</v>
      </c>
      <c r="B31" s="46" t="s">
        <v>588</v>
      </c>
      <c r="C31" s="257" t="e">
        <f>+#REF!</f>
        <v>#REF!</v>
      </c>
      <c r="D31" s="257"/>
      <c r="E31" s="258">
        <v>2546300</v>
      </c>
      <c r="F31" s="258"/>
    </row>
    <row r="32" spans="1:6">
      <c r="A32" s="74">
        <v>5</v>
      </c>
      <c r="B32" s="70" t="s">
        <v>76</v>
      </c>
      <c r="C32" s="259" t="e">
        <f>+C28+C31</f>
        <v>#REF!</v>
      </c>
      <c r="D32" s="255"/>
      <c r="E32" s="259">
        <f>+E28+E31</f>
        <v>2546300</v>
      </c>
      <c r="F32" s="255"/>
    </row>
    <row r="33" spans="1:6">
      <c r="A33" s="59"/>
    </row>
    <row r="34" spans="1:6">
      <c r="A34" s="260" t="s">
        <v>328</v>
      </c>
      <c r="B34" s="260"/>
      <c r="C34" s="260"/>
      <c r="D34" s="260"/>
      <c r="E34" s="260"/>
      <c r="F34" s="260"/>
    </row>
    <row r="35" spans="1:6">
      <c r="A35" s="59"/>
    </row>
    <row r="36" spans="1:6" ht="13.5" customHeight="1">
      <c r="A36" s="67" t="s">
        <v>86</v>
      </c>
      <c r="B36" s="69" t="s">
        <v>324</v>
      </c>
      <c r="C36" s="261" t="s">
        <v>252</v>
      </c>
      <c r="D36" s="261"/>
      <c r="E36" s="261" t="s">
        <v>254</v>
      </c>
      <c r="F36" s="261"/>
    </row>
    <row r="37" spans="1:6" ht="25.5">
      <c r="A37" s="74">
        <v>1</v>
      </c>
      <c r="B37" s="70" t="s">
        <v>329</v>
      </c>
      <c r="C37" s="255"/>
      <c r="D37" s="255"/>
      <c r="E37" s="255"/>
      <c r="F37" s="255"/>
    </row>
    <row r="38" spans="1:6">
      <c r="A38" s="74">
        <v>2</v>
      </c>
      <c r="B38" s="74" t="s">
        <v>330</v>
      </c>
      <c r="C38" s="255"/>
      <c r="D38" s="255"/>
      <c r="E38" s="255"/>
      <c r="F38" s="255"/>
    </row>
    <row r="39" spans="1:6">
      <c r="A39" s="74">
        <v>3</v>
      </c>
      <c r="B39" s="74" t="s">
        <v>331</v>
      </c>
      <c r="C39" s="255"/>
      <c r="D39" s="255"/>
      <c r="E39" s="255"/>
      <c r="F39" s="255"/>
    </row>
    <row r="40" spans="1:6">
      <c r="A40" s="74">
        <v>4</v>
      </c>
      <c r="B40" s="74" t="s">
        <v>332</v>
      </c>
      <c r="C40" s="255"/>
      <c r="D40" s="255"/>
      <c r="E40" s="255"/>
      <c r="F40" s="255"/>
    </row>
    <row r="41" spans="1:6">
      <c r="A41" s="74">
        <v>5</v>
      </c>
      <c r="B41" s="70" t="s">
        <v>333</v>
      </c>
      <c r="C41" s="255"/>
      <c r="D41" s="255"/>
      <c r="E41" s="255"/>
      <c r="F41" s="255"/>
    </row>
    <row r="42" spans="1:6">
      <c r="A42" s="74">
        <v>6</v>
      </c>
      <c r="B42" s="70" t="s">
        <v>334</v>
      </c>
      <c r="C42" s="255"/>
      <c r="D42" s="255"/>
      <c r="E42" s="255"/>
      <c r="F42" s="255"/>
    </row>
    <row r="43" spans="1:6">
      <c r="A43" s="74">
        <v>7</v>
      </c>
      <c r="B43" s="70"/>
      <c r="C43" s="255"/>
      <c r="D43" s="255"/>
      <c r="E43" s="255"/>
      <c r="F43" s="255"/>
    </row>
    <row r="44" spans="1:6">
      <c r="A44" s="74">
        <v>8</v>
      </c>
      <c r="B44" s="70" t="s">
        <v>76</v>
      </c>
      <c r="C44" s="255"/>
      <c r="D44" s="255"/>
      <c r="E44" s="255"/>
      <c r="F44" s="255"/>
    </row>
    <row r="45" spans="1:6">
      <c r="A45" s="49"/>
    </row>
    <row r="46" spans="1:6" ht="37.5" customHeight="1">
      <c r="A46" s="256" t="s">
        <v>335</v>
      </c>
      <c r="B46" s="256"/>
      <c r="C46" s="256"/>
      <c r="D46" s="256"/>
      <c r="E46" s="256"/>
      <c r="F46" s="256"/>
    </row>
    <row r="47" spans="1:6">
      <c r="A47" s="77"/>
      <c r="B47" s="78"/>
      <c r="C47" s="78"/>
      <c r="D47" s="78"/>
      <c r="E47" s="78"/>
      <c r="F47" s="78"/>
    </row>
    <row r="48" spans="1:6">
      <c r="A48" s="77"/>
      <c r="B48" s="78"/>
      <c r="C48" s="78"/>
      <c r="D48" s="78"/>
      <c r="E48" s="78"/>
      <c r="F48" s="78"/>
    </row>
    <row r="49" spans="1:6">
      <c r="A49" s="77"/>
      <c r="B49" s="78"/>
      <c r="C49" s="78"/>
      <c r="D49" s="78"/>
      <c r="E49" s="78"/>
      <c r="F49" s="78"/>
    </row>
    <row r="50" spans="1:6">
      <c r="A50" s="77"/>
      <c r="B50" s="78"/>
      <c r="C50" s="78"/>
      <c r="D50" s="78"/>
      <c r="E50" s="78"/>
      <c r="F50" s="78"/>
    </row>
    <row r="51" spans="1:6">
      <c r="A51" s="59"/>
    </row>
    <row r="52" spans="1:6">
      <c r="A52" s="59"/>
    </row>
    <row r="53" spans="1:6">
      <c r="A53" s="79"/>
    </row>
    <row r="54" spans="1:6">
      <c r="A54" s="80"/>
    </row>
  </sheetData>
  <mergeCells count="54">
    <mergeCell ref="A15:B15"/>
    <mergeCell ref="A1:F1"/>
    <mergeCell ref="C3:D3"/>
    <mergeCell ref="E3:F3"/>
    <mergeCell ref="C4:D4"/>
    <mergeCell ref="E4:F4"/>
    <mergeCell ref="C5:D5"/>
    <mergeCell ref="E5:F5"/>
    <mergeCell ref="C6:D6"/>
    <mergeCell ref="E6:F6"/>
    <mergeCell ref="C7:D7"/>
    <mergeCell ref="E7:F7"/>
    <mergeCell ref="A13:F13"/>
    <mergeCell ref="C17:D17"/>
    <mergeCell ref="C18:D18"/>
    <mergeCell ref="C19:D19"/>
    <mergeCell ref="C20:D20"/>
    <mergeCell ref="A21:A22"/>
    <mergeCell ref="C21:D21"/>
    <mergeCell ref="C22:D22"/>
    <mergeCell ref="C23:D23"/>
    <mergeCell ref="A25:F25"/>
    <mergeCell ref="C27:D27"/>
    <mergeCell ref="E27:F27"/>
    <mergeCell ref="C28:D28"/>
    <mergeCell ref="E28:F28"/>
    <mergeCell ref="C37:D37"/>
    <mergeCell ref="E37:F37"/>
    <mergeCell ref="C29:D29"/>
    <mergeCell ref="E29:F29"/>
    <mergeCell ref="C30:D30"/>
    <mergeCell ref="E30:F30"/>
    <mergeCell ref="C31:D31"/>
    <mergeCell ref="E31:F31"/>
    <mergeCell ref="C32:D32"/>
    <mergeCell ref="E32:F32"/>
    <mergeCell ref="A34:F34"/>
    <mergeCell ref="C36:D36"/>
    <mergeCell ref="E36:F36"/>
    <mergeCell ref="C38:D38"/>
    <mergeCell ref="E38:F38"/>
    <mergeCell ref="C39:D39"/>
    <mergeCell ref="E39:F39"/>
    <mergeCell ref="C40:D40"/>
    <mergeCell ref="E40:F40"/>
    <mergeCell ref="C44:D44"/>
    <mergeCell ref="E44:F44"/>
    <mergeCell ref="A46:F46"/>
    <mergeCell ref="C41:D41"/>
    <mergeCell ref="E41:F41"/>
    <mergeCell ref="C42:D42"/>
    <mergeCell ref="E42:F42"/>
    <mergeCell ref="C43:D43"/>
    <mergeCell ref="E43:F43"/>
  </mergeCells>
  <pageMargins left="0.7" right="0.7" top="0.75" bottom="0.75" header="0.3" footer="0.3"/>
  <pageSetup paperSize="9" scale="95" orientation="portrait"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25" workbookViewId="0">
      <selection activeCell="M59" sqref="M59"/>
    </sheetView>
  </sheetViews>
  <sheetFormatPr defaultColWidth="8.875" defaultRowHeight="12.75"/>
  <cols>
    <col min="1" max="1" width="3.25" style="48" customWidth="1"/>
    <col min="2" max="3" width="8.875" style="48"/>
    <col min="4" max="4" width="8.625" style="48" customWidth="1"/>
    <col min="5" max="5" width="9" style="48" customWidth="1"/>
    <col min="6" max="6" width="9.75" style="48" customWidth="1"/>
    <col min="7" max="7" width="9.625" style="48" customWidth="1"/>
    <col min="8" max="8" width="10.25" style="48" customWidth="1"/>
    <col min="9" max="9" width="7.875" style="48" customWidth="1"/>
    <col min="10" max="10" width="9.875" style="48" customWidth="1"/>
    <col min="11" max="16384" width="8.875" style="48"/>
  </cols>
  <sheetData>
    <row r="1" spans="1:10" ht="12.75" customHeight="1">
      <c r="A1" s="250" t="s">
        <v>336</v>
      </c>
      <c r="B1" s="251"/>
      <c r="C1" s="251"/>
      <c r="D1" s="251"/>
      <c r="E1" s="251"/>
      <c r="F1" s="251"/>
      <c r="G1" s="251"/>
      <c r="H1" s="251"/>
      <c r="I1" s="251"/>
      <c r="J1" s="251"/>
    </row>
    <row r="2" spans="1:10">
      <c r="A2" s="80"/>
    </row>
    <row r="3" spans="1:10" ht="13.5" customHeight="1">
      <c r="A3" s="68" t="s">
        <v>86</v>
      </c>
      <c r="B3" s="255" t="s">
        <v>324</v>
      </c>
      <c r="C3" s="255"/>
      <c r="D3" s="255"/>
      <c r="E3" s="255"/>
      <c r="F3" s="255"/>
      <c r="G3" s="277" t="s">
        <v>252</v>
      </c>
      <c r="H3" s="277"/>
      <c r="I3" s="266" t="s">
        <v>254</v>
      </c>
      <c r="J3" s="266"/>
    </row>
    <row r="4" spans="1:10">
      <c r="A4" s="70">
        <v>1</v>
      </c>
      <c r="B4" s="276"/>
      <c r="C4" s="276"/>
      <c r="D4" s="276"/>
      <c r="E4" s="276"/>
      <c r="F4" s="276"/>
      <c r="G4" s="277"/>
      <c r="H4" s="277"/>
      <c r="I4" s="266"/>
      <c r="J4" s="266"/>
    </row>
    <row r="5" spans="1:10">
      <c r="A5" s="70">
        <v>2</v>
      </c>
      <c r="B5" s="276"/>
      <c r="C5" s="276"/>
      <c r="D5" s="276"/>
      <c r="E5" s="276"/>
      <c r="F5" s="276"/>
      <c r="G5" s="277"/>
      <c r="H5" s="277"/>
      <c r="I5" s="266"/>
      <c r="J5" s="266"/>
    </row>
    <row r="6" spans="1:10">
      <c r="A6" s="70">
        <v>3</v>
      </c>
      <c r="B6" s="276" t="s">
        <v>76</v>
      </c>
      <c r="C6" s="276"/>
      <c r="D6" s="276"/>
      <c r="E6" s="276"/>
      <c r="F6" s="276"/>
      <c r="G6" s="277"/>
      <c r="H6" s="277"/>
      <c r="I6" s="266"/>
      <c r="J6" s="266"/>
    </row>
    <row r="7" spans="1:10">
      <c r="A7" s="49" t="s">
        <v>337</v>
      </c>
    </row>
    <row r="8" spans="1:10">
      <c r="A8" s="250" t="s">
        <v>338</v>
      </c>
      <c r="B8" s="251"/>
      <c r="C8" s="251"/>
      <c r="D8" s="251"/>
      <c r="E8" s="251"/>
      <c r="F8" s="251"/>
      <c r="G8" s="251"/>
      <c r="H8" s="251"/>
      <c r="I8" s="251"/>
      <c r="J8" s="251"/>
    </row>
    <row r="9" spans="1:10">
      <c r="A9" s="49"/>
    </row>
    <row r="10" spans="1:10" ht="12.75" customHeight="1">
      <c r="A10" s="278" t="s">
        <v>86</v>
      </c>
      <c r="B10" s="279" t="s">
        <v>80</v>
      </c>
      <c r="C10" s="279"/>
      <c r="D10" s="279" t="s">
        <v>339</v>
      </c>
      <c r="E10" s="279"/>
      <c r="F10" s="279"/>
      <c r="G10" s="279"/>
      <c r="H10" s="279"/>
      <c r="I10" s="279"/>
      <c r="J10" s="280" t="s">
        <v>76</v>
      </c>
    </row>
    <row r="11" spans="1:10">
      <c r="A11" s="278"/>
      <c r="B11" s="279"/>
      <c r="C11" s="279"/>
      <c r="D11" s="279"/>
      <c r="E11" s="279"/>
      <c r="F11" s="279"/>
      <c r="G11" s="279"/>
      <c r="H11" s="279"/>
      <c r="I11" s="279"/>
      <c r="J11" s="281"/>
    </row>
    <row r="12" spans="1:10" ht="24">
      <c r="A12" s="278"/>
      <c r="B12" s="279"/>
      <c r="C12" s="279"/>
      <c r="D12" s="81" t="s">
        <v>340</v>
      </c>
      <c r="E12" s="81" t="s">
        <v>341</v>
      </c>
      <c r="F12" s="81" t="s">
        <v>342</v>
      </c>
      <c r="G12" s="81" t="s">
        <v>343</v>
      </c>
      <c r="H12" s="81" t="s">
        <v>344</v>
      </c>
      <c r="I12" s="82"/>
      <c r="J12" s="282"/>
    </row>
    <row r="13" spans="1:10" ht="25.5" customHeight="1">
      <c r="A13" s="70">
        <v>1</v>
      </c>
      <c r="B13" s="273" t="s">
        <v>345</v>
      </c>
      <c r="C13" s="273"/>
      <c r="D13" s="83"/>
      <c r="E13" s="83"/>
      <c r="F13" s="83"/>
      <c r="G13" s="84" t="e">
        <f>+#REF!</f>
        <v>#REF!</v>
      </c>
      <c r="H13" s="85"/>
      <c r="I13" s="84"/>
      <c r="J13" s="86" t="e">
        <f>+G13</f>
        <v>#REF!</v>
      </c>
    </row>
    <row r="14" spans="1:10">
      <c r="A14" s="70">
        <v>2</v>
      </c>
      <c r="B14" s="273" t="s">
        <v>346</v>
      </c>
      <c r="C14" s="273"/>
      <c r="D14" s="83"/>
      <c r="E14" s="83"/>
      <c r="F14" s="83"/>
      <c r="G14" s="84" t="e">
        <f>+#REF!</f>
        <v>#REF!</v>
      </c>
      <c r="H14" s="85"/>
      <c r="I14" s="84"/>
      <c r="J14" s="86" t="e">
        <f t="shared" ref="J14:J21" si="0">+G14</f>
        <v>#REF!</v>
      </c>
    </row>
    <row r="15" spans="1:10">
      <c r="A15" s="70">
        <v>3</v>
      </c>
      <c r="B15" s="273" t="s">
        <v>347</v>
      </c>
      <c r="C15" s="273"/>
      <c r="D15" s="83"/>
      <c r="E15" s="83"/>
      <c r="F15" s="83"/>
      <c r="G15" s="84" t="e">
        <f>+#REF!</f>
        <v>#REF!</v>
      </c>
      <c r="H15" s="85"/>
      <c r="I15" s="84"/>
      <c r="J15" s="86" t="e">
        <f t="shared" si="0"/>
        <v>#REF!</v>
      </c>
    </row>
    <row r="16" spans="1:10" ht="25.5" customHeight="1">
      <c r="A16" s="70">
        <v>4</v>
      </c>
      <c r="B16" s="273" t="s">
        <v>348</v>
      </c>
      <c r="C16" s="273"/>
      <c r="D16" s="83"/>
      <c r="E16" s="83"/>
      <c r="F16" s="83"/>
      <c r="G16" s="84" t="e">
        <f>G13+G14-G15</f>
        <v>#REF!</v>
      </c>
      <c r="H16" s="85"/>
      <c r="I16" s="84"/>
      <c r="J16" s="86" t="e">
        <f t="shared" si="0"/>
        <v>#REF!</v>
      </c>
    </row>
    <row r="17" spans="1:10" ht="26.25" customHeight="1">
      <c r="A17" s="70">
        <v>5</v>
      </c>
      <c r="B17" s="273" t="s">
        <v>349</v>
      </c>
      <c r="C17" s="273"/>
      <c r="D17" s="83"/>
      <c r="E17" s="83"/>
      <c r="F17" s="83"/>
      <c r="G17" s="84"/>
      <c r="H17" s="85"/>
      <c r="I17" s="84"/>
      <c r="J17" s="86">
        <f t="shared" si="0"/>
        <v>0</v>
      </c>
    </row>
    <row r="18" spans="1:10">
      <c r="A18" s="70">
        <v>6</v>
      </c>
      <c r="B18" s="273" t="s">
        <v>350</v>
      </c>
      <c r="C18" s="273"/>
      <c r="D18" s="83"/>
      <c r="E18" s="83"/>
      <c r="F18" s="83"/>
      <c r="G18" s="84"/>
      <c r="H18" s="85"/>
      <c r="I18" s="84"/>
      <c r="J18" s="86">
        <f t="shared" si="0"/>
        <v>0</v>
      </c>
    </row>
    <row r="19" spans="1:10">
      <c r="A19" s="70">
        <v>7</v>
      </c>
      <c r="B19" s="273" t="s">
        <v>351</v>
      </c>
      <c r="C19" s="273"/>
      <c r="D19" s="83"/>
      <c r="E19" s="83"/>
      <c r="F19" s="83"/>
      <c r="G19" s="84" t="e">
        <f>G13+G14</f>
        <v>#REF!</v>
      </c>
      <c r="H19" s="85"/>
      <c r="I19" s="84"/>
      <c r="J19" s="86" t="e">
        <f>+G19</f>
        <v>#REF!</v>
      </c>
    </row>
    <row r="20" spans="1:10">
      <c r="A20" s="70">
        <v>7.1</v>
      </c>
      <c r="B20" s="274" t="s">
        <v>352</v>
      </c>
      <c r="C20" s="274"/>
      <c r="D20" s="83"/>
      <c r="E20" s="83"/>
      <c r="F20" s="83"/>
      <c r="G20" s="84" t="e">
        <f>+G13</f>
        <v>#REF!</v>
      </c>
      <c r="H20" s="85"/>
      <c r="I20" s="84"/>
      <c r="J20" s="86" t="e">
        <f t="shared" si="0"/>
        <v>#REF!</v>
      </c>
    </row>
    <row r="21" spans="1:10">
      <c r="A21" s="70">
        <v>7.2</v>
      </c>
      <c r="B21" s="274" t="s">
        <v>353</v>
      </c>
      <c r="C21" s="274"/>
      <c r="D21" s="83"/>
      <c r="E21" s="83"/>
      <c r="F21" s="83"/>
      <c r="G21" s="84" t="e">
        <f>G19</f>
        <v>#REF!</v>
      </c>
      <c r="H21" s="85"/>
      <c r="I21" s="84"/>
      <c r="J21" s="86" t="e">
        <f t="shared" si="0"/>
        <v>#REF!</v>
      </c>
    </row>
    <row r="22" spans="1:10">
      <c r="A22" s="49"/>
    </row>
    <row r="23" spans="1:10" ht="24" customHeight="1">
      <c r="A23" s="275" t="s">
        <v>354</v>
      </c>
      <c r="B23" s="275"/>
      <c r="C23" s="275"/>
      <c r="D23" s="275"/>
      <c r="E23" s="275"/>
      <c r="F23" s="275"/>
      <c r="G23" s="275"/>
      <c r="H23" s="275"/>
      <c r="I23" s="275"/>
      <c r="J23" s="275"/>
    </row>
    <row r="24" spans="1:10">
      <c r="A24" s="87"/>
      <c r="B24" s="87"/>
      <c r="C24" s="87"/>
      <c r="D24" s="87"/>
      <c r="E24" s="87"/>
      <c r="F24" s="87"/>
      <c r="G24" s="87"/>
      <c r="H24" s="87"/>
      <c r="I24" s="87"/>
      <c r="J24" s="87"/>
    </row>
    <row r="25" spans="1:10" ht="24" customHeight="1">
      <c r="A25" s="256" t="s">
        <v>355</v>
      </c>
      <c r="B25" s="256"/>
      <c r="C25" s="256"/>
      <c r="D25" s="256"/>
      <c r="E25" s="256"/>
      <c r="F25" s="256"/>
      <c r="G25" s="256"/>
      <c r="H25" s="256"/>
      <c r="I25" s="256"/>
      <c r="J25" s="256"/>
    </row>
    <row r="26" spans="1:10">
      <c r="A26" s="77"/>
      <c r="B26" s="77"/>
      <c r="C26" s="77"/>
      <c r="D26" s="77"/>
      <c r="E26" s="77"/>
      <c r="F26" s="77"/>
      <c r="G26" s="77"/>
      <c r="H26" s="77"/>
      <c r="I26" s="77"/>
      <c r="J26" s="77"/>
    </row>
    <row r="27" spans="1:10">
      <c r="A27" s="77"/>
      <c r="B27" s="77"/>
      <c r="C27" s="77"/>
      <c r="D27" s="77"/>
      <c r="E27" s="77"/>
      <c r="F27" s="77"/>
      <c r="G27" s="77"/>
      <c r="H27" s="77"/>
      <c r="I27" s="77"/>
      <c r="J27" s="77"/>
    </row>
    <row r="28" spans="1:10">
      <c r="A28" s="77"/>
      <c r="B28" s="77"/>
      <c r="C28" s="77"/>
      <c r="D28" s="77"/>
      <c r="E28" s="77"/>
      <c r="F28" s="77"/>
      <c r="G28" s="77"/>
      <c r="H28" s="77"/>
      <c r="I28" s="77"/>
      <c r="J28" s="77"/>
    </row>
    <row r="29" spans="1:10">
      <c r="A29" s="77"/>
      <c r="B29" s="77"/>
      <c r="C29" s="77"/>
      <c r="D29" s="77"/>
      <c r="E29" s="77"/>
      <c r="F29" s="77"/>
      <c r="G29" s="77"/>
      <c r="H29" s="77"/>
      <c r="I29" s="77"/>
      <c r="J29" s="77"/>
    </row>
    <row r="30" spans="1:10">
      <c r="A30" s="49" t="s">
        <v>356</v>
      </c>
    </row>
    <row r="31" spans="1:10" ht="27.75" customHeight="1">
      <c r="A31" s="250" t="s">
        <v>357</v>
      </c>
      <c r="B31" s="251"/>
      <c r="C31" s="251"/>
      <c r="D31" s="251"/>
      <c r="E31" s="251"/>
      <c r="F31" s="251"/>
      <c r="G31" s="251"/>
      <c r="H31" s="251"/>
      <c r="I31" s="251"/>
      <c r="J31" s="251"/>
    </row>
    <row r="32" spans="1:10">
      <c r="A32" s="88" t="s">
        <v>358</v>
      </c>
    </row>
    <row r="33" spans="1:10" ht="37.5" customHeight="1">
      <c r="A33" s="256" t="s">
        <v>359</v>
      </c>
      <c r="B33" s="256"/>
      <c r="C33" s="256"/>
      <c r="D33" s="256"/>
      <c r="E33" s="256"/>
      <c r="F33" s="256"/>
      <c r="G33" s="256"/>
      <c r="H33" s="256"/>
      <c r="I33" s="256"/>
      <c r="J33" s="256"/>
    </row>
    <row r="34" spans="1:10">
      <c r="A34" s="77"/>
      <c r="B34" s="77"/>
      <c r="C34" s="77"/>
      <c r="D34" s="77"/>
      <c r="E34" s="77"/>
      <c r="F34" s="77"/>
      <c r="G34" s="77"/>
      <c r="H34" s="77"/>
      <c r="I34" s="77"/>
      <c r="J34" s="77"/>
    </row>
    <row r="35" spans="1:10">
      <c r="A35" s="77"/>
      <c r="B35" s="77"/>
      <c r="C35" s="77"/>
      <c r="D35" s="77"/>
      <c r="E35" s="77"/>
      <c r="F35" s="77"/>
      <c r="G35" s="77"/>
      <c r="H35" s="77"/>
      <c r="I35" s="77"/>
      <c r="J35" s="77"/>
    </row>
    <row r="36" spans="1:10">
      <c r="A36" s="77"/>
      <c r="B36" s="77"/>
      <c r="C36" s="77"/>
      <c r="D36" s="77"/>
      <c r="E36" s="77"/>
      <c r="F36" s="77"/>
      <c r="G36" s="77"/>
      <c r="H36" s="77"/>
      <c r="I36" s="77"/>
      <c r="J36" s="77"/>
    </row>
    <row r="37" spans="1:10">
      <c r="A37" s="77"/>
      <c r="B37" s="77"/>
      <c r="C37" s="77"/>
      <c r="D37" s="77"/>
      <c r="E37" s="77"/>
      <c r="F37" s="77"/>
      <c r="G37" s="77"/>
      <c r="H37" s="77"/>
      <c r="I37" s="77"/>
      <c r="J37" s="77"/>
    </row>
    <row r="38" spans="1:10">
      <c r="A38" s="77"/>
      <c r="B38" s="77"/>
      <c r="C38" s="77"/>
      <c r="D38" s="77"/>
      <c r="E38" s="77"/>
      <c r="F38" s="77"/>
      <c r="G38" s="77"/>
      <c r="H38" s="77"/>
      <c r="I38" s="77"/>
      <c r="J38" s="77"/>
    </row>
    <row r="39" spans="1:10">
      <c r="A39" s="80"/>
      <c r="B39" s="80"/>
      <c r="C39" s="80"/>
      <c r="D39" s="80"/>
      <c r="E39" s="80"/>
      <c r="F39" s="80"/>
      <c r="G39" s="80"/>
      <c r="H39" s="80"/>
      <c r="I39" s="80"/>
      <c r="J39" s="80"/>
    </row>
    <row r="40" spans="1:10">
      <c r="A40" s="269" t="s">
        <v>360</v>
      </c>
      <c r="B40" s="269"/>
      <c r="C40" s="269"/>
      <c r="D40" s="269"/>
      <c r="E40" s="269"/>
      <c r="F40" s="269"/>
      <c r="G40" s="269"/>
      <c r="H40" s="269"/>
      <c r="I40" s="269"/>
      <c r="J40" s="269"/>
    </row>
    <row r="42" spans="1:10" ht="26.25" customHeight="1">
      <c r="A42" s="89" t="s">
        <v>86</v>
      </c>
      <c r="B42" s="270" t="s">
        <v>324</v>
      </c>
      <c r="C42" s="270"/>
      <c r="D42" s="270"/>
      <c r="E42" s="270"/>
      <c r="F42" s="270"/>
      <c r="G42" s="270" t="s">
        <v>252</v>
      </c>
      <c r="H42" s="270"/>
      <c r="I42" s="271" t="s">
        <v>254</v>
      </c>
      <c r="J42" s="272"/>
    </row>
    <row r="43" spans="1:10">
      <c r="A43" s="70">
        <v>1</v>
      </c>
      <c r="B43" s="267" t="s">
        <v>361</v>
      </c>
      <c r="C43" s="267"/>
      <c r="D43" s="267"/>
      <c r="E43" s="267"/>
      <c r="F43" s="267"/>
      <c r="G43" s="268"/>
      <c r="H43" s="268"/>
      <c r="I43" s="268" t="e">
        <f>+#REF!</f>
        <v>#REF!</v>
      </c>
      <c r="J43" s="268"/>
    </row>
    <row r="44" spans="1:10">
      <c r="A44" s="70">
        <v>2</v>
      </c>
      <c r="B44" s="267" t="s">
        <v>362</v>
      </c>
      <c r="C44" s="267"/>
      <c r="D44" s="267"/>
      <c r="E44" s="267"/>
      <c r="F44" s="267"/>
      <c r="G44" s="268"/>
      <c r="H44" s="268"/>
      <c r="I44" s="268"/>
      <c r="J44" s="268"/>
    </row>
    <row r="45" spans="1:10">
      <c r="A45" s="70">
        <v>3</v>
      </c>
      <c r="B45" s="267" t="s">
        <v>363</v>
      </c>
      <c r="C45" s="267"/>
      <c r="D45" s="267"/>
      <c r="E45" s="267"/>
      <c r="F45" s="267"/>
      <c r="G45" s="268"/>
      <c r="H45" s="268"/>
      <c r="I45" s="268"/>
      <c r="J45" s="268"/>
    </row>
    <row r="46" spans="1:10">
      <c r="A46" s="70">
        <v>4</v>
      </c>
      <c r="B46" s="267"/>
      <c r="C46" s="267"/>
      <c r="D46" s="267"/>
      <c r="E46" s="267"/>
      <c r="F46" s="267"/>
      <c r="G46" s="268"/>
      <c r="H46" s="268"/>
      <c r="I46" s="268"/>
      <c r="J46" s="268"/>
    </row>
    <row r="47" spans="1:10">
      <c r="A47" s="70">
        <v>5</v>
      </c>
      <c r="B47" s="267" t="s">
        <v>76</v>
      </c>
      <c r="C47" s="267"/>
      <c r="D47" s="267"/>
      <c r="E47" s="267"/>
      <c r="F47" s="267"/>
      <c r="G47" s="268">
        <f>SUM(G43:G46)</f>
        <v>0</v>
      </c>
      <c r="H47" s="268"/>
      <c r="I47" s="268" t="e">
        <f>SUM(I43:I46)</f>
        <v>#REF!</v>
      </c>
      <c r="J47" s="268"/>
    </row>
    <row r="48" spans="1:10">
      <c r="A48" s="49" t="s">
        <v>358</v>
      </c>
    </row>
    <row r="49" spans="1:1">
      <c r="A49" s="49"/>
    </row>
    <row r="51" spans="1:1">
      <c r="A51" s="90"/>
    </row>
    <row r="52" spans="1:1">
      <c r="A52" s="90"/>
    </row>
    <row r="53" spans="1:1">
      <c r="A53" s="90"/>
    </row>
    <row r="54" spans="1:1">
      <c r="A54" s="49"/>
    </row>
    <row r="61" spans="1:1">
      <c r="A61" s="91"/>
    </row>
    <row r="62" spans="1:1">
      <c r="A62" s="49"/>
    </row>
    <row r="63" spans="1:1">
      <c r="A63" s="80"/>
    </row>
    <row r="64" spans="1:1">
      <c r="A64" s="49" t="s">
        <v>364</v>
      </c>
    </row>
    <row r="65" spans="1:1">
      <c r="A65" s="49"/>
    </row>
    <row r="66" spans="1:1">
      <c r="A66" s="49"/>
    </row>
    <row r="67" spans="1:1">
      <c r="A67" s="49"/>
    </row>
    <row r="68" spans="1:1">
      <c r="A68" s="49"/>
    </row>
    <row r="69" spans="1:1">
      <c r="A69" s="49"/>
    </row>
  </sheetData>
  <mergeCells count="50">
    <mergeCell ref="A1:J1"/>
    <mergeCell ref="B3:F3"/>
    <mergeCell ref="G3:H3"/>
    <mergeCell ref="I3:J3"/>
    <mergeCell ref="B4:F4"/>
    <mergeCell ref="G4:H4"/>
    <mergeCell ref="I4:J4"/>
    <mergeCell ref="B13:C13"/>
    <mergeCell ref="B5:F5"/>
    <mergeCell ref="G5:H5"/>
    <mergeCell ref="I5:J5"/>
    <mergeCell ref="B6:F6"/>
    <mergeCell ref="G6:H6"/>
    <mergeCell ref="I6:J6"/>
    <mergeCell ref="A8:J8"/>
    <mergeCell ref="A10:A12"/>
    <mergeCell ref="B10:C12"/>
    <mergeCell ref="D10:I11"/>
    <mergeCell ref="J10:J12"/>
    <mergeCell ref="A33:J33"/>
    <mergeCell ref="B14:C14"/>
    <mergeCell ref="B15:C15"/>
    <mergeCell ref="B16:C16"/>
    <mergeCell ref="B17:C17"/>
    <mergeCell ref="B18:C18"/>
    <mergeCell ref="B19:C19"/>
    <mergeCell ref="B20:C20"/>
    <mergeCell ref="B21:C21"/>
    <mergeCell ref="A23:J23"/>
    <mergeCell ref="A25:J25"/>
    <mergeCell ref="A31:J31"/>
    <mergeCell ref="A40:J40"/>
    <mergeCell ref="B42:F42"/>
    <mergeCell ref="G42:H42"/>
    <mergeCell ref="I42:J42"/>
    <mergeCell ref="B43:F43"/>
    <mergeCell ref="G43:H43"/>
    <mergeCell ref="I43:J43"/>
    <mergeCell ref="B44:F44"/>
    <mergeCell ref="G44:H44"/>
    <mergeCell ref="I44:J44"/>
    <mergeCell ref="B45:F45"/>
    <mergeCell ref="G45:H45"/>
    <mergeCell ref="I45:J45"/>
    <mergeCell ref="B46:F46"/>
    <mergeCell ref="G46:H46"/>
    <mergeCell ref="I46:J46"/>
    <mergeCell ref="B47:F47"/>
    <mergeCell ref="G47:H47"/>
    <mergeCell ref="I47:J47"/>
  </mergeCells>
  <pageMargins left="0.7" right="0.7" top="0.75" bottom="0.75" header="0.3" footer="0.3"/>
  <pageSetup paperSize="9" scale="85" orientation="portrait"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6"/>
  <sheetViews>
    <sheetView topLeftCell="A10" workbookViewId="0">
      <selection activeCell="L37" sqref="L37"/>
    </sheetView>
  </sheetViews>
  <sheetFormatPr defaultColWidth="8.875" defaultRowHeight="16.5"/>
  <cols>
    <col min="1" max="1" width="8.875" style="48"/>
    <col min="2" max="2" width="3.625" style="48" customWidth="1"/>
    <col min="3" max="3" width="21.125" style="48" customWidth="1"/>
    <col min="4" max="9" width="11.875" style="93" customWidth="1"/>
    <col min="10" max="10" width="12.375" style="93" customWidth="1"/>
    <col min="11" max="11" width="13.875" style="93" customWidth="1"/>
    <col min="12" max="12" width="13.125" style="138" bestFit="1" customWidth="1"/>
    <col min="13" max="13" width="12.625" style="48" bestFit="1" customWidth="1"/>
    <col min="14" max="16384" width="8.875" style="48"/>
  </cols>
  <sheetData>
    <row r="1" spans="2:12" ht="12.75">
      <c r="B1" s="284" t="s">
        <v>365</v>
      </c>
      <c r="C1" s="285"/>
      <c r="D1" s="285"/>
      <c r="E1" s="285"/>
      <c r="F1" s="285"/>
      <c r="G1" s="285"/>
      <c r="H1" s="285"/>
      <c r="I1" s="285"/>
      <c r="J1" s="285"/>
      <c r="K1" s="285"/>
    </row>
    <row r="2" spans="2:12">
      <c r="B2" s="92"/>
    </row>
    <row r="3" spans="2:12" s="51" customFormat="1" ht="25.5">
      <c r="B3" s="73" t="s">
        <v>86</v>
      </c>
      <c r="C3" s="73" t="s">
        <v>80</v>
      </c>
      <c r="D3" s="94" t="s">
        <v>264</v>
      </c>
      <c r="E3" s="94" t="s">
        <v>265</v>
      </c>
      <c r="F3" s="94" t="s">
        <v>366</v>
      </c>
      <c r="G3" s="94" t="s">
        <v>269</v>
      </c>
      <c r="H3" s="94" t="s">
        <v>367</v>
      </c>
      <c r="I3" s="94" t="s">
        <v>271</v>
      </c>
      <c r="J3" s="94" t="s">
        <v>368</v>
      </c>
      <c r="K3" s="94" t="s">
        <v>76</v>
      </c>
      <c r="L3" s="170"/>
    </row>
    <row r="4" spans="2:12" ht="25.5">
      <c r="B4" s="95">
        <v>1</v>
      </c>
      <c r="C4" s="95" t="s">
        <v>369</v>
      </c>
      <c r="D4" s="96"/>
      <c r="E4" s="96">
        <f>+E5</f>
        <v>0</v>
      </c>
      <c r="F4" s="96"/>
      <c r="G4" s="96"/>
      <c r="H4" s="96"/>
      <c r="I4" s="96"/>
      <c r="J4" s="96"/>
      <c r="K4" s="96">
        <f>+K5</f>
        <v>181901909.08999997</v>
      </c>
    </row>
    <row r="5" spans="2:12" ht="12.75">
      <c r="B5" s="70">
        <v>1.1000000000000001</v>
      </c>
      <c r="C5" s="68" t="s">
        <v>252</v>
      </c>
      <c r="D5" s="75"/>
      <c r="E5" s="97"/>
      <c r="F5" s="97"/>
      <c r="G5" s="98"/>
      <c r="H5" s="98"/>
      <c r="I5" s="98">
        <v>3747363.64</v>
      </c>
      <c r="J5" s="98">
        <v>178154545.44999999</v>
      </c>
      <c r="K5" s="98">
        <f>SUM(D5:J5)</f>
        <v>181901909.08999997</v>
      </c>
    </row>
    <row r="6" spans="2:12" ht="12.75">
      <c r="B6" s="70">
        <v>1.2</v>
      </c>
      <c r="C6" s="68" t="s">
        <v>346</v>
      </c>
      <c r="D6" s="75"/>
      <c r="E6" s="97"/>
      <c r="F6" s="97"/>
      <c r="G6" s="98"/>
      <c r="H6" s="98"/>
      <c r="I6" s="98"/>
      <c r="J6" s="98"/>
      <c r="K6" s="98">
        <f>SUM(D6:J6)</f>
        <v>0</v>
      </c>
    </row>
    <row r="7" spans="2:12" ht="12.75">
      <c r="B7" s="286"/>
      <c r="C7" s="99" t="s">
        <v>370</v>
      </c>
      <c r="D7" s="75"/>
      <c r="E7" s="97"/>
      <c r="F7" s="97"/>
      <c r="G7" s="98"/>
      <c r="H7" s="98"/>
      <c r="I7" s="98"/>
      <c r="J7" s="98"/>
      <c r="K7" s="98">
        <f t="shared" ref="K7:K17" si="0">SUM(D7:J7)</f>
        <v>0</v>
      </c>
    </row>
    <row r="8" spans="2:12" ht="12.75">
      <c r="B8" s="286"/>
      <c r="C8" s="99" t="s">
        <v>371</v>
      </c>
      <c r="D8" s="75"/>
      <c r="E8" s="97"/>
      <c r="F8" s="97"/>
      <c r="G8" s="98"/>
      <c r="H8" s="98"/>
      <c r="I8" s="98"/>
      <c r="J8" s="98"/>
      <c r="K8" s="98">
        <f>SUM(D8:J8)</f>
        <v>0</v>
      </c>
    </row>
    <row r="9" spans="2:12" ht="12.75">
      <c r="B9" s="286"/>
      <c r="C9" s="99" t="s">
        <v>372</v>
      </c>
      <c r="D9" s="75"/>
      <c r="E9" s="97"/>
      <c r="F9" s="97"/>
      <c r="G9" s="98"/>
      <c r="H9" s="98"/>
      <c r="I9" s="98"/>
      <c r="J9" s="98"/>
      <c r="K9" s="98">
        <f t="shared" si="0"/>
        <v>0</v>
      </c>
    </row>
    <row r="10" spans="2:12" ht="25.5">
      <c r="B10" s="286"/>
      <c r="C10" s="99" t="s">
        <v>373</v>
      </c>
      <c r="D10" s="75"/>
      <c r="E10" s="97"/>
      <c r="F10" s="97"/>
      <c r="G10" s="98"/>
      <c r="H10" s="98"/>
      <c r="I10" s="98"/>
      <c r="J10" s="98"/>
      <c r="K10" s="98">
        <f t="shared" si="0"/>
        <v>0</v>
      </c>
    </row>
    <row r="11" spans="2:12" ht="12.75">
      <c r="B11" s="70">
        <v>1.3</v>
      </c>
      <c r="C11" s="100" t="s">
        <v>347</v>
      </c>
      <c r="D11" s="75"/>
      <c r="E11" s="97"/>
      <c r="F11" s="97"/>
      <c r="G11" s="98"/>
      <c r="H11" s="98"/>
      <c r="I11" s="98"/>
      <c r="J11" s="98"/>
      <c r="K11" s="98">
        <f t="shared" si="0"/>
        <v>0</v>
      </c>
    </row>
    <row r="12" spans="2:12" ht="12.75">
      <c r="B12" s="286"/>
      <c r="C12" s="100" t="s">
        <v>374</v>
      </c>
      <c r="D12" s="75"/>
      <c r="E12" s="97"/>
      <c r="F12" s="97"/>
      <c r="G12" s="98"/>
      <c r="H12" s="98"/>
      <c r="I12" s="98"/>
      <c r="J12" s="98"/>
      <c r="K12" s="98">
        <f t="shared" si="0"/>
        <v>0</v>
      </c>
    </row>
    <row r="13" spans="2:12" ht="12.75">
      <c r="B13" s="286"/>
      <c r="C13" s="100" t="s">
        <v>375</v>
      </c>
      <c r="D13" s="75"/>
      <c r="E13" s="97"/>
      <c r="F13" s="97"/>
      <c r="G13" s="98"/>
      <c r="H13" s="98"/>
      <c r="I13" s="98"/>
      <c r="J13" s="98"/>
      <c r="K13" s="98">
        <f t="shared" si="0"/>
        <v>0</v>
      </c>
    </row>
    <row r="14" spans="2:12" ht="12.75">
      <c r="B14" s="286"/>
      <c r="C14" s="100" t="s">
        <v>376</v>
      </c>
      <c r="D14" s="75"/>
      <c r="E14" s="97"/>
      <c r="F14" s="97"/>
      <c r="G14" s="98"/>
      <c r="H14" s="98"/>
      <c r="I14" s="98"/>
      <c r="J14" s="98"/>
      <c r="K14" s="98">
        <f t="shared" si="0"/>
        <v>0</v>
      </c>
    </row>
    <row r="15" spans="2:12" ht="12.75">
      <c r="B15" s="286"/>
      <c r="C15" s="100"/>
      <c r="D15" s="75"/>
      <c r="E15" s="97"/>
      <c r="F15" s="97"/>
      <c r="G15" s="98"/>
      <c r="H15" s="98"/>
      <c r="I15" s="98"/>
      <c r="J15" s="98"/>
      <c r="K15" s="98">
        <f t="shared" si="0"/>
        <v>0</v>
      </c>
    </row>
    <row r="16" spans="2:12" ht="25.5">
      <c r="B16" s="70">
        <v>1.4</v>
      </c>
      <c r="C16" s="100" t="s">
        <v>377</v>
      </c>
      <c r="D16" s="75"/>
      <c r="E16" s="97"/>
      <c r="F16" s="97"/>
      <c r="G16" s="98"/>
      <c r="H16" s="98"/>
      <c r="I16" s="98"/>
      <c r="J16" s="98"/>
      <c r="K16" s="98">
        <f t="shared" si="0"/>
        <v>0</v>
      </c>
    </row>
    <row r="17" spans="2:13" ht="38.25">
      <c r="B17" s="70">
        <v>1.5</v>
      </c>
      <c r="C17" s="101" t="s">
        <v>378</v>
      </c>
      <c r="D17" s="75"/>
      <c r="E17" s="97"/>
      <c r="F17" s="97"/>
      <c r="G17" s="98"/>
      <c r="H17" s="98"/>
      <c r="I17" s="98"/>
      <c r="J17" s="98"/>
      <c r="K17" s="98">
        <f t="shared" si="0"/>
        <v>0</v>
      </c>
    </row>
    <row r="18" spans="2:13" ht="12.75">
      <c r="B18" s="70">
        <v>1.6</v>
      </c>
      <c r="C18" s="68" t="s">
        <v>254</v>
      </c>
      <c r="D18" s="75">
        <f>SUM(D5:D17)</f>
        <v>0</v>
      </c>
      <c r="E18" s="75">
        <f t="shared" ref="E18:I18" si="1">SUM(E5:E17)</f>
        <v>0</v>
      </c>
      <c r="F18" s="75">
        <f t="shared" si="1"/>
        <v>0</v>
      </c>
      <c r="G18" s="75">
        <f t="shared" si="1"/>
        <v>0</v>
      </c>
      <c r="H18" s="75">
        <f t="shared" si="1"/>
        <v>0</v>
      </c>
      <c r="I18" s="75">
        <f t="shared" si="1"/>
        <v>3747363.64</v>
      </c>
      <c r="J18" s="75">
        <f>SUM(J5:J17)</f>
        <v>178154545.44999999</v>
      </c>
      <c r="K18" s="98">
        <f>SUM(D18:J18)</f>
        <v>181901909.08999997</v>
      </c>
    </row>
    <row r="19" spans="2:13" ht="25.5">
      <c r="B19" s="83">
        <v>2</v>
      </c>
      <c r="C19" s="83" t="s">
        <v>379</v>
      </c>
      <c r="D19" s="102">
        <f>+D20+D21</f>
        <v>0</v>
      </c>
      <c r="E19" s="102">
        <f>+E20+E21</f>
        <v>0</v>
      </c>
      <c r="F19" s="102"/>
      <c r="G19" s="102"/>
      <c r="H19" s="102"/>
      <c r="I19" s="102">
        <f>+I20+I21</f>
        <v>1296596</v>
      </c>
      <c r="J19" s="102">
        <f>+J20+J21</f>
        <v>46691394.899999999</v>
      </c>
      <c r="K19" s="98">
        <f>SUM(D19:J19)</f>
        <v>47987990.899999999</v>
      </c>
    </row>
    <row r="20" spans="2:13" ht="12.75">
      <c r="B20" s="70">
        <v>2.1</v>
      </c>
      <c r="C20" s="68" t="s">
        <v>352</v>
      </c>
      <c r="D20" s="75"/>
      <c r="E20" s="97"/>
      <c r="F20" s="97"/>
      <c r="G20" s="97"/>
      <c r="H20" s="98"/>
      <c r="I20" s="98">
        <f>972447</f>
        <v>972447</v>
      </c>
      <c r="J20" s="98">
        <f>32136219.7</f>
        <v>32136219.699999999</v>
      </c>
      <c r="K20" s="98">
        <f t="shared" ref="K20:K28" si="2">SUM(D20:J20)</f>
        <v>33108666.699999999</v>
      </c>
    </row>
    <row r="21" spans="2:13" ht="12.75">
      <c r="B21" s="70">
        <v>2.2000000000000002</v>
      </c>
      <c r="C21" s="68" t="s">
        <v>346</v>
      </c>
      <c r="D21" s="75">
        <f>+D22</f>
        <v>0</v>
      </c>
      <c r="E21" s="75">
        <f t="shared" ref="E21:H21" si="3">+E22</f>
        <v>0</v>
      </c>
      <c r="F21" s="75">
        <f t="shared" si="3"/>
        <v>0</v>
      </c>
      <c r="G21" s="75">
        <f t="shared" si="3"/>
        <v>0</v>
      </c>
      <c r="H21" s="75">
        <f t="shared" si="3"/>
        <v>0</v>
      </c>
      <c r="I21" s="75">
        <f>+I22</f>
        <v>324149</v>
      </c>
      <c r="J21" s="75">
        <f>+J22</f>
        <v>14555175.199999999</v>
      </c>
      <c r="K21" s="98">
        <f t="shared" si="2"/>
        <v>14879324.199999999</v>
      </c>
    </row>
    <row r="22" spans="2:13" ht="12.75">
      <c r="B22" s="287"/>
      <c r="C22" s="68" t="s">
        <v>380</v>
      </c>
      <c r="D22" s="75"/>
      <c r="E22" s="97"/>
      <c r="F22" s="97"/>
      <c r="G22" s="97"/>
      <c r="H22" s="98"/>
      <c r="I22" s="98">
        <v>324149</v>
      </c>
      <c r="J22" s="98">
        <f>14555175.24-3954493.4+3951493.36+3000</f>
        <v>14555175.199999999</v>
      </c>
      <c r="K22" s="98">
        <f>SUM(D22:J22)</f>
        <v>14879324.199999999</v>
      </c>
      <c r="M22" s="174"/>
    </row>
    <row r="23" spans="2:13" ht="25.5">
      <c r="B23" s="287"/>
      <c r="C23" s="103" t="s">
        <v>381</v>
      </c>
      <c r="D23" s="75"/>
      <c r="E23" s="97"/>
      <c r="F23" s="97"/>
      <c r="G23" s="97"/>
      <c r="H23" s="104"/>
      <c r="I23" s="98"/>
      <c r="J23" s="98"/>
      <c r="K23" s="98">
        <f t="shared" si="2"/>
        <v>0</v>
      </c>
    </row>
    <row r="24" spans="2:13" ht="25.5">
      <c r="B24" s="287"/>
      <c r="C24" s="103" t="s">
        <v>382</v>
      </c>
      <c r="D24" s="75"/>
      <c r="E24" s="97"/>
      <c r="F24" s="97"/>
      <c r="G24" s="97"/>
      <c r="H24" s="104"/>
      <c r="I24" s="98"/>
      <c r="J24" s="98"/>
      <c r="K24" s="98">
        <f t="shared" si="2"/>
        <v>0</v>
      </c>
    </row>
    <row r="25" spans="2:13" ht="12.75">
      <c r="B25" s="70">
        <v>2.2999999999999998</v>
      </c>
      <c r="C25" s="68" t="s">
        <v>383</v>
      </c>
      <c r="D25" s="75"/>
      <c r="E25" s="97"/>
      <c r="F25" s="97"/>
      <c r="G25" s="97"/>
      <c r="H25" s="98"/>
      <c r="I25" s="98"/>
      <c r="J25" s="98"/>
      <c r="K25" s="98">
        <f t="shared" si="2"/>
        <v>0</v>
      </c>
    </row>
    <row r="26" spans="2:13" ht="25.5">
      <c r="B26" s="286"/>
      <c r="C26" s="68" t="s">
        <v>384</v>
      </c>
      <c r="D26" s="75"/>
      <c r="E26" s="97"/>
      <c r="F26" s="97"/>
      <c r="G26" s="97"/>
      <c r="H26" s="98"/>
      <c r="I26" s="98"/>
      <c r="J26" s="98"/>
      <c r="K26" s="98">
        <f t="shared" si="2"/>
        <v>0</v>
      </c>
    </row>
    <row r="27" spans="2:13" ht="25.5">
      <c r="B27" s="286"/>
      <c r="C27" s="103" t="s">
        <v>385</v>
      </c>
      <c r="D27" s="75"/>
      <c r="E27" s="97"/>
      <c r="F27" s="97"/>
      <c r="G27" s="97"/>
      <c r="H27" s="98"/>
      <c r="I27" s="98"/>
      <c r="J27" s="98"/>
      <c r="K27" s="98">
        <f t="shared" si="2"/>
        <v>0</v>
      </c>
    </row>
    <row r="28" spans="2:13" ht="12.75">
      <c r="B28" s="286"/>
      <c r="C28" s="103" t="s">
        <v>386</v>
      </c>
      <c r="D28" s="75"/>
      <c r="E28" s="97"/>
      <c r="F28" s="97"/>
      <c r="G28" s="97"/>
      <c r="H28" s="98"/>
      <c r="I28" s="98"/>
      <c r="J28" s="98"/>
      <c r="K28" s="98">
        <f t="shared" si="2"/>
        <v>0</v>
      </c>
    </row>
    <row r="29" spans="2:13" ht="12.75">
      <c r="B29" s="70">
        <v>2.4</v>
      </c>
      <c r="C29" s="68" t="s">
        <v>353</v>
      </c>
      <c r="D29" s="75">
        <f>+D20+D21</f>
        <v>0</v>
      </c>
      <c r="E29" s="75">
        <f>+E20+E21</f>
        <v>0</v>
      </c>
      <c r="F29" s="75">
        <f>F18-F19</f>
        <v>0</v>
      </c>
      <c r="G29" s="75">
        <f>G18-G19</f>
        <v>0</v>
      </c>
      <c r="H29" s="75">
        <f>H18-H19</f>
        <v>0</v>
      </c>
      <c r="I29" s="75">
        <f>I18-I19</f>
        <v>2450767.64</v>
      </c>
      <c r="J29" s="75">
        <f>J18-J19</f>
        <v>131463150.54999998</v>
      </c>
      <c r="K29" s="98">
        <f>SUM(D29:J29)</f>
        <v>133913918.18999998</v>
      </c>
    </row>
    <row r="30" spans="2:13" ht="12.75">
      <c r="B30" s="105">
        <v>3</v>
      </c>
      <c r="C30" s="106" t="s">
        <v>387</v>
      </c>
      <c r="D30" s="75"/>
      <c r="E30" s="97"/>
      <c r="F30" s="97"/>
      <c r="G30" s="97"/>
      <c r="H30" s="98"/>
      <c r="I30" s="98"/>
      <c r="J30" s="98"/>
      <c r="K30" s="98">
        <f>SUM(D30:J30)</f>
        <v>0</v>
      </c>
    </row>
    <row r="31" spans="2:13" ht="12.75">
      <c r="B31" s="70">
        <v>3.1</v>
      </c>
      <c r="C31" s="68" t="s">
        <v>388</v>
      </c>
      <c r="D31" s="75"/>
      <c r="E31" s="97">
        <f t="shared" ref="E31:J31" si="4">+E5</f>
        <v>0</v>
      </c>
      <c r="F31" s="97">
        <f t="shared" si="4"/>
        <v>0</v>
      </c>
      <c r="G31" s="97">
        <f t="shared" si="4"/>
        <v>0</v>
      </c>
      <c r="H31" s="97">
        <f t="shared" si="4"/>
        <v>0</v>
      </c>
      <c r="I31" s="97">
        <f t="shared" si="4"/>
        <v>3747363.64</v>
      </c>
      <c r="J31" s="97">
        <f t="shared" si="4"/>
        <v>178154545.44999999</v>
      </c>
      <c r="K31" s="98">
        <f>SUM(D31:J31)</f>
        <v>181901909.08999997</v>
      </c>
    </row>
    <row r="32" spans="2:13" ht="12.75">
      <c r="B32" s="70">
        <v>3.2</v>
      </c>
      <c r="C32" s="70" t="s">
        <v>389</v>
      </c>
      <c r="D32" s="98"/>
      <c r="E32" s="97">
        <f>+E31-E19</f>
        <v>0</v>
      </c>
      <c r="F32" s="97">
        <f t="shared" ref="F32:K32" si="5">F29</f>
        <v>0</v>
      </c>
      <c r="G32" s="97">
        <f t="shared" si="5"/>
        <v>0</v>
      </c>
      <c r="H32" s="97">
        <f t="shared" si="5"/>
        <v>0</v>
      </c>
      <c r="I32" s="97">
        <f t="shared" si="5"/>
        <v>2450767.64</v>
      </c>
      <c r="J32" s="97">
        <f>J29</f>
        <v>131463150.54999998</v>
      </c>
      <c r="K32" s="97">
        <f t="shared" si="5"/>
        <v>133913918.18999998</v>
      </c>
      <c r="M32" s="174"/>
    </row>
    <row r="33" spans="2:12" ht="26.25" customHeight="1">
      <c r="B33" s="283" t="s">
        <v>390</v>
      </c>
      <c r="C33" s="283"/>
      <c r="D33" s="283"/>
      <c r="E33" s="283"/>
      <c r="F33" s="283"/>
      <c r="G33" s="283"/>
      <c r="H33" s="283"/>
      <c r="I33" s="283"/>
      <c r="J33" s="283"/>
      <c r="K33" s="283"/>
      <c r="L33" s="171"/>
    </row>
    <row r="34" spans="2:12" ht="12.75">
      <c r="B34" s="107"/>
      <c r="C34" s="107"/>
      <c r="D34" s="108"/>
      <c r="E34" s="108"/>
      <c r="F34" s="108"/>
      <c r="G34" s="108"/>
      <c r="H34" s="108"/>
      <c r="I34" s="108"/>
      <c r="J34" s="108"/>
      <c r="K34" s="108"/>
    </row>
    <row r="35" spans="2:12" ht="12.75">
      <c r="B35" s="107"/>
      <c r="C35" s="107"/>
      <c r="D35" s="108"/>
      <c r="E35" s="108"/>
      <c r="F35" s="108"/>
      <c r="G35" s="108"/>
      <c r="H35" s="108"/>
      <c r="I35" s="108"/>
      <c r="J35" s="108"/>
      <c r="K35" s="108"/>
    </row>
    <row r="36" spans="2:12" ht="12.75">
      <c r="B36" s="107"/>
      <c r="C36" s="107"/>
      <c r="D36" s="108"/>
      <c r="E36" s="108"/>
      <c r="F36" s="108"/>
      <c r="G36" s="108"/>
      <c r="H36" s="108"/>
      <c r="I36" s="108"/>
      <c r="J36" s="108"/>
      <c r="K36" s="108"/>
    </row>
    <row r="37" spans="2:12" ht="12.75">
      <c r="B37" s="107"/>
      <c r="C37" s="107"/>
      <c r="D37" s="108"/>
      <c r="E37" s="108"/>
      <c r="F37" s="108"/>
      <c r="G37" s="108"/>
      <c r="H37" s="108"/>
      <c r="I37" s="108"/>
      <c r="J37" s="108"/>
      <c r="K37" s="108"/>
    </row>
    <row r="38" spans="2:12">
      <c r="B38" s="109" t="s">
        <v>391</v>
      </c>
      <c r="F38" s="110"/>
      <c r="G38" s="110"/>
      <c r="H38" s="110"/>
      <c r="I38" s="110"/>
      <c r="J38" s="110"/>
      <c r="K38" s="110"/>
    </row>
    <row r="46" spans="2:12" ht="12" customHeight="1"/>
  </sheetData>
  <mergeCells count="6">
    <mergeCell ref="B33:K33"/>
    <mergeCell ref="B1:K1"/>
    <mergeCell ref="B7:B10"/>
    <mergeCell ref="B12:B15"/>
    <mergeCell ref="B22:B24"/>
    <mergeCell ref="B26:B28"/>
  </mergeCells>
  <hyperlinks>
    <hyperlink ref="C17" location="_ftn1" display="_ftn1"/>
    <hyperlink ref="B38" location="_ftnref1" display="_ftnref1"/>
  </hyperlinks>
  <pageMargins left="0.75" right="0.25" top="0.75" bottom="0" header="0" footer="0"/>
  <pageSetup paperSize="9" scale="85" orientation="landscape"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workbookViewId="0">
      <selection activeCell="A43" sqref="A43"/>
    </sheetView>
  </sheetViews>
  <sheetFormatPr defaultColWidth="8.875" defaultRowHeight="12.75"/>
  <cols>
    <col min="1" max="1" width="3" style="48" customWidth="1"/>
    <col min="2" max="2" width="19.375" style="48" customWidth="1"/>
    <col min="3" max="10" width="11.25" style="48" customWidth="1"/>
    <col min="11" max="16384" width="8.875" style="48"/>
  </cols>
  <sheetData>
    <row r="1" spans="1:10">
      <c r="A1" s="284" t="s">
        <v>392</v>
      </c>
      <c r="B1" s="285"/>
      <c r="C1" s="285"/>
      <c r="D1" s="285"/>
      <c r="E1" s="285"/>
      <c r="F1" s="285"/>
      <c r="G1" s="285"/>
      <c r="H1" s="285"/>
      <c r="I1" s="285"/>
      <c r="J1" s="285"/>
    </row>
    <row r="2" spans="1:10">
      <c r="A2" s="49"/>
    </row>
    <row r="3" spans="1:10" ht="38.25">
      <c r="A3" s="69" t="s">
        <v>86</v>
      </c>
      <c r="B3" s="69" t="s">
        <v>80</v>
      </c>
      <c r="C3" s="69" t="s">
        <v>393</v>
      </c>
      <c r="D3" s="69" t="s">
        <v>277</v>
      </c>
      <c r="E3" s="69" t="s">
        <v>282</v>
      </c>
      <c r="F3" s="69" t="s">
        <v>283</v>
      </c>
      <c r="G3" s="69" t="s">
        <v>284</v>
      </c>
      <c r="H3" s="69" t="s">
        <v>285</v>
      </c>
      <c r="I3" s="69" t="s">
        <v>286</v>
      </c>
      <c r="J3" s="69" t="s">
        <v>76</v>
      </c>
    </row>
    <row r="4" spans="1:10" ht="25.5">
      <c r="A4" s="105">
        <v>1</v>
      </c>
      <c r="B4" s="95" t="s">
        <v>394</v>
      </c>
      <c r="C4" s="111"/>
      <c r="D4" s="111"/>
      <c r="E4" s="111"/>
      <c r="F4" s="111"/>
      <c r="G4" s="112"/>
      <c r="H4" s="111"/>
      <c r="I4" s="112"/>
      <c r="J4" s="111"/>
    </row>
    <row r="5" spans="1:10">
      <c r="A5" s="70">
        <v>1.1000000000000001</v>
      </c>
      <c r="B5" s="68" t="s">
        <v>252</v>
      </c>
      <c r="C5" s="68"/>
      <c r="D5" s="68"/>
      <c r="E5" s="68"/>
      <c r="F5" s="68"/>
      <c r="G5" s="70"/>
      <c r="H5" s="68"/>
      <c r="I5" s="70"/>
      <c r="J5" s="68"/>
    </row>
    <row r="6" spans="1:10">
      <c r="A6" s="70">
        <v>1.2</v>
      </c>
      <c r="B6" s="68" t="s">
        <v>346</v>
      </c>
      <c r="C6" s="68"/>
      <c r="D6" s="68"/>
      <c r="E6" s="68"/>
      <c r="F6" s="68"/>
      <c r="G6" s="70"/>
      <c r="H6" s="68"/>
      <c r="I6" s="70"/>
      <c r="J6" s="68"/>
    </row>
    <row r="7" spans="1:10" ht="25.5">
      <c r="A7" s="286"/>
      <c r="B7" s="99" t="s">
        <v>370</v>
      </c>
      <c r="C7" s="68"/>
      <c r="D7" s="68"/>
      <c r="E7" s="68"/>
      <c r="F7" s="68"/>
      <c r="G7" s="70"/>
      <c r="H7" s="68"/>
      <c r="I7" s="70"/>
      <c r="J7" s="68"/>
    </row>
    <row r="8" spans="1:10">
      <c r="A8" s="286"/>
      <c r="B8" s="99" t="s">
        <v>371</v>
      </c>
      <c r="C8" s="68"/>
      <c r="D8" s="68"/>
      <c r="E8" s="68"/>
      <c r="F8" s="68"/>
      <c r="G8" s="70"/>
      <c r="H8" s="68"/>
      <c r="I8" s="70"/>
      <c r="J8" s="68"/>
    </row>
    <row r="9" spans="1:10" ht="25.5">
      <c r="A9" s="286"/>
      <c r="B9" s="99" t="s">
        <v>372</v>
      </c>
      <c r="C9" s="68"/>
      <c r="D9" s="68"/>
      <c r="E9" s="68"/>
      <c r="F9" s="68"/>
      <c r="G9" s="70"/>
      <c r="H9" s="68"/>
      <c r="I9" s="70"/>
      <c r="J9" s="68"/>
    </row>
    <row r="10" spans="1:10" ht="25.5">
      <c r="A10" s="286"/>
      <c r="B10" s="99" t="s">
        <v>373</v>
      </c>
      <c r="C10" s="68"/>
      <c r="D10" s="68"/>
      <c r="E10" s="68"/>
      <c r="F10" s="68"/>
      <c r="G10" s="70"/>
      <c r="H10" s="68"/>
      <c r="I10" s="70"/>
      <c r="J10" s="68"/>
    </row>
    <row r="11" spans="1:10">
      <c r="A11" s="70">
        <v>1.3</v>
      </c>
      <c r="B11" s="100" t="s">
        <v>347</v>
      </c>
      <c r="C11" s="68"/>
      <c r="D11" s="68"/>
      <c r="E11" s="68"/>
      <c r="F11" s="68"/>
      <c r="G11" s="70"/>
      <c r="H11" s="68"/>
      <c r="I11" s="70"/>
      <c r="J11" s="68"/>
    </row>
    <row r="12" spans="1:10">
      <c r="A12" s="286"/>
      <c r="B12" s="100" t="s">
        <v>374</v>
      </c>
      <c r="C12" s="68"/>
      <c r="D12" s="68"/>
      <c r="E12" s="68"/>
      <c r="F12" s="68"/>
      <c r="G12" s="68"/>
      <c r="H12" s="68"/>
      <c r="I12" s="70"/>
      <c r="J12" s="68"/>
    </row>
    <row r="13" spans="1:10">
      <c r="A13" s="286"/>
      <c r="B13" s="100" t="s">
        <v>375</v>
      </c>
      <c r="C13" s="68"/>
      <c r="D13" s="68"/>
      <c r="E13" s="68"/>
      <c r="F13" s="68"/>
      <c r="G13" s="70"/>
      <c r="H13" s="68"/>
      <c r="I13" s="70"/>
      <c r="J13" s="68"/>
    </row>
    <row r="14" spans="1:10">
      <c r="A14" s="286"/>
      <c r="B14" s="100" t="s">
        <v>376</v>
      </c>
      <c r="C14" s="68"/>
      <c r="D14" s="68"/>
      <c r="E14" s="68"/>
      <c r="F14" s="68"/>
      <c r="G14" s="70"/>
      <c r="H14" s="68"/>
      <c r="I14" s="70"/>
      <c r="J14" s="68"/>
    </row>
    <row r="15" spans="1:10">
      <c r="A15" s="286"/>
      <c r="B15" s="100"/>
      <c r="C15" s="68"/>
      <c r="D15" s="68"/>
      <c r="E15" s="68"/>
      <c r="F15" s="68"/>
      <c r="G15" s="70"/>
      <c r="H15" s="68"/>
      <c r="I15" s="70"/>
      <c r="J15" s="68"/>
    </row>
    <row r="16" spans="1:10">
      <c r="A16" s="70">
        <v>1.4</v>
      </c>
      <c r="B16" s="100" t="s">
        <v>254</v>
      </c>
      <c r="C16" s="68"/>
      <c r="D16" s="68"/>
      <c r="E16" s="68"/>
      <c r="F16" s="68"/>
      <c r="G16" s="70"/>
      <c r="H16" s="68"/>
      <c r="I16" s="70"/>
      <c r="J16" s="68"/>
    </row>
    <row r="17" spans="1:10" ht="25.5">
      <c r="A17" s="83">
        <v>2</v>
      </c>
      <c r="B17" s="83" t="s">
        <v>395</v>
      </c>
      <c r="C17" s="113"/>
      <c r="D17" s="113"/>
      <c r="E17" s="113"/>
      <c r="F17" s="113"/>
      <c r="G17" s="113"/>
      <c r="H17" s="113"/>
      <c r="I17" s="114"/>
      <c r="J17" s="113"/>
    </row>
    <row r="18" spans="1:10">
      <c r="A18" s="70">
        <v>2.1</v>
      </c>
      <c r="B18" s="68" t="s">
        <v>352</v>
      </c>
      <c r="C18" s="68"/>
      <c r="D18" s="68"/>
      <c r="E18" s="68"/>
      <c r="F18" s="68"/>
      <c r="G18" s="68"/>
      <c r="H18" s="68"/>
      <c r="I18" s="70"/>
      <c r="J18" s="68"/>
    </row>
    <row r="19" spans="1:10">
      <c r="A19" s="70">
        <v>2.2000000000000002</v>
      </c>
      <c r="B19" s="68" t="s">
        <v>346</v>
      </c>
      <c r="C19" s="68"/>
      <c r="D19" s="68"/>
      <c r="E19" s="68"/>
      <c r="F19" s="68"/>
      <c r="G19" s="68"/>
      <c r="H19" s="68"/>
      <c r="I19" s="70"/>
      <c r="J19" s="68"/>
    </row>
    <row r="20" spans="1:10">
      <c r="A20" s="286"/>
      <c r="B20" s="68" t="s">
        <v>396</v>
      </c>
      <c r="C20" s="68"/>
      <c r="D20" s="68"/>
      <c r="E20" s="68"/>
      <c r="F20" s="68"/>
      <c r="G20" s="68"/>
      <c r="H20" s="68"/>
      <c r="I20" s="70"/>
      <c r="J20" s="68"/>
    </row>
    <row r="21" spans="1:10" ht="25.5">
      <c r="A21" s="286"/>
      <c r="B21" s="103" t="s">
        <v>381</v>
      </c>
      <c r="C21" s="68"/>
      <c r="D21" s="68"/>
      <c r="E21" s="68"/>
      <c r="F21" s="68"/>
      <c r="G21" s="68"/>
      <c r="H21" s="68"/>
      <c r="I21" s="70"/>
      <c r="J21" s="68"/>
    </row>
    <row r="22" spans="1:10" ht="25.5">
      <c r="A22" s="286"/>
      <c r="B22" s="103" t="s">
        <v>397</v>
      </c>
      <c r="C22" s="68"/>
      <c r="D22" s="68"/>
      <c r="E22" s="68"/>
      <c r="F22" s="68"/>
      <c r="G22" s="68"/>
      <c r="H22" s="68"/>
      <c r="I22" s="70"/>
      <c r="J22" s="68"/>
    </row>
    <row r="23" spans="1:10">
      <c r="A23" s="70">
        <v>2.2999999999999998</v>
      </c>
      <c r="B23" s="68" t="s">
        <v>398</v>
      </c>
      <c r="C23" s="68"/>
      <c r="D23" s="68"/>
      <c r="E23" s="68"/>
      <c r="F23" s="68"/>
      <c r="G23" s="68"/>
      <c r="H23" s="68"/>
      <c r="I23" s="70"/>
      <c r="J23" s="68"/>
    </row>
    <row r="24" spans="1:10" ht="25.5">
      <c r="A24" s="286"/>
      <c r="B24" s="68" t="s">
        <v>399</v>
      </c>
      <c r="C24" s="68"/>
      <c r="D24" s="68"/>
      <c r="E24" s="68"/>
      <c r="F24" s="68"/>
      <c r="G24" s="68"/>
      <c r="H24" s="68"/>
      <c r="I24" s="70"/>
      <c r="J24" s="68"/>
    </row>
    <row r="25" spans="1:10" ht="25.5">
      <c r="A25" s="286"/>
      <c r="B25" s="103" t="s">
        <v>400</v>
      </c>
      <c r="C25" s="68"/>
      <c r="D25" s="68"/>
      <c r="E25" s="68"/>
      <c r="F25" s="68"/>
      <c r="G25" s="68"/>
      <c r="H25" s="68"/>
      <c r="I25" s="70"/>
      <c r="J25" s="68"/>
    </row>
    <row r="26" spans="1:10">
      <c r="A26" s="286"/>
      <c r="B26" s="103" t="s">
        <v>401</v>
      </c>
      <c r="C26" s="68"/>
      <c r="D26" s="68"/>
      <c r="E26" s="68"/>
      <c r="F26" s="68"/>
      <c r="G26" s="68"/>
      <c r="H26" s="68"/>
      <c r="I26" s="70"/>
      <c r="J26" s="68"/>
    </row>
    <row r="27" spans="1:10">
      <c r="A27" s="70">
        <v>2.4</v>
      </c>
      <c r="B27" s="68" t="s">
        <v>353</v>
      </c>
      <c r="C27" s="68"/>
      <c r="D27" s="68"/>
      <c r="E27" s="68"/>
      <c r="F27" s="68"/>
      <c r="G27" s="68"/>
      <c r="H27" s="68"/>
      <c r="I27" s="70"/>
      <c r="J27" s="68"/>
    </row>
    <row r="28" spans="1:10">
      <c r="A28" s="105">
        <v>3</v>
      </c>
      <c r="B28" s="106" t="s">
        <v>402</v>
      </c>
      <c r="C28" s="113"/>
      <c r="D28" s="113"/>
      <c r="E28" s="113"/>
      <c r="F28" s="113"/>
      <c r="G28" s="113"/>
      <c r="H28" s="113"/>
      <c r="I28" s="114"/>
      <c r="J28" s="113"/>
    </row>
    <row r="29" spans="1:10">
      <c r="A29" s="70">
        <v>3.1</v>
      </c>
      <c r="B29" s="68" t="s">
        <v>388</v>
      </c>
      <c r="C29" s="68"/>
      <c r="D29" s="68"/>
      <c r="E29" s="68"/>
      <c r="F29" s="68"/>
      <c r="G29" s="68"/>
      <c r="H29" s="68"/>
      <c r="I29" s="70"/>
      <c r="J29" s="68"/>
    </row>
    <row r="30" spans="1:10">
      <c r="A30" s="70">
        <v>3.2</v>
      </c>
      <c r="B30" s="70" t="s">
        <v>403</v>
      </c>
      <c r="C30" s="68"/>
      <c r="D30" s="68"/>
      <c r="E30" s="68"/>
      <c r="F30" s="68"/>
      <c r="G30" s="68"/>
      <c r="H30" s="68"/>
      <c r="I30" s="70"/>
      <c r="J30" s="68"/>
    </row>
    <row r="31" spans="1:10">
      <c r="A31" s="154" t="s">
        <v>576</v>
      </c>
    </row>
    <row r="32" spans="1:10">
      <c r="A32" s="288" t="s">
        <v>404</v>
      </c>
      <c r="B32" s="288"/>
      <c r="C32" s="288"/>
      <c r="D32" s="288"/>
      <c r="E32" s="288"/>
      <c r="F32" s="288"/>
      <c r="G32" s="288"/>
      <c r="H32" s="288"/>
      <c r="I32" s="288"/>
      <c r="J32" s="288"/>
    </row>
    <row r="33" spans="1:10">
      <c r="A33" s="107"/>
      <c r="B33" s="107"/>
      <c r="C33" s="107"/>
      <c r="D33" s="107"/>
      <c r="E33" s="107"/>
      <c r="F33" s="107"/>
      <c r="G33" s="107"/>
      <c r="H33" s="107"/>
      <c r="I33" s="107"/>
      <c r="J33" s="107"/>
    </row>
    <row r="34" spans="1:10">
      <c r="A34" s="107"/>
      <c r="B34" s="107"/>
      <c r="C34" s="107"/>
      <c r="D34" s="107"/>
      <c r="E34" s="107"/>
      <c r="F34" s="107"/>
      <c r="G34" s="107"/>
      <c r="H34" s="107"/>
      <c r="I34" s="107"/>
      <c r="J34" s="107"/>
    </row>
    <row r="35" spans="1:10">
      <c r="A35" s="107"/>
      <c r="B35" s="107"/>
      <c r="C35" s="107"/>
      <c r="D35" s="107"/>
      <c r="E35" s="107"/>
      <c r="F35" s="107"/>
      <c r="G35" s="107"/>
      <c r="H35" s="107"/>
      <c r="I35" s="107"/>
      <c r="J35" s="107"/>
    </row>
    <row r="36" spans="1:10">
      <c r="A36" s="107"/>
      <c r="B36" s="107"/>
      <c r="C36" s="107"/>
      <c r="D36" s="107"/>
      <c r="E36" s="107"/>
      <c r="F36" s="107"/>
      <c r="G36" s="107"/>
      <c r="H36" s="107"/>
      <c r="I36" s="107"/>
      <c r="J36" s="107"/>
    </row>
    <row r="37" spans="1:10">
      <c r="A37" s="115"/>
    </row>
    <row r="38" spans="1:10">
      <c r="A38" s="49"/>
    </row>
  </sheetData>
  <mergeCells count="6">
    <mergeCell ref="A32:J32"/>
    <mergeCell ref="A1:J1"/>
    <mergeCell ref="A7:A10"/>
    <mergeCell ref="A12:A15"/>
    <mergeCell ref="A20:A22"/>
    <mergeCell ref="A24:A26"/>
  </mergeCells>
  <pageMargins left="0.67" right="0.34" top="0.42" bottom="0.4" header="0.3" footer="0.3"/>
  <pageSetup paperSize="9" scale="95" orientation="landscape"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workbookViewId="0">
      <selection activeCell="A43" sqref="A43"/>
    </sheetView>
  </sheetViews>
  <sheetFormatPr defaultColWidth="8.875" defaultRowHeight="12.75"/>
  <cols>
    <col min="1" max="1" width="3" style="48" customWidth="1"/>
    <col min="2" max="2" width="15.125" style="48" customWidth="1"/>
    <col min="3" max="6" width="12.75" style="48" customWidth="1"/>
    <col min="7" max="16384" width="8.875" style="48"/>
  </cols>
  <sheetData>
    <row r="1" spans="1:6">
      <c r="A1" s="284" t="s">
        <v>405</v>
      </c>
      <c r="B1" s="285"/>
      <c r="C1" s="285"/>
      <c r="D1" s="285"/>
      <c r="E1" s="285"/>
      <c r="F1" s="285"/>
    </row>
    <row r="2" spans="1:6">
      <c r="A2" s="49"/>
    </row>
    <row r="3" spans="1:6" ht="38.25">
      <c r="A3" s="73" t="s">
        <v>86</v>
      </c>
      <c r="B3" s="73" t="s">
        <v>406</v>
      </c>
      <c r="C3" s="116" t="s">
        <v>407</v>
      </c>
      <c r="D3" s="73" t="s">
        <v>408</v>
      </c>
      <c r="E3" s="73" t="s">
        <v>409</v>
      </c>
      <c r="F3" s="73" t="s">
        <v>410</v>
      </c>
    </row>
    <row r="4" spans="1:6">
      <c r="A4" s="70">
        <v>1</v>
      </c>
      <c r="B4" s="70"/>
      <c r="C4" s="70"/>
      <c r="D4" s="70"/>
      <c r="E4" s="70"/>
      <c r="F4" s="70"/>
    </row>
    <row r="5" spans="1:6">
      <c r="A5" s="70">
        <v>2</v>
      </c>
      <c r="B5" s="70"/>
      <c r="C5" s="70"/>
      <c r="D5" s="70"/>
      <c r="E5" s="70"/>
      <c r="F5" s="70"/>
    </row>
    <row r="6" spans="1:6">
      <c r="A6" s="70">
        <v>3</v>
      </c>
      <c r="B6" s="70" t="s">
        <v>76</v>
      </c>
      <c r="C6" s="70"/>
      <c r="D6" s="70"/>
      <c r="E6" s="70"/>
      <c r="F6" s="70"/>
    </row>
    <row r="7" spans="1:6">
      <c r="A7" s="117"/>
    </row>
    <row r="8" spans="1:6">
      <c r="A8" s="289" t="s">
        <v>411</v>
      </c>
      <c r="B8" s="290"/>
      <c r="C8" s="290"/>
      <c r="D8" s="290"/>
      <c r="E8" s="290"/>
      <c r="F8" s="290"/>
    </row>
    <row r="9" spans="1:6">
      <c r="A9" s="49"/>
    </row>
    <row r="10" spans="1:6" ht="24.75" customHeight="1">
      <c r="A10" s="261" t="s">
        <v>86</v>
      </c>
      <c r="B10" s="261" t="s">
        <v>412</v>
      </c>
      <c r="C10" s="276" t="s">
        <v>252</v>
      </c>
      <c r="D10" s="276"/>
      <c r="E10" s="276" t="s">
        <v>254</v>
      </c>
      <c r="F10" s="276"/>
    </row>
    <row r="11" spans="1:6">
      <c r="A11" s="261"/>
      <c r="B11" s="261"/>
      <c r="C11" s="69" t="s">
        <v>413</v>
      </c>
      <c r="D11" s="69" t="s">
        <v>414</v>
      </c>
      <c r="E11" s="69" t="s">
        <v>413</v>
      </c>
      <c r="F11" s="69" t="s">
        <v>414</v>
      </c>
    </row>
    <row r="12" spans="1:6">
      <c r="A12" s="70">
        <v>1</v>
      </c>
      <c r="B12" s="105"/>
      <c r="C12" s="118"/>
      <c r="D12" s="118"/>
      <c r="E12" s="118"/>
      <c r="F12" s="118"/>
    </row>
    <row r="13" spans="1:6">
      <c r="A13" s="70">
        <v>2</v>
      </c>
      <c r="B13" s="70" t="s">
        <v>76</v>
      </c>
      <c r="C13" s="118"/>
      <c r="D13" s="118"/>
      <c r="E13" s="118"/>
      <c r="F13" s="118"/>
    </row>
    <row r="14" spans="1:6">
      <c r="A14" s="49" t="s">
        <v>77</v>
      </c>
    </row>
    <row r="15" spans="1:6">
      <c r="A15" s="49" t="s">
        <v>415</v>
      </c>
    </row>
    <row r="16" spans="1:6">
      <c r="A16" s="107"/>
      <c r="B16" s="107"/>
      <c r="C16" s="107"/>
      <c r="D16" s="107"/>
      <c r="E16" s="107"/>
      <c r="F16" s="107"/>
    </row>
    <row r="17" spans="1:6">
      <c r="A17" s="107"/>
      <c r="B17" s="107"/>
      <c r="C17" s="107"/>
      <c r="D17" s="107"/>
      <c r="E17" s="107"/>
      <c r="F17" s="107"/>
    </row>
    <row r="18" spans="1:6">
      <c r="A18" s="107"/>
      <c r="B18" s="107"/>
      <c r="C18" s="107"/>
      <c r="D18" s="107"/>
      <c r="E18" s="107"/>
      <c r="F18" s="107"/>
    </row>
    <row r="19" spans="1:6">
      <c r="A19" s="107"/>
      <c r="B19" s="107"/>
      <c r="C19" s="107"/>
      <c r="D19" s="107"/>
      <c r="E19" s="107"/>
      <c r="F19" s="107"/>
    </row>
    <row r="20" spans="1:6">
      <c r="A20" s="49"/>
    </row>
    <row r="21" spans="1:6">
      <c r="A21" s="289" t="s">
        <v>416</v>
      </c>
      <c r="B21" s="290"/>
      <c r="C21" s="290"/>
      <c r="D21" s="290"/>
      <c r="E21" s="290"/>
      <c r="F21" s="290"/>
    </row>
    <row r="22" spans="1:6">
      <c r="A22" s="119"/>
      <c r="B22" s="119"/>
      <c r="C22" s="119"/>
      <c r="D22" s="119"/>
      <c r="E22" s="119"/>
      <c r="F22" s="119"/>
    </row>
    <row r="23" spans="1:6">
      <c r="A23" s="278" t="s">
        <v>417</v>
      </c>
      <c r="B23" s="278" t="s">
        <v>418</v>
      </c>
      <c r="C23" s="266" t="s">
        <v>252</v>
      </c>
      <c r="D23" s="266"/>
      <c r="E23" s="291" t="s">
        <v>254</v>
      </c>
      <c r="F23" s="291"/>
    </row>
    <row r="24" spans="1:6" ht="25.5">
      <c r="A24" s="278"/>
      <c r="B24" s="278"/>
      <c r="C24" s="70" t="s">
        <v>419</v>
      </c>
      <c r="D24" s="70" t="s">
        <v>420</v>
      </c>
      <c r="E24" s="70" t="s">
        <v>419</v>
      </c>
      <c r="F24" s="70" t="s">
        <v>420</v>
      </c>
    </row>
    <row r="25" spans="1:6">
      <c r="A25" s="70">
        <v>1</v>
      </c>
      <c r="B25" s="69"/>
      <c r="C25" s="69"/>
      <c r="D25" s="69"/>
      <c r="E25" s="69"/>
      <c r="F25" s="69"/>
    </row>
    <row r="26" spans="1:6">
      <c r="A26" s="70">
        <v>2</v>
      </c>
      <c r="B26" s="70"/>
      <c r="C26" s="69"/>
      <c r="D26" s="69"/>
      <c r="E26" s="69"/>
      <c r="F26" s="69"/>
    </row>
    <row r="27" spans="1:6">
      <c r="A27" s="70">
        <v>3</v>
      </c>
      <c r="B27" s="70"/>
      <c r="C27" s="69"/>
      <c r="D27" s="69"/>
      <c r="E27" s="69"/>
      <c r="F27" s="69"/>
    </row>
    <row r="28" spans="1:6">
      <c r="A28" s="70">
        <v>4</v>
      </c>
      <c r="B28" s="70" t="s">
        <v>76</v>
      </c>
      <c r="C28" s="69"/>
      <c r="D28" s="69"/>
      <c r="E28" s="69"/>
      <c r="F28" s="69"/>
    </row>
    <row r="29" spans="1:6">
      <c r="A29" s="59"/>
    </row>
    <row r="30" spans="1:6" ht="38.25" customHeight="1">
      <c r="A30" s="256" t="s">
        <v>421</v>
      </c>
      <c r="B30" s="256"/>
      <c r="C30" s="256"/>
      <c r="D30" s="256"/>
      <c r="E30" s="256"/>
      <c r="F30" s="256"/>
    </row>
    <row r="31" spans="1:6">
      <c r="A31" s="107"/>
      <c r="B31" s="107"/>
      <c r="C31" s="107"/>
      <c r="D31" s="107"/>
      <c r="E31" s="107"/>
      <c r="F31" s="107"/>
    </row>
    <row r="32" spans="1:6">
      <c r="A32" s="107"/>
      <c r="B32" s="107"/>
      <c r="C32" s="107"/>
      <c r="D32" s="107"/>
      <c r="E32" s="107"/>
      <c r="F32" s="107"/>
    </row>
    <row r="33" spans="1:6">
      <c r="A33" s="107"/>
      <c r="B33" s="107"/>
      <c r="C33" s="107"/>
      <c r="D33" s="107"/>
      <c r="E33" s="107"/>
      <c r="F33" s="107"/>
    </row>
    <row r="34" spans="1:6">
      <c r="A34" s="120"/>
      <c r="B34" s="120"/>
      <c r="C34" s="120"/>
      <c r="D34" s="120"/>
      <c r="E34" s="120"/>
      <c r="F34" s="120"/>
    </row>
    <row r="35" spans="1:6">
      <c r="A35" s="289" t="s">
        <v>422</v>
      </c>
      <c r="B35" s="290"/>
      <c r="C35" s="290"/>
      <c r="D35" s="290"/>
      <c r="E35" s="290"/>
      <c r="F35" s="290"/>
    </row>
    <row r="36" spans="1:6">
      <c r="A36" s="92"/>
    </row>
    <row r="37" spans="1:6" ht="78.75" customHeight="1">
      <c r="A37" s="256" t="s">
        <v>423</v>
      </c>
      <c r="B37" s="256"/>
      <c r="C37" s="256"/>
      <c r="D37" s="256"/>
      <c r="E37" s="256"/>
      <c r="F37" s="256"/>
    </row>
    <row r="38" spans="1:6">
      <c r="A38" s="107"/>
      <c r="B38" s="107"/>
      <c r="C38" s="107"/>
      <c r="D38" s="107"/>
      <c r="E38" s="107"/>
      <c r="F38" s="107"/>
    </row>
    <row r="39" spans="1:6">
      <c r="A39" s="107"/>
      <c r="B39" s="107"/>
      <c r="C39" s="107"/>
      <c r="D39" s="107"/>
      <c r="E39" s="107"/>
      <c r="F39" s="107"/>
    </row>
    <row r="40" spans="1:6">
      <c r="A40" s="107"/>
      <c r="B40" s="107"/>
      <c r="C40" s="107"/>
      <c r="D40" s="107"/>
      <c r="E40" s="107"/>
      <c r="F40" s="107"/>
    </row>
    <row r="41" spans="1:6">
      <c r="A41" s="107"/>
      <c r="B41" s="107"/>
      <c r="C41" s="107"/>
      <c r="D41" s="107"/>
      <c r="E41" s="107"/>
      <c r="F41" s="107"/>
    </row>
    <row r="42" spans="1:6">
      <c r="A42" s="107"/>
      <c r="B42" s="107"/>
      <c r="C42" s="107"/>
      <c r="D42" s="107"/>
      <c r="E42" s="107"/>
      <c r="F42" s="107"/>
    </row>
    <row r="43" spans="1:6">
      <c r="A43" s="107"/>
      <c r="B43" s="107"/>
      <c r="C43" s="107"/>
      <c r="D43" s="107"/>
      <c r="E43" s="107"/>
      <c r="F43" s="107"/>
    </row>
    <row r="44" spans="1:6">
      <c r="A44" s="107"/>
      <c r="B44" s="107"/>
      <c r="C44" s="107"/>
      <c r="D44" s="107"/>
      <c r="E44" s="107"/>
      <c r="F44" s="107"/>
    </row>
    <row r="45" spans="1:6">
      <c r="A45" s="107"/>
      <c r="B45" s="107"/>
      <c r="C45" s="107"/>
      <c r="D45" s="107"/>
      <c r="E45" s="107"/>
      <c r="F45" s="107"/>
    </row>
    <row r="46" spans="1:6">
      <c r="A46" s="107"/>
      <c r="B46" s="107"/>
      <c r="C46" s="107"/>
      <c r="D46" s="107"/>
      <c r="E46" s="107"/>
      <c r="F46" s="107"/>
    </row>
  </sheetData>
  <mergeCells count="14">
    <mergeCell ref="A1:F1"/>
    <mergeCell ref="A8:F8"/>
    <mergeCell ref="A10:A11"/>
    <mergeCell ref="B10:B11"/>
    <mergeCell ref="C10:D10"/>
    <mergeCell ref="E10:F10"/>
    <mergeCell ref="A35:F35"/>
    <mergeCell ref="A37:F37"/>
    <mergeCell ref="A21:F21"/>
    <mergeCell ref="A23:A24"/>
    <mergeCell ref="B23:B24"/>
    <mergeCell ref="C23:D23"/>
    <mergeCell ref="E23:F23"/>
    <mergeCell ref="A30:F30"/>
  </mergeCells>
  <pageMargins left="0.7" right="0.7" top="0.75" bottom="0.75" header="0.3" footer="0.3"/>
  <pageSetup paperSize="9" orientation="portrait" verticalDpi="36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opLeftCell="B1" workbookViewId="0">
      <selection activeCell="I30" sqref="I30:J30"/>
    </sheetView>
  </sheetViews>
  <sheetFormatPr defaultColWidth="8.875" defaultRowHeight="12.75"/>
  <cols>
    <col min="1" max="1" width="3.875" style="48" customWidth="1"/>
    <col min="2" max="5" width="8.875" style="48"/>
    <col min="6" max="6" width="3.5" style="48" customWidth="1"/>
    <col min="7" max="10" width="8.75" style="48" customWidth="1"/>
    <col min="11" max="16384" width="8.875" style="48"/>
  </cols>
  <sheetData>
    <row r="1" spans="1:10">
      <c r="A1" s="289" t="s">
        <v>424</v>
      </c>
      <c r="B1" s="290"/>
      <c r="C1" s="290"/>
      <c r="D1" s="290"/>
      <c r="E1" s="290"/>
      <c r="F1" s="290"/>
      <c r="G1" s="290"/>
      <c r="H1" s="290"/>
      <c r="I1" s="290"/>
      <c r="J1" s="121"/>
    </row>
    <row r="2" spans="1:10">
      <c r="A2" s="59"/>
    </row>
    <row r="3" spans="1:10" s="123" customFormat="1" ht="26.25" customHeight="1">
      <c r="A3" s="122" t="s">
        <v>86</v>
      </c>
      <c r="B3" s="299" t="s">
        <v>324</v>
      </c>
      <c r="C3" s="300"/>
      <c r="D3" s="300"/>
      <c r="E3" s="300"/>
      <c r="F3" s="301"/>
      <c r="G3" s="279" t="s">
        <v>252</v>
      </c>
      <c r="H3" s="279"/>
      <c r="I3" s="279" t="s">
        <v>254</v>
      </c>
      <c r="J3" s="279"/>
    </row>
    <row r="4" spans="1:10">
      <c r="A4" s="74">
        <v>1</v>
      </c>
      <c r="B4" s="276"/>
      <c r="C4" s="276"/>
      <c r="D4" s="276"/>
      <c r="E4" s="276"/>
      <c r="F4" s="276"/>
      <c r="G4" s="277"/>
      <c r="H4" s="277"/>
      <c r="I4" s="255"/>
      <c r="J4" s="255"/>
    </row>
    <row r="5" spans="1:10">
      <c r="A5" s="74">
        <v>2</v>
      </c>
      <c r="B5" s="276"/>
      <c r="C5" s="276"/>
      <c r="D5" s="276"/>
      <c r="E5" s="276"/>
      <c r="F5" s="276"/>
      <c r="G5" s="277"/>
      <c r="H5" s="277"/>
      <c r="I5" s="255"/>
      <c r="J5" s="255"/>
    </row>
    <row r="6" spans="1:10">
      <c r="A6" s="74">
        <v>3</v>
      </c>
      <c r="B6" s="276" t="s">
        <v>76</v>
      </c>
      <c r="C6" s="276"/>
      <c r="D6" s="276"/>
      <c r="E6" s="276"/>
      <c r="F6" s="276"/>
      <c r="G6" s="277"/>
      <c r="H6" s="277"/>
      <c r="I6" s="255"/>
      <c r="J6" s="255"/>
    </row>
    <row r="7" spans="1:10">
      <c r="A7" s="49"/>
    </row>
    <row r="8" spans="1:10" ht="25.5" customHeight="1">
      <c r="A8" s="256" t="s">
        <v>425</v>
      </c>
      <c r="B8" s="256"/>
      <c r="C8" s="256"/>
      <c r="D8" s="256"/>
      <c r="E8" s="256"/>
      <c r="F8" s="256"/>
      <c r="G8" s="256"/>
      <c r="H8" s="256"/>
      <c r="I8" s="256"/>
      <c r="J8" s="256"/>
    </row>
    <row r="9" spans="1:10">
      <c r="A9" s="71"/>
      <c r="B9" s="71"/>
      <c r="C9" s="71"/>
      <c r="D9" s="71"/>
      <c r="E9" s="71"/>
      <c r="F9" s="71"/>
      <c r="G9" s="71"/>
      <c r="H9" s="71"/>
      <c r="I9" s="71"/>
      <c r="J9" s="71"/>
    </row>
    <row r="10" spans="1:10">
      <c r="A10" s="71"/>
      <c r="B10" s="71"/>
      <c r="C10" s="71"/>
      <c r="D10" s="71"/>
      <c r="E10" s="71"/>
      <c r="F10" s="71"/>
      <c r="G10" s="71"/>
      <c r="H10" s="71"/>
      <c r="I10" s="71"/>
      <c r="J10" s="71"/>
    </row>
    <row r="11" spans="1:10">
      <c r="A11" s="59"/>
    </row>
    <row r="12" spans="1:10">
      <c r="A12" s="289" t="s">
        <v>426</v>
      </c>
      <c r="B12" s="290"/>
      <c r="C12" s="290"/>
      <c r="D12" s="290"/>
      <c r="E12" s="290"/>
      <c r="F12" s="290"/>
      <c r="G12" s="290"/>
      <c r="H12" s="290"/>
      <c r="I12" s="290"/>
      <c r="J12" s="290"/>
    </row>
    <row r="13" spans="1:10">
      <c r="A13" s="49" t="s">
        <v>427</v>
      </c>
    </row>
    <row r="14" spans="1:10">
      <c r="A14" s="49"/>
    </row>
    <row r="15" spans="1:10">
      <c r="A15" s="69" t="s">
        <v>86</v>
      </c>
      <c r="B15" s="276" t="s">
        <v>428</v>
      </c>
      <c r="C15" s="276"/>
      <c r="D15" s="276"/>
      <c r="E15" s="276"/>
      <c r="F15" s="276"/>
      <c r="G15" s="279" t="s">
        <v>252</v>
      </c>
      <c r="H15" s="279"/>
      <c r="I15" s="279" t="s">
        <v>254</v>
      </c>
      <c r="J15" s="279"/>
    </row>
    <row r="16" spans="1:10">
      <c r="A16" s="70">
        <v>1</v>
      </c>
      <c r="B16" s="292" t="s">
        <v>429</v>
      </c>
      <c r="C16" s="292"/>
      <c r="D16" s="292"/>
      <c r="E16" s="292"/>
      <c r="F16" s="292"/>
      <c r="G16" s="297" t="e">
        <f>+#REF!+#REF!+#REF!</f>
        <v>#REF!</v>
      </c>
      <c r="H16" s="297"/>
      <c r="I16" s="297" t="e">
        <f>+#REF!+#REF!+#REF!+#REF!</f>
        <v>#REF!</v>
      </c>
      <c r="J16" s="297"/>
    </row>
    <row r="17" spans="1:10">
      <c r="A17" s="70">
        <v>2</v>
      </c>
      <c r="B17" s="292" t="s">
        <v>430</v>
      </c>
      <c r="C17" s="292"/>
      <c r="D17" s="292"/>
      <c r="E17" s="292"/>
      <c r="F17" s="292"/>
      <c r="G17" s="297"/>
      <c r="H17" s="297"/>
      <c r="I17" s="277"/>
      <c r="J17" s="277"/>
    </row>
    <row r="18" spans="1:10">
      <c r="A18" s="70">
        <v>3</v>
      </c>
      <c r="B18" s="276"/>
      <c r="C18" s="276"/>
      <c r="D18" s="276"/>
      <c r="E18" s="276"/>
      <c r="F18" s="276"/>
      <c r="G18" s="297"/>
      <c r="H18" s="297"/>
      <c r="I18" s="277"/>
      <c r="J18" s="277"/>
    </row>
    <row r="19" spans="1:10">
      <c r="A19" s="70">
        <v>4</v>
      </c>
      <c r="B19" s="276" t="s">
        <v>76</v>
      </c>
      <c r="C19" s="276"/>
      <c r="D19" s="276"/>
      <c r="E19" s="276"/>
      <c r="F19" s="276"/>
      <c r="G19" s="297" t="e">
        <f>SUM(G16:G18)</f>
        <v>#REF!</v>
      </c>
      <c r="H19" s="297"/>
      <c r="I19" s="298" t="e">
        <f>SUM(I16:I18)</f>
        <v>#REF!</v>
      </c>
      <c r="J19" s="277"/>
    </row>
    <row r="20" spans="1:10">
      <c r="A20" s="124"/>
      <c r="B20" s="125"/>
      <c r="C20" s="125"/>
      <c r="D20" s="125"/>
      <c r="E20" s="125"/>
      <c r="F20" s="125"/>
      <c r="G20" s="126"/>
      <c r="H20" s="126"/>
      <c r="I20" s="126"/>
      <c r="J20" s="126"/>
    </row>
    <row r="21" spans="1:10">
      <c r="A21" s="49" t="s">
        <v>431</v>
      </c>
      <c r="B21" s="125"/>
      <c r="C21" s="125"/>
      <c r="D21" s="125"/>
      <c r="E21" s="125"/>
      <c r="F21" s="125"/>
    </row>
    <row r="22" spans="1:10">
      <c r="A22" s="49"/>
      <c r="B22" s="125"/>
      <c r="C22" s="125"/>
      <c r="D22" s="125"/>
      <c r="E22" s="125"/>
      <c r="F22" s="125"/>
    </row>
    <row r="23" spans="1:10" s="123" customFormat="1" ht="25.5" customHeight="1">
      <c r="A23" s="95" t="s">
        <v>86</v>
      </c>
      <c r="B23" s="279" t="s">
        <v>432</v>
      </c>
      <c r="C23" s="279"/>
      <c r="D23" s="279"/>
      <c r="E23" s="279"/>
      <c r="F23" s="279"/>
      <c r="G23" s="279" t="s">
        <v>252</v>
      </c>
      <c r="H23" s="279"/>
      <c r="I23" s="279" t="s">
        <v>254</v>
      </c>
      <c r="J23" s="279"/>
    </row>
    <row r="24" spans="1:10">
      <c r="A24" s="70">
        <v>1</v>
      </c>
      <c r="B24" s="267" t="s">
        <v>433</v>
      </c>
      <c r="C24" s="267"/>
      <c r="D24" s="267"/>
      <c r="E24" s="267"/>
      <c r="F24" s="267"/>
      <c r="G24" s="277"/>
      <c r="H24" s="277"/>
      <c r="I24" s="297" t="e">
        <f>+#REF!</f>
        <v>#REF!</v>
      </c>
      <c r="J24" s="297"/>
    </row>
    <row r="25" spans="1:10">
      <c r="A25" s="70">
        <v>2</v>
      </c>
      <c r="B25" s="267" t="s">
        <v>434</v>
      </c>
      <c r="C25" s="267"/>
      <c r="D25" s="267"/>
      <c r="E25" s="267"/>
      <c r="F25" s="267"/>
      <c r="G25" s="277"/>
      <c r="H25" s="277"/>
      <c r="I25" s="297" t="e">
        <f>+#REF!</f>
        <v>#REF!</v>
      </c>
      <c r="J25" s="297"/>
    </row>
    <row r="26" spans="1:10">
      <c r="A26" s="70">
        <v>3</v>
      </c>
      <c r="B26" s="267" t="s">
        <v>435</v>
      </c>
      <c r="C26" s="267"/>
      <c r="D26" s="267"/>
      <c r="E26" s="267"/>
      <c r="F26" s="267"/>
      <c r="G26" s="277"/>
      <c r="H26" s="277"/>
      <c r="I26" s="297" t="e">
        <f>+#REF!</f>
        <v>#REF!</v>
      </c>
      <c r="J26" s="297"/>
    </row>
    <row r="27" spans="1:10">
      <c r="A27" s="70">
        <v>4</v>
      </c>
      <c r="B27" s="267" t="s">
        <v>436</v>
      </c>
      <c r="C27" s="267"/>
      <c r="D27" s="267"/>
      <c r="E27" s="267"/>
      <c r="F27" s="267"/>
      <c r="G27" s="277"/>
      <c r="H27" s="277"/>
      <c r="I27" s="277"/>
      <c r="J27" s="277"/>
    </row>
    <row r="28" spans="1:10" ht="16.5">
      <c r="A28" s="70">
        <v>5</v>
      </c>
      <c r="B28" s="267" t="s">
        <v>437</v>
      </c>
      <c r="C28" s="267"/>
      <c r="D28" s="267"/>
      <c r="E28" s="267"/>
      <c r="F28" s="267"/>
      <c r="G28" s="295"/>
      <c r="H28" s="295"/>
      <c r="I28" s="296">
        <f>+G28</f>
        <v>0</v>
      </c>
      <c r="J28" s="277"/>
    </row>
    <row r="29" spans="1:10">
      <c r="A29" s="70">
        <v>6</v>
      </c>
      <c r="B29" s="267"/>
      <c r="C29" s="267"/>
      <c r="D29" s="267"/>
      <c r="E29" s="267"/>
      <c r="F29" s="267"/>
      <c r="G29" s="277"/>
      <c r="H29" s="277"/>
      <c r="I29" s="277"/>
      <c r="J29" s="277"/>
    </row>
    <row r="30" spans="1:10">
      <c r="A30" s="70">
        <v>7</v>
      </c>
      <c r="B30" s="267" t="s">
        <v>76</v>
      </c>
      <c r="C30" s="267"/>
      <c r="D30" s="267"/>
      <c r="E30" s="267"/>
      <c r="F30" s="267"/>
      <c r="G30" s="277"/>
      <c r="H30" s="277"/>
      <c r="I30" s="293" t="e">
        <f>SUM(I24:I29)</f>
        <v>#REF!</v>
      </c>
      <c r="J30" s="294"/>
    </row>
    <row r="32" spans="1:10">
      <c r="A32" s="49" t="s">
        <v>438</v>
      </c>
    </row>
    <row r="33" spans="1:10">
      <c r="A33" s="49"/>
    </row>
    <row r="34" spans="1:10">
      <c r="A34" s="276" t="s">
        <v>86</v>
      </c>
      <c r="B34" s="276" t="s">
        <v>80</v>
      </c>
      <c r="C34" s="276"/>
      <c r="D34" s="276"/>
      <c r="E34" s="276"/>
      <c r="F34" s="276"/>
      <c r="G34" s="266" t="s">
        <v>252</v>
      </c>
      <c r="H34" s="266"/>
      <c r="I34" s="276" t="s">
        <v>254</v>
      </c>
      <c r="J34" s="276"/>
    </row>
    <row r="35" spans="1:10">
      <c r="A35" s="276"/>
      <c r="B35" s="276"/>
      <c r="C35" s="276"/>
      <c r="D35" s="276"/>
      <c r="E35" s="276"/>
      <c r="F35" s="276"/>
      <c r="G35" s="67" t="s">
        <v>439</v>
      </c>
      <c r="H35" s="67" t="s">
        <v>440</v>
      </c>
      <c r="I35" s="69" t="s">
        <v>439</v>
      </c>
      <c r="J35" s="69" t="s">
        <v>440</v>
      </c>
    </row>
    <row r="36" spans="1:10">
      <c r="A36" s="70">
        <v>1</v>
      </c>
      <c r="B36" s="292" t="s">
        <v>441</v>
      </c>
      <c r="C36" s="292"/>
      <c r="D36" s="292"/>
      <c r="E36" s="292"/>
      <c r="F36" s="292"/>
      <c r="G36" s="70"/>
      <c r="H36" s="70"/>
      <c r="I36" s="70"/>
      <c r="J36" s="70"/>
    </row>
    <row r="37" spans="1:10">
      <c r="A37" s="70">
        <v>2</v>
      </c>
      <c r="B37" s="292" t="s">
        <v>430</v>
      </c>
      <c r="C37" s="292"/>
      <c r="D37" s="292"/>
      <c r="E37" s="292"/>
      <c r="F37" s="292"/>
      <c r="G37" s="70"/>
      <c r="H37" s="70"/>
      <c r="I37" s="70"/>
      <c r="J37" s="70"/>
    </row>
    <row r="38" spans="1:10">
      <c r="A38" s="70">
        <v>3</v>
      </c>
      <c r="B38" s="274"/>
      <c r="C38" s="274"/>
      <c r="D38" s="274"/>
      <c r="E38" s="274"/>
      <c r="F38" s="274"/>
      <c r="G38" s="70"/>
      <c r="H38" s="70"/>
      <c r="I38" s="70"/>
      <c r="J38" s="70"/>
    </row>
    <row r="39" spans="1:10">
      <c r="A39" s="70">
        <v>4</v>
      </c>
      <c r="B39" s="274" t="s">
        <v>76</v>
      </c>
      <c r="C39" s="274"/>
      <c r="D39" s="274"/>
      <c r="E39" s="274"/>
      <c r="F39" s="274"/>
      <c r="G39" s="70"/>
      <c r="H39" s="70"/>
      <c r="I39" s="70"/>
      <c r="J39" s="70"/>
    </row>
    <row r="41" spans="1:10">
      <c r="A41" s="80" t="s">
        <v>442</v>
      </c>
    </row>
    <row r="43" spans="1:10" s="127" customFormat="1" ht="51">
      <c r="A43" s="73" t="s">
        <v>86</v>
      </c>
      <c r="B43" s="261" t="s">
        <v>443</v>
      </c>
      <c r="C43" s="261"/>
      <c r="D43" s="261"/>
      <c r="E43" s="261" t="s">
        <v>252</v>
      </c>
      <c r="F43" s="261"/>
      <c r="G43" s="73" t="s">
        <v>319</v>
      </c>
      <c r="H43" s="73" t="s">
        <v>444</v>
      </c>
      <c r="I43" s="73" t="s">
        <v>445</v>
      </c>
      <c r="J43" s="73" t="s">
        <v>254</v>
      </c>
    </row>
    <row r="44" spans="1:10" ht="26.25" customHeight="1">
      <c r="A44" s="70">
        <v>1</v>
      </c>
      <c r="B44" s="267" t="s">
        <v>446</v>
      </c>
      <c r="C44" s="267"/>
      <c r="D44" s="267"/>
      <c r="E44" s="277"/>
      <c r="F44" s="277"/>
      <c r="G44" s="70"/>
      <c r="H44" s="70"/>
      <c r="I44" s="70"/>
      <c r="J44" s="70"/>
    </row>
    <row r="45" spans="1:10">
      <c r="A45" s="70">
        <v>2</v>
      </c>
      <c r="B45" s="267" t="s">
        <v>447</v>
      </c>
      <c r="C45" s="267"/>
      <c r="D45" s="267"/>
      <c r="E45" s="277"/>
      <c r="F45" s="277"/>
      <c r="G45" s="70"/>
      <c r="H45" s="70"/>
      <c r="I45" s="70"/>
      <c r="J45" s="70"/>
    </row>
    <row r="46" spans="1:10">
      <c r="A46" s="70">
        <v>3</v>
      </c>
      <c r="B46" s="267"/>
      <c r="C46" s="267"/>
      <c r="D46" s="267"/>
      <c r="E46" s="277"/>
      <c r="F46" s="277"/>
      <c r="G46" s="70"/>
      <c r="H46" s="70"/>
      <c r="I46" s="70"/>
      <c r="J46" s="70"/>
    </row>
    <row r="47" spans="1:10">
      <c r="A47" s="70">
        <v>4</v>
      </c>
      <c r="B47" s="267" t="s">
        <v>76</v>
      </c>
      <c r="C47" s="267"/>
      <c r="D47" s="267"/>
      <c r="E47" s="277"/>
      <c r="F47" s="277"/>
      <c r="G47" s="70"/>
      <c r="H47" s="70"/>
      <c r="I47" s="70"/>
      <c r="J47" s="70"/>
    </row>
    <row r="48" spans="1:10">
      <c r="A48" s="49"/>
    </row>
    <row r="49" spans="1:10">
      <c r="A49" s="49" t="s">
        <v>448</v>
      </c>
    </row>
    <row r="50" spans="1:10">
      <c r="A50" s="71"/>
      <c r="B50" s="71"/>
      <c r="C50" s="71"/>
      <c r="D50" s="71"/>
      <c r="E50" s="71"/>
      <c r="F50" s="71"/>
      <c r="G50" s="71"/>
      <c r="H50" s="71"/>
      <c r="I50" s="71"/>
      <c r="J50" s="71"/>
    </row>
    <row r="51" spans="1:10">
      <c r="A51" s="71"/>
      <c r="B51" s="71"/>
      <c r="C51" s="71"/>
      <c r="D51" s="71"/>
      <c r="E51" s="71"/>
      <c r="F51" s="71"/>
      <c r="G51" s="71"/>
      <c r="H51" s="71"/>
      <c r="I51" s="71"/>
      <c r="J51" s="71"/>
    </row>
    <row r="52" spans="1:10">
      <c r="A52" s="71"/>
      <c r="B52" s="71"/>
      <c r="C52" s="71"/>
      <c r="D52" s="71"/>
      <c r="E52" s="71"/>
      <c r="F52" s="71"/>
      <c r="G52" s="71"/>
      <c r="H52" s="71"/>
      <c r="I52" s="71"/>
      <c r="J52" s="71"/>
    </row>
    <row r="53" spans="1:10">
      <c r="A53" s="49"/>
    </row>
    <row r="54" spans="1:10">
      <c r="A54" s="128"/>
      <c r="B54" s="128"/>
    </row>
    <row r="55" spans="1:10">
      <c r="A55" s="49"/>
    </row>
  </sheetData>
  <mergeCells count="72">
    <mergeCell ref="A1:I1"/>
    <mergeCell ref="B3:F3"/>
    <mergeCell ref="G3:H3"/>
    <mergeCell ref="I3:J3"/>
    <mergeCell ref="B4:F4"/>
    <mergeCell ref="G4:H4"/>
    <mergeCell ref="I4:J4"/>
    <mergeCell ref="B16:F16"/>
    <mergeCell ref="G16:H16"/>
    <mergeCell ref="I16:J16"/>
    <mergeCell ref="B5:F5"/>
    <mergeCell ref="G5:H5"/>
    <mergeCell ref="I5:J5"/>
    <mergeCell ref="B6:F6"/>
    <mergeCell ref="G6:H6"/>
    <mergeCell ref="I6:J6"/>
    <mergeCell ref="A8:J8"/>
    <mergeCell ref="A12:J12"/>
    <mergeCell ref="B15:F15"/>
    <mergeCell ref="G15:H15"/>
    <mergeCell ref="I15:J15"/>
    <mergeCell ref="B17:F17"/>
    <mergeCell ref="G17:H17"/>
    <mergeCell ref="I17:J17"/>
    <mergeCell ref="B18:F18"/>
    <mergeCell ref="G18:H18"/>
    <mergeCell ref="I18:J18"/>
    <mergeCell ref="B19:F19"/>
    <mergeCell ref="G19:H19"/>
    <mergeCell ref="I19:J19"/>
    <mergeCell ref="B23:F23"/>
    <mergeCell ref="G23:H23"/>
    <mergeCell ref="I23:J23"/>
    <mergeCell ref="B24:F24"/>
    <mergeCell ref="G24:H24"/>
    <mergeCell ref="I24:J24"/>
    <mergeCell ref="B25:F25"/>
    <mergeCell ref="G25:H25"/>
    <mergeCell ref="I25:J25"/>
    <mergeCell ref="B26:F26"/>
    <mergeCell ref="G26:H26"/>
    <mergeCell ref="I26:J26"/>
    <mergeCell ref="B27:F27"/>
    <mergeCell ref="G27:H27"/>
    <mergeCell ref="I27:J27"/>
    <mergeCell ref="B28:F28"/>
    <mergeCell ref="G28:H28"/>
    <mergeCell ref="I28:J28"/>
    <mergeCell ref="B29:F29"/>
    <mergeCell ref="G29:H29"/>
    <mergeCell ref="I29:J29"/>
    <mergeCell ref="B30:F30"/>
    <mergeCell ref="G30:H30"/>
    <mergeCell ref="I30:J30"/>
    <mergeCell ref="A34:A35"/>
    <mergeCell ref="B34:F35"/>
    <mergeCell ref="G34:H34"/>
    <mergeCell ref="I34:J34"/>
    <mergeCell ref="B36:F36"/>
    <mergeCell ref="B37:F37"/>
    <mergeCell ref="B38:F38"/>
    <mergeCell ref="B39:F39"/>
    <mergeCell ref="B43:D43"/>
    <mergeCell ref="E43:F43"/>
    <mergeCell ref="B47:D47"/>
    <mergeCell ref="E47:F47"/>
    <mergeCell ref="B44:D44"/>
    <mergeCell ref="E44:F44"/>
    <mergeCell ref="B45:D45"/>
    <mergeCell ref="E45:F45"/>
    <mergeCell ref="B46:D46"/>
    <mergeCell ref="E46:F46"/>
  </mergeCells>
  <pageMargins left="0.7" right="0.7" top="0.5" bottom="0.5" header="0.3" footer="0.3"/>
  <pageSetup paperSize="9" scale="90" orientation="portrait"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H29" sqref="H29"/>
    </sheetView>
  </sheetViews>
  <sheetFormatPr defaultColWidth="8.875" defaultRowHeight="12.75"/>
  <cols>
    <col min="1" max="1" width="3.75" style="48" customWidth="1"/>
    <col min="2" max="3" width="8.875" style="48"/>
    <col min="4" max="4" width="5.375" style="48" customWidth="1"/>
    <col min="5" max="5" width="7.75" style="48" customWidth="1"/>
    <col min="6" max="6" width="12.25" style="48" bestFit="1" customWidth="1"/>
    <col min="7" max="7" width="8.625" style="48" customWidth="1"/>
    <col min="8" max="8" width="9.5" style="48" customWidth="1"/>
    <col min="9" max="9" width="9" style="48" customWidth="1"/>
    <col min="10" max="10" width="7.625" style="48" customWidth="1"/>
    <col min="11" max="16384" width="8.875" style="48"/>
  </cols>
  <sheetData>
    <row r="1" spans="1:10">
      <c r="A1" s="49" t="s">
        <v>449</v>
      </c>
    </row>
    <row r="2" spans="1:10">
      <c r="A2" s="59"/>
    </row>
    <row r="3" spans="1:10" ht="26.25" customHeight="1">
      <c r="A3" s="69" t="s">
        <v>86</v>
      </c>
      <c r="B3" s="276" t="s">
        <v>324</v>
      </c>
      <c r="C3" s="276"/>
      <c r="D3" s="276"/>
      <c r="E3" s="276"/>
      <c r="F3" s="276"/>
      <c r="G3" s="266" t="s">
        <v>252</v>
      </c>
      <c r="H3" s="266"/>
      <c r="I3" s="266" t="s">
        <v>254</v>
      </c>
      <c r="J3" s="266"/>
    </row>
    <row r="4" spans="1:10">
      <c r="A4" s="70">
        <v>1</v>
      </c>
      <c r="B4" s="276"/>
      <c r="C4" s="276"/>
      <c r="D4" s="276"/>
      <c r="E4" s="276"/>
      <c r="F4" s="276"/>
      <c r="G4" s="277"/>
      <c r="H4" s="316"/>
      <c r="I4" s="276"/>
      <c r="J4" s="276"/>
    </row>
    <row r="5" spans="1:10">
      <c r="A5" s="70">
        <v>2</v>
      </c>
      <c r="B5" s="276" t="s">
        <v>450</v>
      </c>
      <c r="C5" s="276"/>
      <c r="D5" s="276"/>
      <c r="E5" s="276"/>
      <c r="F5" s="276"/>
      <c r="G5" s="277"/>
      <c r="H5" s="316"/>
      <c r="I5" s="276"/>
      <c r="J5" s="276"/>
    </row>
    <row r="6" spans="1:10">
      <c r="A6" s="49" t="s">
        <v>451</v>
      </c>
    </row>
    <row r="7" spans="1:10">
      <c r="A7" s="71"/>
      <c r="B7" s="71"/>
      <c r="C7" s="71"/>
      <c r="D7" s="71"/>
      <c r="E7" s="71"/>
      <c r="F7" s="71"/>
      <c r="G7" s="71"/>
      <c r="H7" s="71"/>
      <c r="I7" s="71"/>
      <c r="J7" s="71"/>
    </row>
    <row r="8" spans="1:10">
      <c r="A8" s="71"/>
      <c r="B8" s="71"/>
      <c r="C8" s="71"/>
      <c r="D8" s="71"/>
      <c r="E8" s="71"/>
      <c r="F8" s="71"/>
      <c r="G8" s="71"/>
      <c r="H8" s="71"/>
      <c r="I8" s="71"/>
      <c r="J8" s="71"/>
    </row>
    <row r="9" spans="1:10">
      <c r="A9" s="49"/>
    </row>
    <row r="10" spans="1:10">
      <c r="A10" s="49" t="s">
        <v>452</v>
      </c>
    </row>
    <row r="11" spans="1:10">
      <c r="A11" s="278" t="s">
        <v>86</v>
      </c>
      <c r="B11" s="276" t="s">
        <v>324</v>
      </c>
      <c r="C11" s="276"/>
      <c r="D11" s="276"/>
      <c r="E11" s="276"/>
      <c r="F11" s="276"/>
      <c r="G11" s="266" t="s">
        <v>252</v>
      </c>
      <c r="H11" s="266"/>
      <c r="I11" s="276" t="s">
        <v>254</v>
      </c>
      <c r="J11" s="276"/>
    </row>
    <row r="12" spans="1:10">
      <c r="A12" s="278"/>
      <c r="B12" s="276"/>
      <c r="C12" s="276"/>
      <c r="D12" s="276"/>
      <c r="E12" s="276"/>
      <c r="F12" s="276"/>
      <c r="G12" s="67" t="s">
        <v>439</v>
      </c>
      <c r="H12" s="67" t="s">
        <v>440</v>
      </c>
      <c r="I12" s="69" t="s">
        <v>439</v>
      </c>
      <c r="J12" s="69" t="s">
        <v>440</v>
      </c>
    </row>
    <row r="13" spans="1:10">
      <c r="A13" s="70">
        <v>1</v>
      </c>
      <c r="B13" s="267" t="s">
        <v>453</v>
      </c>
      <c r="C13" s="267"/>
      <c r="D13" s="267"/>
      <c r="E13" s="267"/>
      <c r="F13" s="267"/>
      <c r="G13" s="70"/>
      <c r="H13" s="70"/>
      <c r="I13" s="70"/>
      <c r="J13" s="70"/>
    </row>
    <row r="14" spans="1:10">
      <c r="A14" s="278"/>
      <c r="B14" s="267" t="s">
        <v>454</v>
      </c>
      <c r="C14" s="267"/>
      <c r="D14" s="267"/>
      <c r="E14" s="267"/>
      <c r="F14" s="267"/>
      <c r="G14" s="70"/>
      <c r="H14" s="70"/>
      <c r="I14" s="70"/>
      <c r="J14" s="70"/>
    </row>
    <row r="15" spans="1:10">
      <c r="A15" s="278"/>
      <c r="B15" s="267" t="s">
        <v>455</v>
      </c>
      <c r="C15" s="267"/>
      <c r="D15" s="267"/>
      <c r="E15" s="267"/>
      <c r="F15" s="267"/>
      <c r="G15" s="70"/>
      <c r="H15" s="70"/>
      <c r="I15" s="70"/>
      <c r="J15" s="70"/>
    </row>
    <row r="16" spans="1:10">
      <c r="A16" s="278"/>
      <c r="B16" s="267" t="s">
        <v>456</v>
      </c>
      <c r="C16" s="267"/>
      <c r="D16" s="267"/>
      <c r="E16" s="267"/>
      <c r="F16" s="267"/>
      <c r="G16" s="70"/>
      <c r="H16" s="70"/>
      <c r="I16" s="70"/>
      <c r="J16" s="70"/>
    </row>
    <row r="17" spans="1:10" ht="25.5" customHeight="1">
      <c r="A17" s="70">
        <v>2</v>
      </c>
      <c r="B17" s="267" t="s">
        <v>457</v>
      </c>
      <c r="C17" s="267"/>
      <c r="D17" s="267"/>
      <c r="E17" s="267"/>
      <c r="F17" s="267"/>
      <c r="G17" s="70"/>
      <c r="H17" s="70"/>
      <c r="I17" s="70"/>
      <c r="J17" s="70"/>
    </row>
    <row r="18" spans="1:10">
      <c r="A18" s="70">
        <v>3</v>
      </c>
      <c r="B18" s="276"/>
      <c r="C18" s="276"/>
      <c r="D18" s="276"/>
      <c r="E18" s="276"/>
      <c r="F18" s="276"/>
      <c r="G18" s="70"/>
      <c r="H18" s="70"/>
      <c r="I18" s="70"/>
      <c r="J18" s="70"/>
    </row>
    <row r="19" spans="1:10">
      <c r="A19" s="254" t="s">
        <v>458</v>
      </c>
      <c r="B19" s="254"/>
      <c r="C19" s="254"/>
      <c r="D19" s="254"/>
      <c r="E19" s="254"/>
      <c r="F19" s="254"/>
      <c r="G19" s="254"/>
      <c r="H19" s="254"/>
      <c r="I19" s="254"/>
      <c r="J19" s="254"/>
    </row>
    <row r="20" spans="1:10">
      <c r="A20" s="71"/>
      <c r="B20" s="71"/>
      <c r="C20" s="71"/>
      <c r="D20" s="71"/>
      <c r="E20" s="71"/>
      <c r="F20" s="71"/>
      <c r="G20" s="71"/>
      <c r="H20" s="71"/>
      <c r="I20" s="71"/>
      <c r="J20" s="71"/>
    </row>
    <row r="21" spans="1:10">
      <c r="A21" s="71"/>
      <c r="B21" s="71"/>
      <c r="C21" s="71"/>
      <c r="D21" s="71"/>
      <c r="E21" s="71"/>
      <c r="F21" s="71"/>
      <c r="G21" s="71"/>
      <c r="H21" s="71"/>
      <c r="I21" s="71"/>
      <c r="J21" s="71"/>
    </row>
    <row r="22" spans="1:10">
      <c r="A22" s="71"/>
      <c r="B22" s="71"/>
      <c r="C22" s="71"/>
      <c r="D22" s="71"/>
      <c r="E22" s="71"/>
      <c r="F22" s="71"/>
      <c r="G22" s="71"/>
      <c r="H22" s="71"/>
      <c r="I22" s="71"/>
      <c r="J22" s="71"/>
    </row>
    <row r="23" spans="1:10">
      <c r="A23" s="59"/>
    </row>
    <row r="24" spans="1:10">
      <c r="A24" s="289" t="s">
        <v>459</v>
      </c>
      <c r="B24" s="290"/>
      <c r="C24" s="290"/>
      <c r="D24" s="290"/>
      <c r="E24" s="290"/>
      <c r="F24" s="290"/>
      <c r="G24" s="290"/>
      <c r="H24" s="290"/>
      <c r="I24" s="290"/>
      <c r="J24" s="290"/>
    </row>
    <row r="25" spans="1:10">
      <c r="A25" s="59"/>
    </row>
    <row r="26" spans="1:10">
      <c r="A26" s="260" t="s">
        <v>460</v>
      </c>
      <c r="B26" s="260"/>
    </row>
    <row r="27" spans="1:10" ht="38.25" customHeight="1">
      <c r="A27" s="276" t="s">
        <v>86</v>
      </c>
      <c r="B27" s="310" t="s">
        <v>80</v>
      </c>
      <c r="C27" s="311"/>
      <c r="D27" s="312"/>
      <c r="E27" s="276" t="s">
        <v>461</v>
      </c>
      <c r="F27" s="276"/>
      <c r="G27" s="263" t="s">
        <v>462</v>
      </c>
      <c r="H27" s="264"/>
      <c r="I27" s="310" t="s">
        <v>463</v>
      </c>
      <c r="J27" s="312"/>
    </row>
    <row r="28" spans="1:10" ht="24.75" customHeight="1">
      <c r="A28" s="276"/>
      <c r="B28" s="313"/>
      <c r="C28" s="314"/>
      <c r="D28" s="315"/>
      <c r="E28" s="73" t="s">
        <v>464</v>
      </c>
      <c r="F28" s="69" t="s">
        <v>465</v>
      </c>
      <c r="G28" s="69" t="s">
        <v>464</v>
      </c>
      <c r="H28" s="69" t="s">
        <v>465</v>
      </c>
      <c r="I28" s="313"/>
      <c r="J28" s="315"/>
    </row>
    <row r="29" spans="1:10">
      <c r="A29" s="74">
        <v>1</v>
      </c>
      <c r="B29" s="267" t="s">
        <v>252</v>
      </c>
      <c r="C29" s="267"/>
      <c r="D29" s="267"/>
      <c r="E29" s="74"/>
      <c r="F29" s="159">
        <v>9736000</v>
      </c>
      <c r="G29" s="74"/>
      <c r="H29" s="74"/>
      <c r="I29" s="309">
        <f>+F29</f>
        <v>9736000</v>
      </c>
      <c r="J29" s="277"/>
    </row>
    <row r="30" spans="1:10">
      <c r="A30" s="74">
        <v>2</v>
      </c>
      <c r="B30" s="267" t="s">
        <v>319</v>
      </c>
      <c r="C30" s="267"/>
      <c r="D30" s="267"/>
      <c r="E30" s="74"/>
      <c r="F30" s="162"/>
      <c r="G30" s="74"/>
      <c r="H30" s="74"/>
      <c r="I30" s="277"/>
      <c r="J30" s="277"/>
    </row>
    <row r="31" spans="1:10">
      <c r="A31" s="74">
        <v>3</v>
      </c>
      <c r="B31" s="267" t="s">
        <v>466</v>
      </c>
      <c r="C31" s="267"/>
      <c r="D31" s="267"/>
      <c r="E31" s="74"/>
      <c r="F31" s="74"/>
      <c r="G31" s="74"/>
      <c r="H31" s="74"/>
      <c r="I31" s="277"/>
      <c r="J31" s="277"/>
    </row>
    <row r="32" spans="1:10">
      <c r="A32" s="74">
        <v>4</v>
      </c>
      <c r="B32" s="267" t="s">
        <v>254</v>
      </c>
      <c r="C32" s="267"/>
      <c r="D32" s="267"/>
      <c r="E32" s="74"/>
      <c r="F32" s="160">
        <f>SUM(F29:F31)</f>
        <v>9736000</v>
      </c>
      <c r="G32" s="74"/>
      <c r="H32" s="74"/>
      <c r="I32" s="309">
        <f>+F32</f>
        <v>9736000</v>
      </c>
      <c r="J32" s="277"/>
    </row>
    <row r="33" spans="1:10">
      <c r="B33" s="129"/>
      <c r="C33" s="129"/>
      <c r="D33" s="129"/>
      <c r="E33" s="120"/>
      <c r="F33" s="120"/>
      <c r="G33" s="120"/>
      <c r="H33" s="120"/>
      <c r="I33" s="126"/>
      <c r="J33" s="126"/>
    </row>
    <row r="34" spans="1:10">
      <c r="A34" s="49" t="s">
        <v>467</v>
      </c>
    </row>
    <row r="35" spans="1:10" ht="66.75" customHeight="1">
      <c r="A35" s="69" t="s">
        <v>86</v>
      </c>
      <c r="B35" s="276" t="s">
        <v>80</v>
      </c>
      <c r="C35" s="276"/>
      <c r="D35" s="276"/>
      <c r="E35" s="276"/>
      <c r="F35" s="276"/>
      <c r="G35" s="276"/>
      <c r="H35" s="69" t="s">
        <v>468</v>
      </c>
      <c r="I35" s="69" t="s">
        <v>469</v>
      </c>
      <c r="J35" s="73" t="s">
        <v>76</v>
      </c>
    </row>
    <row r="36" spans="1:10">
      <c r="A36" s="69">
        <v>1</v>
      </c>
      <c r="B36" s="274" t="s">
        <v>252</v>
      </c>
      <c r="C36" s="274"/>
      <c r="D36" s="274"/>
      <c r="E36" s="274"/>
      <c r="F36" s="274"/>
      <c r="G36" s="274"/>
      <c r="H36" s="74"/>
      <c r="I36" s="74"/>
      <c r="J36" s="74"/>
    </row>
    <row r="37" spans="1:10">
      <c r="A37" s="69">
        <v>2</v>
      </c>
      <c r="B37" s="274" t="s">
        <v>346</v>
      </c>
      <c r="C37" s="274"/>
      <c r="D37" s="274"/>
      <c r="E37" s="274"/>
      <c r="F37" s="274"/>
      <c r="G37" s="274"/>
      <c r="H37" s="74"/>
      <c r="I37" s="74"/>
      <c r="J37" s="74"/>
    </row>
    <row r="38" spans="1:10">
      <c r="A38" s="276"/>
      <c r="B38" s="274" t="s">
        <v>470</v>
      </c>
      <c r="C38" s="274"/>
      <c r="D38" s="274"/>
      <c r="E38" s="274"/>
      <c r="F38" s="274"/>
      <c r="G38" s="274"/>
      <c r="H38" s="74"/>
      <c r="I38" s="74"/>
      <c r="J38" s="74"/>
    </row>
    <row r="39" spans="1:10" ht="24.75" customHeight="1">
      <c r="A39" s="276"/>
      <c r="B39" s="308" t="s">
        <v>471</v>
      </c>
      <c r="C39" s="308"/>
      <c r="D39" s="308"/>
      <c r="E39" s="308"/>
      <c r="F39" s="308"/>
      <c r="G39" s="308"/>
      <c r="H39" s="74"/>
      <c r="I39" s="74"/>
      <c r="J39" s="74"/>
    </row>
    <row r="40" spans="1:10">
      <c r="A40" s="69">
        <v>3</v>
      </c>
      <c r="B40" s="274" t="s">
        <v>347</v>
      </c>
      <c r="C40" s="274"/>
      <c r="D40" s="274"/>
      <c r="E40" s="274"/>
      <c r="F40" s="274"/>
      <c r="G40" s="274"/>
      <c r="H40" s="74"/>
      <c r="I40" s="74"/>
      <c r="J40" s="74"/>
    </row>
    <row r="41" spans="1:10">
      <c r="A41" s="304"/>
      <c r="B41" s="274" t="s">
        <v>472</v>
      </c>
      <c r="C41" s="274"/>
      <c r="D41" s="274"/>
      <c r="E41" s="274"/>
      <c r="F41" s="274"/>
      <c r="G41" s="274"/>
      <c r="H41" s="74"/>
      <c r="I41" s="74"/>
      <c r="J41" s="74"/>
    </row>
    <row r="42" spans="1:10">
      <c r="A42" s="304"/>
      <c r="B42" s="274" t="s">
        <v>473</v>
      </c>
      <c r="C42" s="274"/>
      <c r="D42" s="274"/>
      <c r="E42" s="274"/>
      <c r="F42" s="274"/>
      <c r="G42" s="274"/>
      <c r="H42" s="74"/>
      <c r="I42" s="74"/>
      <c r="J42" s="74"/>
    </row>
    <row r="43" spans="1:10">
      <c r="A43" s="304"/>
      <c r="B43" s="305" t="s">
        <v>474</v>
      </c>
      <c r="C43" s="306"/>
      <c r="D43" s="306"/>
      <c r="E43" s="306"/>
      <c r="F43" s="306"/>
      <c r="G43" s="307"/>
      <c r="H43" s="74"/>
      <c r="I43" s="74"/>
      <c r="J43" s="74"/>
    </row>
    <row r="44" spans="1:10">
      <c r="A44" s="69">
        <v>4</v>
      </c>
      <c r="B44" s="274" t="s">
        <v>254</v>
      </c>
      <c r="C44" s="274"/>
      <c r="D44" s="274"/>
      <c r="E44" s="274"/>
      <c r="F44" s="274"/>
      <c r="G44" s="274"/>
      <c r="H44" s="74"/>
      <c r="I44" s="74"/>
      <c r="J44" s="74"/>
    </row>
    <row r="45" spans="1:10">
      <c r="A45" s="130"/>
      <c r="B45" s="131"/>
      <c r="C45" s="131"/>
      <c r="D45" s="131"/>
      <c r="E45" s="131"/>
      <c r="F45" s="131"/>
      <c r="G45" s="131"/>
      <c r="H45" s="132"/>
      <c r="I45" s="132"/>
      <c r="J45" s="132"/>
    </row>
    <row r="46" spans="1:10" ht="25.5" customHeight="1">
      <c r="A46" s="302" t="s">
        <v>475</v>
      </c>
      <c r="B46" s="302"/>
      <c r="C46" s="302"/>
      <c r="D46" s="302"/>
      <c r="E46" s="302"/>
      <c r="F46" s="302"/>
      <c r="G46" s="302"/>
      <c r="H46" s="302"/>
      <c r="I46" s="302"/>
      <c r="J46" s="302"/>
    </row>
    <row r="47" spans="1:10" ht="39" customHeight="1">
      <c r="A47" s="303" t="s">
        <v>476</v>
      </c>
      <c r="B47" s="303"/>
      <c r="C47" s="303"/>
      <c r="D47" s="303"/>
      <c r="E47" s="303"/>
      <c r="F47" s="303"/>
      <c r="G47" s="303"/>
      <c r="H47" s="303"/>
      <c r="I47" s="303"/>
      <c r="J47" s="303"/>
    </row>
  </sheetData>
  <mergeCells count="50">
    <mergeCell ref="B3:F3"/>
    <mergeCell ref="G3:H3"/>
    <mergeCell ref="I3:J3"/>
    <mergeCell ref="B4:F4"/>
    <mergeCell ref="G4:H4"/>
    <mergeCell ref="I4:J4"/>
    <mergeCell ref="B17:F17"/>
    <mergeCell ref="B5:F5"/>
    <mergeCell ref="G5:H5"/>
    <mergeCell ref="I5:J5"/>
    <mergeCell ref="A11:A12"/>
    <mergeCell ref="B11:F12"/>
    <mergeCell ref="G11:H11"/>
    <mergeCell ref="I11:J11"/>
    <mergeCell ref="B13:F13"/>
    <mergeCell ref="A14:A16"/>
    <mergeCell ref="B14:F14"/>
    <mergeCell ref="B15:F15"/>
    <mergeCell ref="B16:F16"/>
    <mergeCell ref="B18:F18"/>
    <mergeCell ref="A19:J19"/>
    <mergeCell ref="A24:J24"/>
    <mergeCell ref="A26:B26"/>
    <mergeCell ref="A27:A28"/>
    <mergeCell ref="B27:D28"/>
    <mergeCell ref="E27:F27"/>
    <mergeCell ref="G27:H27"/>
    <mergeCell ref="I27:J28"/>
    <mergeCell ref="A38:A39"/>
    <mergeCell ref="B38:G38"/>
    <mergeCell ref="B39:G39"/>
    <mergeCell ref="B29:D29"/>
    <mergeCell ref="I29:J29"/>
    <mergeCell ref="B30:D30"/>
    <mergeCell ref="I30:J30"/>
    <mergeCell ref="B31:D31"/>
    <mergeCell ref="I31:J31"/>
    <mergeCell ref="B32:D32"/>
    <mergeCell ref="I32:J32"/>
    <mergeCell ref="B35:G35"/>
    <mergeCell ref="B36:G36"/>
    <mergeCell ref="B37:G37"/>
    <mergeCell ref="A46:J46"/>
    <mergeCell ref="A47:J47"/>
    <mergeCell ref="B40:G40"/>
    <mergeCell ref="A41:A43"/>
    <mergeCell ref="B41:G41"/>
    <mergeCell ref="B42:G42"/>
    <mergeCell ref="B43:G43"/>
    <mergeCell ref="B44:G44"/>
  </mergeCells>
  <hyperlinks>
    <hyperlink ref="B39" location="_ftn1" display="_ftn1"/>
    <hyperlink ref="B43" location="_ftn2" display="_ftn2"/>
    <hyperlink ref="A46" location="_ftnref1" display="_ftnref1"/>
    <hyperlink ref="A47" location="_ftnref2" display="_ftnref2"/>
  </hyperlinks>
  <pageMargins left="0.7" right="0.7" top="0.61" bottom="0.17" header="0.3" footer="0.17"/>
  <pageSetup paperSize="9" scale="90" orientation="portrait"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7"/>
  <sheetViews>
    <sheetView workbookViewId="0">
      <selection activeCell="I20" sqref="I20:J20"/>
    </sheetView>
  </sheetViews>
  <sheetFormatPr defaultColWidth="8.875" defaultRowHeight="12.75"/>
  <cols>
    <col min="1" max="1" width="2.875" style="48" customWidth="1"/>
    <col min="2" max="7" width="8.875" style="48"/>
    <col min="8" max="8" width="9.125" style="48" customWidth="1"/>
    <col min="9" max="9" width="10.625" style="48" customWidth="1"/>
    <col min="10" max="16384" width="8.875" style="48"/>
  </cols>
  <sheetData>
    <row r="1" spans="1:10">
      <c r="A1" s="260" t="s">
        <v>477</v>
      </c>
      <c r="B1" s="260"/>
      <c r="C1" s="260"/>
      <c r="D1" s="260"/>
      <c r="E1" s="260"/>
      <c r="F1" s="260"/>
      <c r="G1" s="260"/>
      <c r="H1" s="260"/>
      <c r="I1" s="260"/>
      <c r="J1" s="260"/>
    </row>
    <row r="2" spans="1:10">
      <c r="A2" s="59"/>
    </row>
    <row r="3" spans="1:10" ht="25.5">
      <c r="A3" s="67" t="s">
        <v>86</v>
      </c>
      <c r="B3" s="261" t="s">
        <v>80</v>
      </c>
      <c r="C3" s="261"/>
      <c r="D3" s="261"/>
      <c r="E3" s="261"/>
      <c r="F3" s="261"/>
      <c r="G3" s="67" t="s">
        <v>252</v>
      </c>
      <c r="H3" s="73" t="s">
        <v>319</v>
      </c>
      <c r="I3" s="67" t="s">
        <v>466</v>
      </c>
      <c r="J3" s="67" t="s">
        <v>254</v>
      </c>
    </row>
    <row r="4" spans="1:10">
      <c r="A4" s="67">
        <v>1</v>
      </c>
      <c r="B4" s="274" t="s">
        <v>478</v>
      </c>
      <c r="C4" s="274"/>
      <c r="D4" s="274"/>
      <c r="E4" s="274"/>
      <c r="F4" s="274"/>
      <c r="G4" s="67"/>
      <c r="H4" s="67"/>
      <c r="I4" s="67"/>
      <c r="J4" s="67"/>
    </row>
    <row r="5" spans="1:10">
      <c r="A5" s="70">
        <v>2</v>
      </c>
      <c r="B5" s="274" t="s">
        <v>479</v>
      </c>
      <c r="C5" s="274"/>
      <c r="D5" s="274"/>
      <c r="E5" s="274"/>
      <c r="F5" s="274"/>
      <c r="G5" s="70"/>
      <c r="H5" s="70"/>
      <c r="I5" s="70"/>
      <c r="J5" s="70"/>
    </row>
    <row r="6" spans="1:10">
      <c r="A6" s="70">
        <v>3</v>
      </c>
      <c r="B6" s="274" t="s">
        <v>480</v>
      </c>
      <c r="C6" s="274"/>
      <c r="D6" s="274"/>
      <c r="E6" s="274"/>
      <c r="F6" s="274"/>
      <c r="G6" s="70"/>
      <c r="H6" s="70"/>
      <c r="I6" s="70"/>
      <c r="J6" s="70"/>
    </row>
    <row r="7" spans="1:10">
      <c r="A7" s="70">
        <v>4</v>
      </c>
      <c r="B7" s="320" t="s">
        <v>76</v>
      </c>
      <c r="C7" s="320"/>
      <c r="D7" s="320"/>
      <c r="E7" s="320"/>
      <c r="F7" s="320"/>
      <c r="G7" s="70"/>
      <c r="H7" s="70"/>
      <c r="I7" s="70"/>
      <c r="J7" s="70"/>
    </row>
    <row r="8" spans="1:10">
      <c r="A8" s="59"/>
    </row>
    <row r="9" spans="1:10">
      <c r="A9" s="260" t="s">
        <v>481</v>
      </c>
      <c r="B9" s="260"/>
      <c r="C9" s="260"/>
      <c r="D9" s="260"/>
    </row>
    <row r="11" spans="1:10">
      <c r="A11" s="260" t="s">
        <v>482</v>
      </c>
      <c r="B11" s="260"/>
      <c r="C11" s="260"/>
      <c r="D11" s="260"/>
      <c r="E11" s="260"/>
      <c r="F11" s="260"/>
      <c r="G11" s="260"/>
      <c r="H11" s="260"/>
      <c r="I11" s="260"/>
      <c r="J11" s="260"/>
    </row>
    <row r="12" spans="1:10">
      <c r="A12" s="71"/>
      <c r="B12" s="71"/>
      <c r="C12" s="71"/>
      <c r="D12" s="71"/>
      <c r="E12" s="71"/>
      <c r="F12" s="71"/>
      <c r="G12" s="71"/>
      <c r="H12" s="71"/>
      <c r="I12" s="71"/>
      <c r="J12" s="71"/>
    </row>
    <row r="13" spans="1:10">
      <c r="A13" s="71"/>
      <c r="B13" s="71"/>
      <c r="C13" s="71"/>
      <c r="D13" s="71"/>
      <c r="E13" s="71"/>
      <c r="F13" s="71"/>
      <c r="G13" s="71"/>
      <c r="H13" s="71"/>
      <c r="I13" s="71"/>
      <c r="J13" s="71"/>
    </row>
    <row r="14" spans="1:10">
      <c r="A14" s="71"/>
      <c r="B14" s="71"/>
      <c r="C14" s="71"/>
      <c r="D14" s="71"/>
      <c r="E14" s="71"/>
      <c r="F14" s="71"/>
      <c r="G14" s="71"/>
      <c r="H14" s="71"/>
      <c r="I14" s="71"/>
      <c r="J14" s="71"/>
    </row>
    <row r="15" spans="1:10">
      <c r="A15" s="128"/>
      <c r="B15" s="128"/>
    </row>
    <row r="16" spans="1:10">
      <c r="A16" s="322" t="s">
        <v>483</v>
      </c>
      <c r="B16" s="323"/>
      <c r="C16" s="323"/>
      <c r="D16" s="323"/>
      <c r="E16" s="323"/>
      <c r="F16" s="323"/>
      <c r="G16" s="323"/>
      <c r="H16" s="323"/>
      <c r="I16" s="323"/>
      <c r="J16" s="323"/>
    </row>
    <row r="17" spans="1:10">
      <c r="A17" s="133"/>
      <c r="B17" s="119"/>
      <c r="C17" s="119"/>
      <c r="D17" s="119"/>
      <c r="E17" s="119"/>
      <c r="F17" s="119"/>
      <c r="G17" s="119"/>
      <c r="H17" s="119"/>
      <c r="I17" s="119"/>
      <c r="J17" s="119"/>
    </row>
    <row r="18" spans="1:10">
      <c r="A18" s="74" t="s">
        <v>86</v>
      </c>
      <c r="B18" s="274" t="s">
        <v>80</v>
      </c>
      <c r="C18" s="274"/>
      <c r="D18" s="274"/>
      <c r="E18" s="274"/>
      <c r="F18" s="274"/>
      <c r="G18" s="266" t="s">
        <v>484</v>
      </c>
      <c r="H18" s="266"/>
      <c r="I18" s="266" t="s">
        <v>485</v>
      </c>
      <c r="J18" s="266"/>
    </row>
    <row r="19" spans="1:10">
      <c r="A19" s="134">
        <v>1</v>
      </c>
      <c r="B19" s="320" t="s">
        <v>486</v>
      </c>
      <c r="C19" s="320"/>
      <c r="D19" s="320"/>
      <c r="E19" s="320"/>
      <c r="F19" s="320"/>
      <c r="G19" s="276"/>
      <c r="H19" s="276"/>
      <c r="I19" s="321">
        <f>+'CT-2'!E7</f>
        <v>45454545.450000003</v>
      </c>
      <c r="J19" s="276"/>
    </row>
    <row r="20" spans="1:10">
      <c r="A20" s="70">
        <v>1.1000000000000001</v>
      </c>
      <c r="B20" s="274" t="s">
        <v>487</v>
      </c>
      <c r="C20" s="274"/>
      <c r="D20" s="274"/>
      <c r="E20" s="274"/>
      <c r="F20" s="274"/>
      <c r="G20" s="276"/>
      <c r="H20" s="276"/>
      <c r="I20" s="268">
        <f>+'CT-2'!E7</f>
        <v>45454545.450000003</v>
      </c>
      <c r="J20" s="268"/>
    </row>
    <row r="21" spans="1:10">
      <c r="A21" s="74">
        <v>1.2</v>
      </c>
      <c r="B21" s="274" t="s">
        <v>488</v>
      </c>
      <c r="C21" s="274"/>
      <c r="D21" s="274"/>
      <c r="E21" s="274"/>
      <c r="F21" s="274"/>
      <c r="G21" s="276"/>
      <c r="H21" s="276"/>
      <c r="I21" s="268"/>
      <c r="J21" s="268"/>
    </row>
    <row r="22" spans="1:10">
      <c r="A22" s="74">
        <v>1.3</v>
      </c>
      <c r="B22" s="267" t="s">
        <v>489</v>
      </c>
      <c r="C22" s="267"/>
      <c r="D22" s="267"/>
      <c r="E22" s="267"/>
      <c r="F22" s="267"/>
      <c r="G22" s="276"/>
      <c r="H22" s="276"/>
      <c r="I22" s="268"/>
      <c r="J22" s="268"/>
    </row>
    <row r="23" spans="1:10">
      <c r="A23" s="134">
        <v>2</v>
      </c>
      <c r="B23" s="319" t="s">
        <v>490</v>
      </c>
      <c r="C23" s="319"/>
      <c r="D23" s="319"/>
      <c r="E23" s="319"/>
      <c r="F23" s="319"/>
      <c r="G23" s="276"/>
      <c r="H23" s="276"/>
      <c r="I23" s="268"/>
      <c r="J23" s="268"/>
    </row>
    <row r="24" spans="1:10">
      <c r="A24" s="134">
        <v>3</v>
      </c>
      <c r="B24" s="319" t="s">
        <v>491</v>
      </c>
      <c r="C24" s="319"/>
      <c r="D24" s="319"/>
      <c r="E24" s="319"/>
      <c r="F24" s="319"/>
      <c r="G24" s="276"/>
      <c r="H24" s="276"/>
      <c r="I24" s="268">
        <f>+I20</f>
        <v>45454545.450000003</v>
      </c>
      <c r="J24" s="268"/>
    </row>
    <row r="25" spans="1:10">
      <c r="A25" s="134">
        <v>4</v>
      </c>
      <c r="B25" s="319" t="s">
        <v>492</v>
      </c>
      <c r="C25" s="319"/>
      <c r="D25" s="319"/>
      <c r="E25" s="319"/>
      <c r="F25" s="319"/>
      <c r="G25" s="276"/>
      <c r="H25" s="276"/>
      <c r="I25" s="268" t="e">
        <f>+I26</f>
        <v>#REF!</v>
      </c>
      <c r="J25" s="268"/>
    </row>
    <row r="26" spans="1:10">
      <c r="A26" s="74">
        <v>4.0999999999999996</v>
      </c>
      <c r="B26" s="267" t="s">
        <v>493</v>
      </c>
      <c r="C26" s="267"/>
      <c r="D26" s="267"/>
      <c r="E26" s="267"/>
      <c r="F26" s="267"/>
      <c r="G26" s="276"/>
      <c r="H26" s="276"/>
      <c r="I26" s="268" t="e">
        <f>+#REF!</f>
        <v>#REF!</v>
      </c>
      <c r="J26" s="268"/>
    </row>
    <row r="27" spans="1:10">
      <c r="A27" s="74">
        <v>4.2</v>
      </c>
      <c r="B27" s="267" t="s">
        <v>494</v>
      </c>
      <c r="C27" s="267"/>
      <c r="D27" s="267"/>
      <c r="E27" s="267"/>
      <c r="F27" s="267"/>
      <c r="G27" s="276"/>
      <c r="H27" s="276"/>
      <c r="I27" s="268"/>
      <c r="J27" s="268"/>
    </row>
    <row r="28" spans="1:10">
      <c r="A28" s="134">
        <v>4.3</v>
      </c>
      <c r="B28" s="267" t="s">
        <v>495</v>
      </c>
      <c r="C28" s="267"/>
      <c r="D28" s="267"/>
      <c r="E28" s="267"/>
      <c r="F28" s="267"/>
      <c r="G28" s="276"/>
      <c r="H28" s="276"/>
      <c r="I28" s="268"/>
      <c r="J28" s="268"/>
    </row>
    <row r="29" spans="1:10">
      <c r="A29" s="72"/>
    </row>
    <row r="30" spans="1:10">
      <c r="A30" s="289" t="s">
        <v>496</v>
      </c>
      <c r="B30" s="290"/>
      <c r="C30" s="290"/>
      <c r="D30" s="290"/>
      <c r="E30" s="290"/>
      <c r="F30" s="290"/>
      <c r="G30" s="290"/>
      <c r="H30" s="290"/>
      <c r="I30" s="290"/>
      <c r="J30" s="290"/>
    </row>
    <row r="31" spans="1:10">
      <c r="A31" s="260" t="s">
        <v>497</v>
      </c>
      <c r="B31" s="260"/>
      <c r="C31" s="260"/>
      <c r="D31" s="260"/>
    </row>
    <row r="32" spans="1:10">
      <c r="A32" s="59"/>
    </row>
    <row r="33" spans="1:10">
      <c r="A33" s="74" t="s">
        <v>86</v>
      </c>
      <c r="B33" s="261" t="s">
        <v>498</v>
      </c>
      <c r="C33" s="261"/>
      <c r="D33" s="261"/>
      <c r="E33" s="261"/>
      <c r="F33" s="261"/>
      <c r="G33" s="266" t="s">
        <v>484</v>
      </c>
      <c r="H33" s="266"/>
      <c r="I33" s="266" t="s">
        <v>485</v>
      </c>
      <c r="J33" s="266"/>
    </row>
    <row r="34" spans="1:10">
      <c r="A34" s="74">
        <v>1</v>
      </c>
      <c r="B34" s="276"/>
      <c r="C34" s="276"/>
      <c r="D34" s="276"/>
      <c r="E34" s="276"/>
      <c r="F34" s="276"/>
      <c r="G34" s="276"/>
      <c r="H34" s="276"/>
      <c r="I34" s="276"/>
      <c r="J34" s="276"/>
    </row>
    <row r="35" spans="1:10">
      <c r="A35" s="74">
        <v>2</v>
      </c>
      <c r="B35" s="276"/>
      <c r="C35" s="276"/>
      <c r="D35" s="276"/>
      <c r="E35" s="276"/>
      <c r="F35" s="276"/>
      <c r="G35" s="276"/>
      <c r="H35" s="276"/>
      <c r="I35" s="276"/>
      <c r="J35" s="276"/>
    </row>
    <row r="36" spans="1:10">
      <c r="A36" s="74">
        <v>3</v>
      </c>
      <c r="B36" s="276" t="s">
        <v>76</v>
      </c>
      <c r="C36" s="276"/>
      <c r="D36" s="276"/>
      <c r="E36" s="276"/>
      <c r="F36" s="276"/>
      <c r="G36" s="276"/>
      <c r="H36" s="276"/>
      <c r="I36" s="276"/>
      <c r="J36" s="276"/>
    </row>
    <row r="37" spans="1:10">
      <c r="A37" s="135" t="s">
        <v>499</v>
      </c>
      <c r="B37" s="135"/>
      <c r="C37" s="135"/>
    </row>
    <row r="38" spans="1:10">
      <c r="A38" s="59"/>
    </row>
    <row r="39" spans="1:10">
      <c r="A39" s="74" t="s">
        <v>86</v>
      </c>
      <c r="B39" s="276" t="s">
        <v>324</v>
      </c>
      <c r="C39" s="276"/>
      <c r="D39" s="276"/>
      <c r="E39" s="276"/>
      <c r="F39" s="276"/>
      <c r="G39" s="266" t="s">
        <v>484</v>
      </c>
      <c r="H39" s="266"/>
      <c r="I39" s="266" t="s">
        <v>485</v>
      </c>
      <c r="J39" s="266"/>
    </row>
    <row r="40" spans="1:10">
      <c r="A40" s="74">
        <v>1</v>
      </c>
      <c r="B40" s="267" t="s">
        <v>500</v>
      </c>
      <c r="C40" s="267"/>
      <c r="D40" s="267"/>
      <c r="E40" s="267"/>
      <c r="F40" s="267"/>
      <c r="G40" s="276"/>
      <c r="H40" s="276"/>
      <c r="I40" s="276"/>
      <c r="J40" s="276"/>
    </row>
    <row r="41" spans="1:10">
      <c r="A41" s="74">
        <v>2</v>
      </c>
      <c r="B41" s="267" t="s">
        <v>501</v>
      </c>
      <c r="C41" s="267"/>
      <c r="D41" s="267"/>
      <c r="E41" s="267"/>
      <c r="F41" s="267"/>
      <c r="G41" s="276"/>
      <c r="H41" s="276"/>
      <c r="I41" s="276"/>
      <c r="J41" s="276"/>
    </row>
    <row r="42" spans="1:10">
      <c r="A42" s="74">
        <v>3</v>
      </c>
      <c r="B42" s="267" t="s">
        <v>502</v>
      </c>
      <c r="C42" s="267"/>
      <c r="D42" s="267"/>
      <c r="E42" s="267"/>
      <c r="F42" s="267"/>
      <c r="G42" s="276"/>
      <c r="H42" s="276"/>
      <c r="I42" s="276"/>
      <c r="J42" s="276"/>
    </row>
    <row r="43" spans="1:10">
      <c r="A43" s="74">
        <v>4</v>
      </c>
      <c r="B43" s="267" t="s">
        <v>503</v>
      </c>
      <c r="C43" s="267"/>
      <c r="D43" s="267"/>
      <c r="E43" s="267"/>
      <c r="F43" s="267"/>
      <c r="G43" s="276"/>
      <c r="H43" s="276"/>
      <c r="I43" s="276"/>
      <c r="J43" s="276"/>
    </row>
    <row r="44" spans="1:10">
      <c r="A44" s="74">
        <v>5</v>
      </c>
      <c r="B44" s="276" t="s">
        <v>76</v>
      </c>
      <c r="C44" s="276"/>
      <c r="D44" s="276"/>
      <c r="E44" s="276"/>
      <c r="F44" s="276"/>
      <c r="G44" s="276"/>
      <c r="H44" s="276"/>
      <c r="I44" s="276"/>
      <c r="J44" s="276"/>
    </row>
    <row r="45" spans="1:10">
      <c r="A45" s="120"/>
      <c r="B45" s="125"/>
      <c r="C45" s="125"/>
      <c r="D45" s="125"/>
      <c r="E45" s="125"/>
      <c r="F45" s="125"/>
      <c r="G45" s="125"/>
      <c r="H45" s="125"/>
      <c r="I45" s="125"/>
      <c r="J45" s="125"/>
    </row>
    <row r="46" spans="1:10">
      <c r="A46" s="49" t="s">
        <v>504</v>
      </c>
    </row>
    <row r="47" spans="1:10">
      <c r="A47" s="59"/>
    </row>
    <row r="48" spans="1:10">
      <c r="A48" s="67" t="s">
        <v>86</v>
      </c>
      <c r="B48" s="266" t="s">
        <v>505</v>
      </c>
      <c r="C48" s="266"/>
      <c r="D48" s="266"/>
      <c r="E48" s="266"/>
      <c r="F48" s="266"/>
      <c r="G48" s="266" t="s">
        <v>484</v>
      </c>
      <c r="H48" s="266"/>
      <c r="I48" s="266" t="s">
        <v>506</v>
      </c>
      <c r="J48" s="266"/>
    </row>
    <row r="49" spans="1:10">
      <c r="A49" s="68">
        <v>1</v>
      </c>
      <c r="B49" s="318" t="s">
        <v>507</v>
      </c>
      <c r="C49" s="318"/>
      <c r="D49" s="318"/>
      <c r="E49" s="318"/>
      <c r="F49" s="318"/>
      <c r="G49" s="266"/>
      <c r="H49" s="266"/>
      <c r="I49" s="266"/>
      <c r="J49" s="266"/>
    </row>
    <row r="50" spans="1:10">
      <c r="A50" s="70">
        <v>2</v>
      </c>
      <c r="B50" s="317" t="s">
        <v>508</v>
      </c>
      <c r="C50" s="317"/>
      <c r="D50" s="317"/>
      <c r="E50" s="317"/>
      <c r="F50" s="317"/>
      <c r="G50" s="266"/>
      <c r="H50" s="266"/>
      <c r="I50" s="266"/>
      <c r="J50" s="266"/>
    </row>
    <row r="51" spans="1:10">
      <c r="A51" s="70">
        <v>3</v>
      </c>
      <c r="B51" s="267" t="s">
        <v>509</v>
      </c>
      <c r="C51" s="267"/>
      <c r="D51" s="267"/>
      <c r="E51" s="267"/>
      <c r="F51" s="267"/>
      <c r="G51" s="266"/>
      <c r="H51" s="266"/>
      <c r="I51" s="266"/>
      <c r="J51" s="266"/>
    </row>
    <row r="52" spans="1:10">
      <c r="A52" s="70">
        <v>4</v>
      </c>
      <c r="B52" s="267" t="s">
        <v>510</v>
      </c>
      <c r="C52" s="267"/>
      <c r="D52" s="267"/>
      <c r="E52" s="267"/>
      <c r="F52" s="267"/>
      <c r="G52" s="266"/>
      <c r="H52" s="266"/>
      <c r="I52" s="266"/>
      <c r="J52" s="266"/>
    </row>
    <row r="53" spans="1:10">
      <c r="A53" s="70">
        <v>5</v>
      </c>
      <c r="B53" s="267" t="s">
        <v>511</v>
      </c>
      <c r="C53" s="267"/>
      <c r="D53" s="267"/>
      <c r="E53" s="267"/>
      <c r="F53" s="267"/>
      <c r="G53" s="266"/>
      <c r="H53" s="266"/>
      <c r="I53" s="266"/>
      <c r="J53" s="266"/>
    </row>
    <row r="54" spans="1:10">
      <c r="A54" s="70">
        <v>6</v>
      </c>
      <c r="B54" s="267"/>
      <c r="C54" s="267"/>
      <c r="D54" s="267"/>
      <c r="E54" s="267"/>
      <c r="F54" s="267"/>
      <c r="G54" s="266"/>
      <c r="H54" s="266"/>
      <c r="I54" s="266"/>
      <c r="J54" s="266"/>
    </row>
    <row r="55" spans="1:10">
      <c r="A55" s="70">
        <v>7</v>
      </c>
      <c r="B55" s="276" t="s">
        <v>76</v>
      </c>
      <c r="C55" s="276"/>
      <c r="D55" s="276"/>
      <c r="E55" s="276"/>
      <c r="F55" s="276"/>
      <c r="G55" s="136"/>
      <c r="H55" s="136"/>
      <c r="I55" s="136"/>
      <c r="J55" s="136"/>
    </row>
    <row r="57" spans="1:10">
      <c r="A57" s="109" t="s">
        <v>391</v>
      </c>
    </row>
  </sheetData>
  <mergeCells count="96">
    <mergeCell ref="B7:F7"/>
    <mergeCell ref="A1:J1"/>
    <mergeCell ref="B3:F3"/>
    <mergeCell ref="B4:F4"/>
    <mergeCell ref="B5:F5"/>
    <mergeCell ref="B6:F6"/>
    <mergeCell ref="A9:D9"/>
    <mergeCell ref="A11:J11"/>
    <mergeCell ref="A16:J16"/>
    <mergeCell ref="B18:F18"/>
    <mergeCell ref="G18:H18"/>
    <mergeCell ref="I18:J18"/>
    <mergeCell ref="B19:F19"/>
    <mergeCell ref="G19:H19"/>
    <mergeCell ref="I19:J19"/>
    <mergeCell ref="B20:F20"/>
    <mergeCell ref="G20:H20"/>
    <mergeCell ref="I20:J20"/>
    <mergeCell ref="B21:F21"/>
    <mergeCell ref="G21:H21"/>
    <mergeCell ref="I21:J21"/>
    <mergeCell ref="B22:F22"/>
    <mergeCell ref="G22:H22"/>
    <mergeCell ref="I22:J22"/>
    <mergeCell ref="B23:F23"/>
    <mergeCell ref="G23:H23"/>
    <mergeCell ref="I23:J23"/>
    <mergeCell ref="B24:F24"/>
    <mergeCell ref="G24:H24"/>
    <mergeCell ref="I24:J24"/>
    <mergeCell ref="B25:F25"/>
    <mergeCell ref="G25:H25"/>
    <mergeCell ref="I25:J25"/>
    <mergeCell ref="B26:F26"/>
    <mergeCell ref="G26:H26"/>
    <mergeCell ref="I26:J26"/>
    <mergeCell ref="B34:F34"/>
    <mergeCell ref="G34:H34"/>
    <mergeCell ref="I34:J34"/>
    <mergeCell ref="B27:F27"/>
    <mergeCell ref="G27:H27"/>
    <mergeCell ref="I27:J27"/>
    <mergeCell ref="B28:F28"/>
    <mergeCell ref="G28:H28"/>
    <mergeCell ref="I28:J28"/>
    <mergeCell ref="A30:J30"/>
    <mergeCell ref="A31:D31"/>
    <mergeCell ref="B33:F33"/>
    <mergeCell ref="G33:H33"/>
    <mergeCell ref="I33:J33"/>
    <mergeCell ref="B35:F35"/>
    <mergeCell ref="G35:H35"/>
    <mergeCell ref="I35:J35"/>
    <mergeCell ref="B36:F36"/>
    <mergeCell ref="G36:H36"/>
    <mergeCell ref="I36:J36"/>
    <mergeCell ref="B39:F39"/>
    <mergeCell ref="G39:H39"/>
    <mergeCell ref="I39:J39"/>
    <mergeCell ref="B40:F40"/>
    <mergeCell ref="G40:H40"/>
    <mergeCell ref="I40:J40"/>
    <mergeCell ref="B41:F41"/>
    <mergeCell ref="G41:H41"/>
    <mergeCell ref="I41:J41"/>
    <mergeCell ref="B42:F42"/>
    <mergeCell ref="G42:H42"/>
    <mergeCell ref="I42:J42"/>
    <mergeCell ref="B43:F43"/>
    <mergeCell ref="G43:H43"/>
    <mergeCell ref="I43:J43"/>
    <mergeCell ref="B44:F44"/>
    <mergeCell ref="G44:H44"/>
    <mergeCell ref="I44:J44"/>
    <mergeCell ref="B48:F48"/>
    <mergeCell ref="G48:H48"/>
    <mergeCell ref="I48:J48"/>
    <mergeCell ref="B49:F49"/>
    <mergeCell ref="G49:H49"/>
    <mergeCell ref="I49:J49"/>
    <mergeCell ref="B50:F50"/>
    <mergeCell ref="G50:H50"/>
    <mergeCell ref="I50:J50"/>
    <mergeCell ref="B51:F51"/>
    <mergeCell ref="G51:H51"/>
    <mergeCell ref="I51:J51"/>
    <mergeCell ref="B54:F54"/>
    <mergeCell ref="G54:H54"/>
    <mergeCell ref="I54:J54"/>
    <mergeCell ref="B55:F55"/>
    <mergeCell ref="B52:F52"/>
    <mergeCell ref="G52:H52"/>
    <mergeCell ref="I52:J52"/>
    <mergeCell ref="B53:F53"/>
    <mergeCell ref="G53:H53"/>
    <mergeCell ref="I53:J53"/>
  </mergeCells>
  <hyperlinks>
    <hyperlink ref="B50" location="_ftn1" display="_ftn1"/>
    <hyperlink ref="A57" location="_ftnref1" display="_ftnref1"/>
  </hyperlinks>
  <pageMargins left="0.75" right="0.25" top="0.75" bottom="0.75" header="0.3" footer="0.3"/>
  <pageSetup paperSize="9" scale="90" orientation="portrait"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workbookViewId="0">
      <selection activeCell="O31" sqref="O31"/>
    </sheetView>
  </sheetViews>
  <sheetFormatPr defaultColWidth="8.875" defaultRowHeight="12.75"/>
  <cols>
    <col min="1" max="1" width="3.5" style="48" customWidth="1"/>
    <col min="2" max="3" width="8.875" style="48"/>
    <col min="4" max="4" width="8.625" style="48" customWidth="1"/>
    <col min="5" max="5" width="8.875" style="48" hidden="1" customWidth="1"/>
    <col min="6" max="6" width="9.25" style="48" customWidth="1"/>
    <col min="7" max="7" width="8.875" style="48"/>
    <col min="8" max="8" width="11.25" style="138" customWidth="1"/>
    <col min="9" max="9" width="8.5" style="48" customWidth="1"/>
    <col min="10" max="10" width="13.75" style="138" bestFit="1" customWidth="1"/>
    <col min="11" max="11" width="11.5" style="48" bestFit="1" customWidth="1"/>
    <col min="12" max="16384" width="8.875" style="48"/>
  </cols>
  <sheetData>
    <row r="1" spans="1:10">
      <c r="A1" s="289" t="s">
        <v>512</v>
      </c>
      <c r="B1" s="290"/>
      <c r="C1" s="290"/>
      <c r="D1" s="290"/>
      <c r="E1" s="290"/>
      <c r="F1" s="290"/>
      <c r="G1" s="290"/>
      <c r="H1" s="290"/>
      <c r="I1" s="290"/>
      <c r="J1" s="137"/>
    </row>
    <row r="2" spans="1:10">
      <c r="A2" s="59"/>
    </row>
    <row r="3" spans="1:10">
      <c r="A3" s="49" t="s">
        <v>513</v>
      </c>
    </row>
    <row r="4" spans="1:10" ht="13.5" customHeight="1">
      <c r="A4" s="266" t="s">
        <v>86</v>
      </c>
      <c r="B4" s="266" t="s">
        <v>514</v>
      </c>
      <c r="C4" s="266"/>
      <c r="D4" s="266"/>
      <c r="E4" s="266"/>
      <c r="F4" s="266"/>
      <c r="G4" s="276" t="s">
        <v>484</v>
      </c>
      <c r="H4" s="276"/>
      <c r="I4" s="266" t="s">
        <v>485</v>
      </c>
      <c r="J4" s="266"/>
    </row>
    <row r="5" spans="1:10">
      <c r="A5" s="266"/>
      <c r="B5" s="266"/>
      <c r="C5" s="266"/>
      <c r="D5" s="266"/>
      <c r="E5" s="266"/>
      <c r="F5" s="266"/>
      <c r="G5" s="69" t="s">
        <v>515</v>
      </c>
      <c r="H5" s="139" t="s">
        <v>516</v>
      </c>
      <c r="I5" s="69" t="s">
        <v>515</v>
      </c>
      <c r="J5" s="139" t="s">
        <v>516</v>
      </c>
    </row>
    <row r="6" spans="1:10" s="144" customFormat="1">
      <c r="A6" s="140">
        <v>1</v>
      </c>
      <c r="B6" s="318" t="s">
        <v>517</v>
      </c>
      <c r="C6" s="318"/>
      <c r="D6" s="318"/>
      <c r="E6" s="318"/>
      <c r="F6" s="318"/>
      <c r="G6" s="141"/>
      <c r="H6" s="142"/>
      <c r="I6" s="141"/>
      <c r="J6" s="143" t="e">
        <f>+#REF!</f>
        <v>#REF!</v>
      </c>
    </row>
    <row r="7" spans="1:10" s="144" customFormat="1">
      <c r="A7" s="140">
        <v>2</v>
      </c>
      <c r="B7" s="318" t="s">
        <v>518</v>
      </c>
      <c r="C7" s="318"/>
      <c r="D7" s="318"/>
      <c r="E7" s="318"/>
      <c r="F7" s="318"/>
      <c r="G7" s="141"/>
      <c r="H7" s="142"/>
      <c r="I7" s="141"/>
      <c r="J7" s="143" t="e">
        <f>+#REF!</f>
        <v>#REF!</v>
      </c>
    </row>
    <row r="8" spans="1:10" s="144" customFormat="1">
      <c r="A8" s="140">
        <v>3</v>
      </c>
      <c r="B8" s="318" t="s">
        <v>519</v>
      </c>
      <c r="C8" s="318"/>
      <c r="D8" s="318"/>
      <c r="E8" s="318"/>
      <c r="F8" s="318"/>
      <c r="G8" s="141"/>
      <c r="H8" s="142"/>
      <c r="I8" s="141"/>
      <c r="J8" s="143"/>
    </row>
    <row r="9" spans="1:10" s="144" customFormat="1">
      <c r="A9" s="140">
        <v>4</v>
      </c>
      <c r="B9" s="318" t="s">
        <v>520</v>
      </c>
      <c r="C9" s="318"/>
      <c r="D9" s="318"/>
      <c r="E9" s="318"/>
      <c r="F9" s="318"/>
      <c r="G9" s="141"/>
      <c r="H9" s="142"/>
      <c r="I9" s="141"/>
      <c r="J9" s="143"/>
    </row>
    <row r="10" spans="1:10" s="144" customFormat="1">
      <c r="A10" s="140">
        <v>5</v>
      </c>
      <c r="B10" s="318" t="s">
        <v>521</v>
      </c>
      <c r="C10" s="318"/>
      <c r="D10" s="318"/>
      <c r="E10" s="318"/>
      <c r="F10" s="318"/>
      <c r="G10" s="141"/>
      <c r="H10" s="142"/>
      <c r="I10" s="141"/>
      <c r="J10" s="143" t="e">
        <f>+#REF!</f>
        <v>#REF!</v>
      </c>
    </row>
    <row r="11" spans="1:10" s="144" customFormat="1">
      <c r="A11" s="140">
        <v>6</v>
      </c>
      <c r="B11" s="318" t="s">
        <v>522</v>
      </c>
      <c r="C11" s="318"/>
      <c r="D11" s="318"/>
      <c r="E11" s="318"/>
      <c r="F11" s="318"/>
      <c r="G11" s="141"/>
      <c r="H11" s="142"/>
      <c r="I11" s="141"/>
      <c r="J11" s="143"/>
    </row>
    <row r="12" spans="1:10">
      <c r="A12" s="68">
        <v>7</v>
      </c>
      <c r="B12" s="318" t="s">
        <v>523</v>
      </c>
      <c r="C12" s="318"/>
      <c r="D12" s="318"/>
      <c r="E12" s="318"/>
      <c r="F12" s="318"/>
      <c r="G12" s="69"/>
      <c r="H12" s="139"/>
      <c r="I12" s="69"/>
      <c r="J12" s="145"/>
    </row>
    <row r="13" spans="1:10">
      <c r="A13" s="68">
        <v>8</v>
      </c>
      <c r="B13" s="318" t="s">
        <v>524</v>
      </c>
      <c r="C13" s="318"/>
      <c r="D13" s="318"/>
      <c r="E13" s="318"/>
      <c r="F13" s="318"/>
      <c r="G13" s="69"/>
      <c r="H13" s="139"/>
      <c r="I13" s="69"/>
      <c r="J13" s="145"/>
    </row>
    <row r="14" spans="1:10">
      <c r="A14" s="68">
        <v>9</v>
      </c>
      <c r="B14" s="318" t="s">
        <v>525</v>
      </c>
      <c r="C14" s="318"/>
      <c r="D14" s="318"/>
      <c r="E14" s="318"/>
      <c r="F14" s="318"/>
      <c r="G14" s="69"/>
      <c r="H14" s="139"/>
      <c r="I14" s="69"/>
      <c r="J14" s="145"/>
    </row>
    <row r="15" spans="1:10">
      <c r="A15" s="68">
        <v>10</v>
      </c>
      <c r="B15" s="318" t="s">
        <v>526</v>
      </c>
      <c r="C15" s="318"/>
      <c r="D15" s="318"/>
      <c r="E15" s="318"/>
      <c r="F15" s="318"/>
      <c r="G15" s="69"/>
      <c r="H15" s="139"/>
      <c r="I15" s="69"/>
      <c r="J15" s="145"/>
    </row>
    <row r="16" spans="1:10">
      <c r="A16" s="68">
        <v>11</v>
      </c>
      <c r="B16" s="318" t="s">
        <v>527</v>
      </c>
      <c r="C16" s="318"/>
      <c r="D16" s="318"/>
      <c r="E16" s="318"/>
      <c r="F16" s="318"/>
      <c r="G16" s="69"/>
      <c r="H16" s="139"/>
      <c r="I16" s="69"/>
      <c r="J16" s="145" t="e">
        <f>+#REF!</f>
        <v>#REF!</v>
      </c>
    </row>
    <row r="17" spans="1:11">
      <c r="A17" s="68">
        <v>12</v>
      </c>
      <c r="B17" s="318" t="s">
        <v>528</v>
      </c>
      <c r="C17" s="318"/>
      <c r="D17" s="318"/>
      <c r="E17" s="318"/>
      <c r="F17" s="318"/>
      <c r="G17" s="69"/>
      <c r="H17" s="139"/>
      <c r="I17" s="69"/>
      <c r="J17" s="145" t="e">
        <f>+#REF!</f>
        <v>#REF!</v>
      </c>
    </row>
    <row r="18" spans="1:11">
      <c r="A18" s="68">
        <v>13</v>
      </c>
      <c r="B18" s="318" t="s">
        <v>529</v>
      </c>
      <c r="C18" s="318"/>
      <c r="D18" s="318"/>
      <c r="E18" s="318"/>
      <c r="F18" s="318"/>
      <c r="G18" s="69"/>
      <c r="H18" s="139"/>
      <c r="I18" s="69"/>
      <c r="J18" s="145" t="e">
        <f>+#REF!</f>
        <v>#REF!</v>
      </c>
    </row>
    <row r="19" spans="1:11">
      <c r="A19" s="68">
        <v>14</v>
      </c>
      <c r="B19" s="318" t="s">
        <v>530</v>
      </c>
      <c r="C19" s="318"/>
      <c r="D19" s="318"/>
      <c r="E19" s="318"/>
      <c r="F19" s="318"/>
      <c r="G19" s="69"/>
      <c r="H19" s="139"/>
      <c r="I19" s="69"/>
      <c r="J19" s="145" t="e">
        <f>+#REF!</f>
        <v>#REF!</v>
      </c>
    </row>
    <row r="20" spans="1:11">
      <c r="A20" s="68">
        <v>15</v>
      </c>
      <c r="B20" s="267" t="s">
        <v>531</v>
      </c>
      <c r="C20" s="267"/>
      <c r="D20" s="267"/>
      <c r="E20" s="267"/>
      <c r="F20" s="267"/>
      <c r="G20" s="69"/>
      <c r="H20" s="139"/>
      <c r="I20" s="69"/>
      <c r="J20" s="145"/>
    </row>
    <row r="21" spans="1:11">
      <c r="A21" s="70">
        <v>16</v>
      </c>
      <c r="B21" s="267" t="s">
        <v>532</v>
      </c>
      <c r="C21" s="267"/>
      <c r="D21" s="267"/>
      <c r="E21" s="267"/>
      <c r="F21" s="267"/>
      <c r="G21" s="69"/>
      <c r="H21" s="139"/>
      <c r="I21" s="69"/>
      <c r="J21" s="145"/>
    </row>
    <row r="22" spans="1:11">
      <c r="A22" s="70">
        <v>17</v>
      </c>
      <c r="B22" s="267" t="s">
        <v>533</v>
      </c>
      <c r="C22" s="267"/>
      <c r="D22" s="267"/>
      <c r="E22" s="267"/>
      <c r="F22" s="267"/>
      <c r="G22" s="69"/>
      <c r="H22" s="139"/>
      <c r="I22" s="69"/>
      <c r="J22" s="145" t="e">
        <f>+#REF!</f>
        <v>#REF!</v>
      </c>
    </row>
    <row r="23" spans="1:11">
      <c r="A23" s="70">
        <v>18</v>
      </c>
      <c r="B23" s="267" t="s">
        <v>534</v>
      </c>
      <c r="C23" s="267"/>
      <c r="D23" s="267"/>
      <c r="E23" s="267"/>
      <c r="F23" s="267"/>
      <c r="G23" s="69"/>
      <c r="H23" s="139"/>
      <c r="I23" s="69"/>
      <c r="J23" s="145" t="e">
        <f>+#REF!</f>
        <v>#REF!</v>
      </c>
    </row>
    <row r="24" spans="1:11">
      <c r="A24" s="70">
        <v>19</v>
      </c>
      <c r="B24" s="267" t="s">
        <v>535</v>
      </c>
      <c r="C24" s="267"/>
      <c r="D24" s="267"/>
      <c r="E24" s="267"/>
      <c r="F24" s="267"/>
      <c r="G24" s="69"/>
      <c r="H24" s="139"/>
      <c r="I24" s="69"/>
      <c r="J24" s="145"/>
    </row>
    <row r="25" spans="1:11">
      <c r="A25" s="70">
        <v>20</v>
      </c>
      <c r="B25" s="267" t="s">
        <v>536</v>
      </c>
      <c r="C25" s="267"/>
      <c r="D25" s="267"/>
      <c r="E25" s="267"/>
      <c r="F25" s="267"/>
      <c r="G25" s="70"/>
      <c r="H25" s="146"/>
      <c r="I25" s="70"/>
      <c r="J25" s="146"/>
    </row>
    <row r="26" spans="1:11">
      <c r="A26" s="70">
        <v>21</v>
      </c>
      <c r="B26" s="267"/>
      <c r="C26" s="267"/>
      <c r="D26" s="267"/>
      <c r="E26" s="267"/>
      <c r="F26" s="267"/>
      <c r="G26" s="70"/>
      <c r="H26" s="146"/>
      <c r="I26" s="70"/>
      <c r="J26" s="146"/>
    </row>
    <row r="27" spans="1:11">
      <c r="A27" s="70">
        <v>22</v>
      </c>
      <c r="B27" s="267" t="s">
        <v>6</v>
      </c>
      <c r="C27" s="267"/>
      <c r="D27" s="267"/>
      <c r="E27" s="267"/>
      <c r="F27" s="267"/>
      <c r="G27" s="70"/>
      <c r="H27" s="146"/>
      <c r="I27" s="70"/>
      <c r="J27" s="146" t="e">
        <f>+#REF!+#REF!+#REF!+#REF!+#REF!</f>
        <v>#REF!</v>
      </c>
      <c r="K27" s="138"/>
    </row>
    <row r="28" spans="1:11">
      <c r="A28" s="70">
        <v>23</v>
      </c>
      <c r="B28" s="267" t="s">
        <v>76</v>
      </c>
      <c r="C28" s="267"/>
      <c r="D28" s="267"/>
      <c r="E28" s="267"/>
      <c r="F28" s="267"/>
      <c r="G28" s="70"/>
      <c r="H28" s="147">
        <f>SUM(H6:H27)</f>
        <v>0</v>
      </c>
      <c r="I28" s="147">
        <f>SUM(I6:I27)</f>
        <v>0</v>
      </c>
      <c r="J28" s="147" t="e">
        <f>SUM(J6:J27)</f>
        <v>#REF!</v>
      </c>
    </row>
    <row r="29" spans="1:11">
      <c r="A29" s="49"/>
    </row>
    <row r="30" spans="1:11">
      <c r="A30" s="49" t="s">
        <v>537</v>
      </c>
    </row>
    <row r="31" spans="1:11">
      <c r="A31" s="49"/>
    </row>
    <row r="32" spans="1:11">
      <c r="A32" s="68" t="s">
        <v>86</v>
      </c>
      <c r="B32" s="266" t="s">
        <v>514</v>
      </c>
      <c r="C32" s="266"/>
      <c r="D32" s="266"/>
      <c r="E32" s="266"/>
      <c r="F32" s="266"/>
      <c r="G32" s="266" t="s">
        <v>538</v>
      </c>
      <c r="H32" s="266"/>
      <c r="I32" s="266" t="s">
        <v>485</v>
      </c>
      <c r="J32" s="266"/>
    </row>
    <row r="33" spans="1:10">
      <c r="A33" s="68">
        <v>1</v>
      </c>
      <c r="B33" s="318" t="s">
        <v>539</v>
      </c>
      <c r="C33" s="318"/>
      <c r="D33" s="318"/>
      <c r="E33" s="318"/>
      <c r="F33" s="318"/>
      <c r="G33" s="276"/>
      <c r="H33" s="276"/>
      <c r="I33" s="266"/>
      <c r="J33" s="266"/>
    </row>
    <row r="34" spans="1:10">
      <c r="A34" s="68">
        <v>2</v>
      </c>
      <c r="B34" s="318" t="s">
        <v>540</v>
      </c>
      <c r="C34" s="318"/>
      <c r="D34" s="318"/>
      <c r="E34" s="318"/>
      <c r="F34" s="318"/>
      <c r="G34" s="276"/>
      <c r="H34" s="276"/>
      <c r="I34" s="266"/>
      <c r="J34" s="266"/>
    </row>
    <row r="35" spans="1:10">
      <c r="A35" s="68">
        <v>3</v>
      </c>
      <c r="B35" s="318" t="s">
        <v>541</v>
      </c>
      <c r="C35" s="318"/>
      <c r="D35" s="318"/>
      <c r="E35" s="318"/>
      <c r="F35" s="318"/>
      <c r="G35" s="276"/>
      <c r="H35" s="276"/>
      <c r="I35" s="266"/>
      <c r="J35" s="266"/>
    </row>
    <row r="36" spans="1:10">
      <c r="A36" s="68">
        <v>4</v>
      </c>
      <c r="B36" s="318"/>
      <c r="C36" s="318"/>
      <c r="D36" s="318"/>
      <c r="E36" s="318"/>
      <c r="F36" s="318"/>
      <c r="G36" s="276"/>
      <c r="H36" s="276"/>
      <c r="I36" s="266"/>
      <c r="J36" s="266"/>
    </row>
    <row r="37" spans="1:10">
      <c r="A37" s="105">
        <v>5</v>
      </c>
      <c r="B37" s="276" t="s">
        <v>76</v>
      </c>
      <c r="C37" s="276"/>
      <c r="D37" s="276"/>
      <c r="E37" s="276"/>
      <c r="F37" s="276"/>
      <c r="G37" s="276"/>
      <c r="H37" s="276"/>
      <c r="I37" s="266"/>
      <c r="J37" s="266"/>
    </row>
    <row r="38" spans="1:10">
      <c r="A38" s="49"/>
    </row>
    <row r="39" spans="1:10">
      <c r="A39" s="49" t="s">
        <v>542</v>
      </c>
      <c r="B39" s="49"/>
    </row>
    <row r="40" spans="1:10">
      <c r="A40" s="59"/>
    </row>
    <row r="41" spans="1:10" ht="12.75" customHeight="1">
      <c r="A41" s="266" t="s">
        <v>428</v>
      </c>
      <c r="B41" s="266"/>
      <c r="C41" s="266"/>
      <c r="D41" s="266"/>
      <c r="E41" s="324" t="s">
        <v>543</v>
      </c>
      <c r="F41" s="324"/>
      <c r="G41" s="276" t="s">
        <v>544</v>
      </c>
      <c r="H41" s="276"/>
      <c r="I41" s="276"/>
      <c r="J41" s="276"/>
    </row>
    <row r="42" spans="1:10">
      <c r="A42" s="266"/>
      <c r="B42" s="266"/>
      <c r="C42" s="266"/>
      <c r="D42" s="266"/>
      <c r="E42" s="324"/>
      <c r="F42" s="324"/>
      <c r="G42" s="266" t="s">
        <v>484</v>
      </c>
      <c r="H42" s="266"/>
      <c r="I42" s="266" t="s">
        <v>485</v>
      </c>
      <c r="J42" s="266"/>
    </row>
    <row r="43" spans="1:10">
      <c r="A43" s="318" t="s">
        <v>545</v>
      </c>
      <c r="B43" s="318"/>
      <c r="C43" s="318"/>
      <c r="D43" s="318"/>
      <c r="E43" s="277"/>
      <c r="F43" s="277"/>
      <c r="G43" s="276"/>
      <c r="H43" s="276"/>
      <c r="I43" s="276"/>
      <c r="J43" s="276"/>
    </row>
    <row r="44" spans="1:10">
      <c r="A44" s="318"/>
      <c r="B44" s="318"/>
      <c r="C44" s="318"/>
      <c r="D44" s="318"/>
      <c r="E44" s="277"/>
      <c r="F44" s="277"/>
      <c r="G44" s="276"/>
      <c r="H44" s="276"/>
      <c r="I44" s="276"/>
      <c r="J44" s="276"/>
    </row>
    <row r="45" spans="1:10">
      <c r="A45" s="318" t="s">
        <v>546</v>
      </c>
      <c r="B45" s="318"/>
      <c r="C45" s="318"/>
      <c r="D45" s="318"/>
      <c r="E45" s="277"/>
      <c r="F45" s="277"/>
      <c r="G45" s="276"/>
      <c r="H45" s="276"/>
      <c r="I45" s="276"/>
      <c r="J45" s="276"/>
    </row>
    <row r="46" spans="1:10">
      <c r="A46" s="318"/>
      <c r="B46" s="318"/>
      <c r="C46" s="318"/>
      <c r="D46" s="318"/>
      <c r="E46" s="277"/>
      <c r="F46" s="277"/>
      <c r="G46" s="276"/>
      <c r="H46" s="276"/>
      <c r="I46" s="276"/>
      <c r="J46" s="276"/>
    </row>
    <row r="47" spans="1:10">
      <c r="A47" s="267" t="s">
        <v>547</v>
      </c>
      <c r="B47" s="267"/>
      <c r="C47" s="267"/>
      <c r="D47" s="267"/>
      <c r="E47" s="277">
        <v>1</v>
      </c>
      <c r="F47" s="277"/>
      <c r="G47" s="276"/>
      <c r="H47" s="276"/>
      <c r="I47" s="321" t="e">
        <f>+J6</f>
        <v>#REF!</v>
      </c>
      <c r="J47" s="276"/>
    </row>
    <row r="48" spans="1:10">
      <c r="A48" s="267"/>
      <c r="B48" s="267"/>
      <c r="C48" s="267"/>
      <c r="D48" s="267"/>
      <c r="E48" s="277"/>
      <c r="F48" s="277"/>
      <c r="G48" s="276"/>
      <c r="H48" s="276"/>
      <c r="I48" s="276"/>
      <c r="J48" s="276"/>
    </row>
    <row r="49" spans="1:10">
      <c r="A49" s="276" t="s">
        <v>76</v>
      </c>
      <c r="B49" s="276"/>
      <c r="C49" s="276"/>
      <c r="D49" s="276"/>
      <c r="E49" s="277"/>
      <c r="F49" s="277"/>
      <c r="G49" s="276"/>
      <c r="H49" s="276"/>
      <c r="I49" s="276"/>
      <c r="J49" s="276"/>
    </row>
    <row r="50" spans="1:10">
      <c r="A50" s="49"/>
    </row>
    <row r="51" spans="1:10">
      <c r="A51" s="49"/>
    </row>
  </sheetData>
  <mergeCells count="79">
    <mergeCell ref="B12:F12"/>
    <mergeCell ref="A1:I1"/>
    <mergeCell ref="A4:A5"/>
    <mergeCell ref="B4:F5"/>
    <mergeCell ref="G4:H4"/>
    <mergeCell ref="I4:J4"/>
    <mergeCell ref="B6:F6"/>
    <mergeCell ref="B7:F7"/>
    <mergeCell ref="B8:F8"/>
    <mergeCell ref="B9:F9"/>
    <mergeCell ref="B10:F10"/>
    <mergeCell ref="B11:F11"/>
    <mergeCell ref="B24:F24"/>
    <mergeCell ref="B13:F13"/>
    <mergeCell ref="B14:F14"/>
    <mergeCell ref="B15:F15"/>
    <mergeCell ref="B16:F16"/>
    <mergeCell ref="B17:F17"/>
    <mergeCell ref="B18:F18"/>
    <mergeCell ref="B19:F19"/>
    <mergeCell ref="B20:F20"/>
    <mergeCell ref="B21:F21"/>
    <mergeCell ref="B22:F22"/>
    <mergeCell ref="B23:F23"/>
    <mergeCell ref="B25:F25"/>
    <mergeCell ref="B26:F26"/>
    <mergeCell ref="B27:F27"/>
    <mergeCell ref="B28:F28"/>
    <mergeCell ref="B32:F32"/>
    <mergeCell ref="I32:J32"/>
    <mergeCell ref="B33:F33"/>
    <mergeCell ref="G33:H33"/>
    <mergeCell ref="I33:J33"/>
    <mergeCell ref="B34:F34"/>
    <mergeCell ref="G34:H34"/>
    <mergeCell ref="I34:J34"/>
    <mergeCell ref="G32:H32"/>
    <mergeCell ref="B35:F35"/>
    <mergeCell ref="G35:H35"/>
    <mergeCell ref="I35:J35"/>
    <mergeCell ref="B36:F36"/>
    <mergeCell ref="G36:H36"/>
    <mergeCell ref="I36:J36"/>
    <mergeCell ref="B37:F37"/>
    <mergeCell ref="G37:H37"/>
    <mergeCell ref="I37:J37"/>
    <mergeCell ref="A41:D42"/>
    <mergeCell ref="E41:F42"/>
    <mergeCell ref="G41:J41"/>
    <mergeCell ref="G42:H42"/>
    <mergeCell ref="I42:J42"/>
    <mergeCell ref="A43:D43"/>
    <mergeCell ref="E43:F43"/>
    <mergeCell ref="G43:H43"/>
    <mergeCell ref="I43:J43"/>
    <mergeCell ref="A44:D44"/>
    <mergeCell ref="E44:F44"/>
    <mergeCell ref="G44:H44"/>
    <mergeCell ref="I44:J44"/>
    <mergeCell ref="A45:D45"/>
    <mergeCell ref="E45:F45"/>
    <mergeCell ref="G45:H45"/>
    <mergeCell ref="I45:J45"/>
    <mergeCell ref="A46:D46"/>
    <mergeCell ref="E46:F46"/>
    <mergeCell ref="G46:H46"/>
    <mergeCell ref="I46:J46"/>
    <mergeCell ref="A49:D49"/>
    <mergeCell ref="E49:F49"/>
    <mergeCell ref="G49:H49"/>
    <mergeCell ref="I49:J49"/>
    <mergeCell ref="A47:D47"/>
    <mergeCell ref="E47:F47"/>
    <mergeCell ref="G47:H47"/>
    <mergeCell ref="I47:J47"/>
    <mergeCell ref="A48:D48"/>
    <mergeCell ref="E48:F48"/>
    <mergeCell ref="G48:H48"/>
    <mergeCell ref="I48:J48"/>
  </mergeCells>
  <pageMargins left="0.5" right="0.25" top="0.75" bottom="0.75" header="0.3" footer="0.3"/>
  <pageSetup paperSize="9" orientation="portrait"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workbookViewId="0">
      <selection activeCell="O22" sqref="O22"/>
    </sheetView>
  </sheetViews>
  <sheetFormatPr defaultColWidth="8.875" defaultRowHeight="12.75"/>
  <cols>
    <col min="1" max="1" width="2.875" style="48" customWidth="1"/>
    <col min="2" max="16384" width="8.875" style="48"/>
  </cols>
  <sheetData>
    <row r="1" spans="1:10">
      <c r="A1" s="289" t="s">
        <v>548</v>
      </c>
      <c r="B1" s="290"/>
      <c r="C1" s="290"/>
      <c r="D1" s="290"/>
      <c r="E1" s="290"/>
      <c r="F1" s="290"/>
      <c r="G1" s="290"/>
      <c r="H1" s="290"/>
      <c r="I1" s="290"/>
    </row>
    <row r="2" spans="1:10">
      <c r="A2" s="133"/>
      <c r="B2" s="119"/>
      <c r="C2" s="119"/>
      <c r="D2" s="119"/>
      <c r="E2" s="119"/>
      <c r="F2" s="119"/>
      <c r="G2" s="119"/>
      <c r="H2" s="119"/>
      <c r="I2" s="119"/>
    </row>
    <row r="3" spans="1:10" ht="13.5" customHeight="1">
      <c r="A3" s="70" t="s">
        <v>86</v>
      </c>
      <c r="B3" s="266" t="s">
        <v>80</v>
      </c>
      <c r="C3" s="266"/>
      <c r="D3" s="266"/>
      <c r="E3" s="266"/>
      <c r="F3" s="266"/>
      <c r="G3" s="266" t="s">
        <v>484</v>
      </c>
      <c r="H3" s="266"/>
      <c r="I3" s="266" t="s">
        <v>485</v>
      </c>
      <c r="J3" s="266"/>
    </row>
    <row r="4" spans="1:10" ht="13.5" customHeight="1">
      <c r="A4" s="105">
        <v>1</v>
      </c>
      <c r="B4" s="267" t="s">
        <v>549</v>
      </c>
      <c r="C4" s="267"/>
      <c r="D4" s="267"/>
      <c r="E4" s="267"/>
      <c r="F4" s="267"/>
      <c r="G4" s="257">
        <v>15998256.949999999</v>
      </c>
      <c r="H4" s="257"/>
      <c r="I4" s="257">
        <f>+'CT-2'!E25</f>
        <v>0</v>
      </c>
      <c r="J4" s="257"/>
    </row>
    <row r="5" spans="1:10" ht="13.5" customHeight="1">
      <c r="A5" s="70">
        <v>2</v>
      </c>
      <c r="B5" s="267" t="s">
        <v>550</v>
      </c>
      <c r="C5" s="267"/>
      <c r="D5" s="267"/>
      <c r="E5" s="267"/>
      <c r="F5" s="267"/>
      <c r="G5" s="255"/>
      <c r="H5" s="255"/>
      <c r="I5" s="255"/>
      <c r="J5" s="255"/>
    </row>
    <row r="6" spans="1:10" ht="13.5" customHeight="1">
      <c r="A6" s="70">
        <v>3</v>
      </c>
      <c r="B6" s="267" t="s">
        <v>551</v>
      </c>
      <c r="C6" s="267"/>
      <c r="D6" s="267"/>
      <c r="E6" s="267"/>
      <c r="F6" s="267"/>
      <c r="G6" s="329">
        <f>+G4</f>
        <v>15998256.949999999</v>
      </c>
      <c r="H6" s="255"/>
      <c r="I6" s="329">
        <f>+I4</f>
        <v>0</v>
      </c>
      <c r="J6" s="255"/>
    </row>
    <row r="7" spans="1:10" ht="13.5" customHeight="1">
      <c r="A7" s="124"/>
      <c r="B7" s="129"/>
      <c r="C7" s="129"/>
      <c r="D7" s="129"/>
      <c r="E7" s="129"/>
      <c r="F7" s="129"/>
      <c r="G7" s="148"/>
      <c r="H7" s="148"/>
      <c r="I7" s="148"/>
      <c r="J7" s="148"/>
    </row>
    <row r="8" spans="1:10">
      <c r="A8" s="49" t="s">
        <v>552</v>
      </c>
    </row>
    <row r="9" spans="1:10">
      <c r="A9" s="71"/>
      <c r="B9" s="71"/>
      <c r="C9" s="71"/>
      <c r="D9" s="71"/>
      <c r="E9" s="71"/>
      <c r="F9" s="71"/>
      <c r="G9" s="71"/>
      <c r="H9" s="71"/>
      <c r="I9" s="71"/>
      <c r="J9" s="71"/>
    </row>
    <row r="10" spans="1:10">
      <c r="A10" s="71"/>
      <c r="B10" s="71"/>
      <c r="C10" s="71"/>
      <c r="D10" s="71"/>
      <c r="E10" s="71"/>
      <c r="F10" s="71"/>
      <c r="G10" s="71"/>
      <c r="H10" s="71"/>
      <c r="I10" s="71"/>
      <c r="J10" s="71"/>
    </row>
    <row r="11" spans="1:10">
      <c r="A11" s="71"/>
      <c r="B11" s="71"/>
      <c r="C11" s="71"/>
      <c r="D11" s="71"/>
      <c r="E11" s="71"/>
      <c r="F11" s="71"/>
      <c r="G11" s="71"/>
      <c r="H11" s="71"/>
      <c r="I11" s="71"/>
      <c r="J11" s="71"/>
    </row>
    <row r="12" spans="1:10">
      <c r="A12" s="71"/>
      <c r="B12" s="71"/>
      <c r="C12" s="71"/>
      <c r="D12" s="71"/>
      <c r="E12" s="71"/>
      <c r="F12" s="71"/>
      <c r="G12" s="71"/>
      <c r="H12" s="71"/>
      <c r="I12" s="71"/>
      <c r="J12" s="71"/>
    </row>
    <row r="13" spans="1:10">
      <c r="A13" s="71"/>
      <c r="B13" s="71"/>
      <c r="C13" s="71"/>
      <c r="D13" s="71"/>
      <c r="E13" s="71"/>
      <c r="F13" s="71"/>
      <c r="G13" s="71"/>
      <c r="H13" s="71"/>
      <c r="I13" s="71"/>
      <c r="J13" s="71"/>
    </row>
    <row r="14" spans="1:10">
      <c r="A14" s="128"/>
      <c r="B14" s="128"/>
    </row>
    <row r="15" spans="1:10">
      <c r="A15" s="289" t="s">
        <v>553</v>
      </c>
      <c r="B15" s="290"/>
      <c r="C15" s="290"/>
      <c r="D15" s="290"/>
      <c r="E15" s="290"/>
      <c r="F15" s="290"/>
      <c r="G15" s="290"/>
      <c r="H15" s="290"/>
      <c r="I15" s="290"/>
      <c r="J15" s="290"/>
    </row>
    <row r="16" spans="1:10">
      <c r="A16" s="60"/>
    </row>
    <row r="17" spans="1:10">
      <c r="A17" s="328" t="s">
        <v>554</v>
      </c>
      <c r="B17" s="328"/>
      <c r="C17" s="328"/>
      <c r="D17" s="328"/>
      <c r="E17" s="328"/>
      <c r="F17" s="328"/>
      <c r="G17" s="328"/>
      <c r="H17" s="328"/>
      <c r="I17" s="328"/>
      <c r="J17" s="328"/>
    </row>
    <row r="18" spans="1:10">
      <c r="A18" s="59"/>
    </row>
    <row r="19" spans="1:10" s="123" customFormat="1">
      <c r="A19" s="255" t="s">
        <v>80</v>
      </c>
      <c r="B19" s="255"/>
      <c r="C19" s="255" t="s">
        <v>555</v>
      </c>
      <c r="D19" s="255"/>
      <c r="E19" s="255" t="s">
        <v>556</v>
      </c>
      <c r="F19" s="255"/>
      <c r="G19" s="255" t="s">
        <v>557</v>
      </c>
      <c r="H19" s="255"/>
      <c r="I19" s="255" t="s">
        <v>558</v>
      </c>
      <c r="J19" s="255"/>
    </row>
    <row r="20" spans="1:10">
      <c r="A20" s="276" t="s">
        <v>82</v>
      </c>
      <c r="B20" s="276"/>
      <c r="C20" s="276"/>
      <c r="D20" s="276"/>
      <c r="E20" s="276"/>
      <c r="F20" s="276"/>
      <c r="G20" s="276"/>
      <c r="H20" s="276"/>
      <c r="I20" s="276"/>
      <c r="J20" s="276"/>
    </row>
    <row r="21" spans="1:10" ht="37.5" customHeight="1">
      <c r="A21" s="276" t="s">
        <v>559</v>
      </c>
      <c r="B21" s="276"/>
      <c r="C21" s="276"/>
      <c r="D21" s="276"/>
      <c r="E21" s="276"/>
      <c r="F21" s="276"/>
      <c r="G21" s="276"/>
      <c r="H21" s="276"/>
      <c r="I21" s="276"/>
      <c r="J21" s="276"/>
    </row>
    <row r="22" spans="1:10" ht="27" customHeight="1">
      <c r="A22" s="276" t="s">
        <v>560</v>
      </c>
      <c r="B22" s="276"/>
      <c r="C22" s="276"/>
      <c r="D22" s="276"/>
      <c r="E22" s="276"/>
      <c r="F22" s="276"/>
      <c r="G22" s="276"/>
      <c r="H22" s="276"/>
      <c r="I22" s="276"/>
      <c r="J22" s="276"/>
    </row>
    <row r="23" spans="1:10">
      <c r="A23" s="59"/>
    </row>
    <row r="24" spans="1:10">
      <c r="A24" s="49" t="s">
        <v>561</v>
      </c>
      <c r="B24" s="49"/>
      <c r="C24" s="49"/>
      <c r="D24" s="49"/>
      <c r="E24" s="49"/>
      <c r="F24" s="49"/>
      <c r="G24" s="49"/>
      <c r="H24" s="49"/>
      <c r="I24" s="49"/>
      <c r="J24" s="49"/>
    </row>
    <row r="25" spans="1:10">
      <c r="A25" s="325" t="s">
        <v>562</v>
      </c>
      <c r="B25" s="325"/>
      <c r="C25" s="325"/>
      <c r="D25" s="325"/>
      <c r="E25" s="325"/>
      <c r="F25" s="325"/>
      <c r="G25" s="325"/>
      <c r="H25" s="325"/>
      <c r="I25" s="325"/>
      <c r="J25" s="325"/>
    </row>
    <row r="26" spans="1:10">
      <c r="A26" s="149"/>
      <c r="B26" s="149"/>
      <c r="C26" s="149"/>
      <c r="D26" s="149"/>
      <c r="E26" s="149"/>
      <c r="F26" s="149"/>
      <c r="G26" s="149"/>
      <c r="H26" s="149"/>
      <c r="I26" s="149"/>
      <c r="J26" s="149"/>
    </row>
    <row r="27" spans="1:10" s="123" customFormat="1">
      <c r="A27" s="83" t="s">
        <v>86</v>
      </c>
      <c r="B27" s="327" t="s">
        <v>563</v>
      </c>
      <c r="C27" s="327"/>
      <c r="D27" s="327"/>
      <c r="E27" s="327"/>
      <c r="F27" s="327"/>
      <c r="G27" s="327" t="s">
        <v>484</v>
      </c>
      <c r="H27" s="327"/>
      <c r="I27" s="327" t="s">
        <v>485</v>
      </c>
      <c r="J27" s="327"/>
    </row>
    <row r="28" spans="1:10">
      <c r="A28" s="74">
        <v>1</v>
      </c>
      <c r="B28" s="274" t="s">
        <v>564</v>
      </c>
      <c r="C28" s="274"/>
      <c r="D28" s="274"/>
      <c r="E28" s="274"/>
      <c r="F28" s="274"/>
      <c r="G28" s="276"/>
      <c r="H28" s="276"/>
      <c r="I28" s="276"/>
      <c r="J28" s="276"/>
    </row>
    <row r="29" spans="1:10">
      <c r="A29" s="74">
        <v>2</v>
      </c>
      <c r="B29" s="274" t="s">
        <v>565</v>
      </c>
      <c r="C29" s="274"/>
      <c r="D29" s="274"/>
      <c r="E29" s="274"/>
      <c r="F29" s="274"/>
      <c r="G29" s="276"/>
      <c r="H29" s="276"/>
      <c r="I29" s="276"/>
      <c r="J29" s="276"/>
    </row>
    <row r="30" spans="1:10">
      <c r="A30" s="74">
        <v>3</v>
      </c>
      <c r="B30" s="274" t="s">
        <v>566</v>
      </c>
      <c r="C30" s="274"/>
      <c r="D30" s="274"/>
      <c r="E30" s="274"/>
      <c r="F30" s="274"/>
      <c r="G30" s="276"/>
      <c r="H30" s="276"/>
      <c r="I30" s="276"/>
      <c r="J30" s="276"/>
    </row>
    <row r="31" spans="1:10">
      <c r="A31" s="74">
        <v>6</v>
      </c>
      <c r="B31" s="274" t="s">
        <v>76</v>
      </c>
      <c r="C31" s="274"/>
      <c r="D31" s="274"/>
      <c r="E31" s="274"/>
      <c r="F31" s="274"/>
      <c r="G31" s="276"/>
      <c r="H31" s="276"/>
      <c r="I31" s="276"/>
      <c r="J31" s="276"/>
    </row>
    <row r="32" spans="1:10">
      <c r="A32" s="59"/>
    </row>
    <row r="33" spans="1:10">
      <c r="A33" s="49" t="s">
        <v>567</v>
      </c>
      <c r="B33" s="49"/>
      <c r="C33" s="49"/>
    </row>
    <row r="34" spans="1:10" s="123" customFormat="1">
      <c r="A34" s="95" t="s">
        <v>86</v>
      </c>
      <c r="B34" s="255" t="s">
        <v>568</v>
      </c>
      <c r="C34" s="255"/>
      <c r="D34" s="255" t="s">
        <v>569</v>
      </c>
      <c r="E34" s="255"/>
      <c r="F34" s="255" t="s">
        <v>248</v>
      </c>
      <c r="G34" s="255"/>
      <c r="H34" s="255" t="s">
        <v>558</v>
      </c>
      <c r="I34" s="255"/>
      <c r="J34" s="255"/>
    </row>
    <row r="35" spans="1:10">
      <c r="A35" s="70">
        <v>1</v>
      </c>
      <c r="B35" s="326"/>
      <c r="C35" s="326"/>
      <c r="D35" s="277"/>
      <c r="E35" s="277"/>
      <c r="F35" s="276"/>
      <c r="G35" s="276"/>
      <c r="H35" s="277"/>
      <c r="I35" s="277"/>
      <c r="J35" s="277"/>
    </row>
    <row r="36" spans="1:10">
      <c r="A36" s="70">
        <v>2</v>
      </c>
      <c r="B36" s="276"/>
      <c r="C36" s="276"/>
      <c r="D36" s="277"/>
      <c r="E36" s="277"/>
      <c r="F36" s="276"/>
      <c r="G36" s="276"/>
      <c r="H36" s="277"/>
      <c r="I36" s="277"/>
      <c r="J36" s="277"/>
    </row>
    <row r="37" spans="1:10">
      <c r="A37" s="49"/>
    </row>
    <row r="38" spans="1:10">
      <c r="A38" s="289" t="s">
        <v>570</v>
      </c>
      <c r="B38" s="290"/>
      <c r="C38" s="290"/>
      <c r="D38" s="290"/>
      <c r="E38" s="290"/>
      <c r="F38" s="290"/>
      <c r="G38" s="290"/>
      <c r="H38" s="290"/>
      <c r="I38" s="290"/>
      <c r="J38" s="290"/>
    </row>
    <row r="39" spans="1:10" ht="25.5" customHeight="1">
      <c r="A39" s="256" t="s">
        <v>571</v>
      </c>
      <c r="B39" s="256"/>
      <c r="C39" s="256"/>
      <c r="D39" s="256"/>
      <c r="E39" s="256"/>
      <c r="F39" s="256"/>
      <c r="G39" s="256"/>
      <c r="H39" s="256"/>
      <c r="I39" s="256"/>
      <c r="J39" s="256"/>
    </row>
    <row r="40" spans="1:10">
      <c r="A40" s="71"/>
      <c r="B40" s="71"/>
      <c r="C40" s="71"/>
      <c r="D40" s="78"/>
      <c r="E40" s="78"/>
      <c r="F40" s="78"/>
      <c r="G40" s="78"/>
      <c r="H40" s="78"/>
      <c r="I40" s="78"/>
      <c r="J40" s="78"/>
    </row>
    <row r="41" spans="1:10">
      <c r="A41" s="150"/>
      <c r="B41" s="151"/>
      <c r="C41" s="151"/>
      <c r="D41" s="152"/>
      <c r="E41" s="152"/>
      <c r="F41" s="152"/>
      <c r="G41" s="152"/>
      <c r="H41" s="152"/>
      <c r="I41" s="152"/>
      <c r="J41" s="153"/>
    </row>
    <row r="42" spans="1:10">
      <c r="A42" s="150"/>
      <c r="B42" s="151"/>
      <c r="C42" s="151"/>
      <c r="D42" s="152"/>
      <c r="E42" s="152"/>
      <c r="F42" s="152"/>
      <c r="G42" s="152"/>
      <c r="H42" s="152"/>
      <c r="I42" s="152"/>
      <c r="J42" s="153"/>
    </row>
    <row r="43" spans="1:10">
      <c r="A43" s="60"/>
    </row>
    <row r="44" spans="1:10">
      <c r="A44" s="289" t="s">
        <v>572</v>
      </c>
      <c r="B44" s="290"/>
      <c r="C44" s="290"/>
      <c r="D44" s="290"/>
      <c r="E44" s="290"/>
      <c r="F44" s="290"/>
      <c r="G44" s="290"/>
      <c r="H44" s="290"/>
      <c r="I44" s="290"/>
      <c r="J44" s="290"/>
    </row>
    <row r="45" spans="1:10">
      <c r="A45" s="49"/>
    </row>
    <row r="46" spans="1:10" ht="25.5" customHeight="1">
      <c r="A46" s="256" t="s">
        <v>573</v>
      </c>
      <c r="B46" s="256"/>
      <c r="C46" s="256"/>
      <c r="D46" s="256"/>
      <c r="E46" s="256"/>
      <c r="F46" s="256"/>
      <c r="G46" s="256"/>
      <c r="H46" s="256"/>
      <c r="I46" s="256"/>
      <c r="J46" s="256"/>
    </row>
    <row r="47" spans="1:10">
      <c r="A47" s="49"/>
    </row>
    <row r="48" spans="1:10">
      <c r="A48" s="151"/>
      <c r="B48" s="151"/>
      <c r="C48" s="151"/>
      <c r="D48" s="151"/>
      <c r="E48" s="151"/>
      <c r="F48" s="151"/>
      <c r="G48" s="151"/>
      <c r="H48" s="151"/>
      <c r="I48" s="151"/>
      <c r="J48" s="151"/>
    </row>
    <row r="49" spans="1:10">
      <c r="A49" s="71"/>
      <c r="B49" s="71"/>
      <c r="C49" s="71"/>
      <c r="D49" s="71"/>
      <c r="E49" s="71"/>
      <c r="F49" s="71"/>
      <c r="G49" s="71"/>
      <c r="H49" s="71"/>
      <c r="I49" s="71"/>
      <c r="J49" s="71"/>
    </row>
    <row r="50" spans="1:10">
      <c r="A50" s="71"/>
      <c r="B50" s="71"/>
      <c r="C50" s="71"/>
      <c r="D50" s="71"/>
      <c r="E50" s="71"/>
      <c r="F50" s="71"/>
      <c r="G50" s="71"/>
      <c r="H50" s="71"/>
      <c r="I50" s="71"/>
      <c r="J50" s="71"/>
    </row>
    <row r="51" spans="1:10">
      <c r="A51" s="109" t="s">
        <v>574</v>
      </c>
    </row>
    <row r="52" spans="1:10" ht="26.25" customHeight="1">
      <c r="A52" s="325" t="s">
        <v>575</v>
      </c>
      <c r="B52" s="325"/>
      <c r="C52" s="325"/>
      <c r="D52" s="325"/>
      <c r="E52" s="325"/>
      <c r="F52" s="325"/>
      <c r="G52" s="325"/>
      <c r="H52" s="325"/>
      <c r="I52" s="325"/>
      <c r="J52" s="325"/>
    </row>
  </sheetData>
  <mergeCells count="68">
    <mergeCell ref="A1:I1"/>
    <mergeCell ref="B3:F3"/>
    <mergeCell ref="G3:H3"/>
    <mergeCell ref="I3:J3"/>
    <mergeCell ref="B4:F4"/>
    <mergeCell ref="G4:H4"/>
    <mergeCell ref="I4:J4"/>
    <mergeCell ref="B5:F5"/>
    <mergeCell ref="G5:H5"/>
    <mergeCell ref="I5:J5"/>
    <mergeCell ref="B6:F6"/>
    <mergeCell ref="G6:H6"/>
    <mergeCell ref="I6:J6"/>
    <mergeCell ref="A15:J15"/>
    <mergeCell ref="A17:J17"/>
    <mergeCell ref="A19:B19"/>
    <mergeCell ref="C19:D19"/>
    <mergeCell ref="E19:F19"/>
    <mergeCell ref="G19:H19"/>
    <mergeCell ref="I19:J19"/>
    <mergeCell ref="A25:J25"/>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B27:F27"/>
    <mergeCell ref="G27:H27"/>
    <mergeCell ref="I27:J27"/>
    <mergeCell ref="B28:F28"/>
    <mergeCell ref="G28:H28"/>
    <mergeCell ref="I28:J28"/>
    <mergeCell ref="B29:F29"/>
    <mergeCell ref="G29:H29"/>
    <mergeCell ref="I29:J29"/>
    <mergeCell ref="B30:F30"/>
    <mergeCell ref="G30:H30"/>
    <mergeCell ref="I30:J30"/>
    <mergeCell ref="B31:F31"/>
    <mergeCell ref="G31:H31"/>
    <mergeCell ref="I31:J31"/>
    <mergeCell ref="B34:C34"/>
    <mergeCell ref="D34:E34"/>
    <mergeCell ref="F34:G34"/>
    <mergeCell ref="H34:J34"/>
    <mergeCell ref="B35:C35"/>
    <mergeCell ref="D35:E35"/>
    <mergeCell ref="F35:G35"/>
    <mergeCell ref="H35:J35"/>
    <mergeCell ref="B36:C36"/>
    <mergeCell ref="D36:E36"/>
    <mergeCell ref="F36:G36"/>
    <mergeCell ref="H36:J36"/>
    <mergeCell ref="A38:J38"/>
    <mergeCell ref="A39:J39"/>
    <mergeCell ref="A44:J44"/>
    <mergeCell ref="A46:J46"/>
    <mergeCell ref="A52:J52"/>
  </mergeCells>
  <hyperlinks>
    <hyperlink ref="A17" location="_ftn1" display="_ftn1"/>
    <hyperlink ref="A25" location="_ftn2" display="_ftn2"/>
    <hyperlink ref="A51" location="_ftnref1" display="_ftnref1"/>
    <hyperlink ref="A52" location="_ftnref2" display="_ftnref2"/>
  </hyperlinks>
  <pageMargins left="0.5" right="0.25" top="0.5" bottom="0.5" header="0.3" footer="0.3"/>
  <pageSetup paperSize="9" orientation="portrait" verticalDpi="36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L34" sqref="L34"/>
    </sheetView>
  </sheetViews>
  <sheetFormatPr defaultColWidth="8.875" defaultRowHeight="12.75"/>
  <cols>
    <col min="1" max="1" width="4.25" style="48" customWidth="1"/>
    <col min="2" max="2" width="25.75" style="48" customWidth="1"/>
    <col min="3" max="3" width="7.625" style="48" customWidth="1"/>
    <col min="4" max="14" width="7.5" style="48" customWidth="1"/>
    <col min="15" max="16384" width="8.875" style="48"/>
  </cols>
  <sheetData>
    <row r="1" spans="1:14" ht="12.75" customHeight="1">
      <c r="A1" s="284" t="s">
        <v>251</v>
      </c>
      <c r="B1" s="285"/>
      <c r="C1" s="285"/>
      <c r="D1" s="285"/>
      <c r="E1" s="285"/>
      <c r="F1" s="285"/>
      <c r="G1" s="285"/>
      <c r="H1" s="285"/>
      <c r="I1" s="285"/>
      <c r="J1" s="285"/>
      <c r="K1" s="285"/>
      <c r="L1" s="285"/>
      <c r="M1" s="285"/>
      <c r="N1" s="285"/>
    </row>
    <row r="2" spans="1:14">
      <c r="A2" s="49"/>
    </row>
    <row r="3" spans="1:14">
      <c r="A3" s="330" t="s">
        <v>86</v>
      </c>
      <c r="B3" s="331" t="s">
        <v>80</v>
      </c>
      <c r="C3" s="332" t="s">
        <v>252</v>
      </c>
      <c r="D3" s="334" t="s">
        <v>253</v>
      </c>
      <c r="E3" s="334"/>
      <c r="F3" s="334"/>
      <c r="G3" s="334"/>
      <c r="H3" s="334"/>
      <c r="I3" s="334"/>
      <c r="J3" s="334"/>
      <c r="K3" s="334"/>
      <c r="L3" s="334"/>
      <c r="M3" s="334"/>
      <c r="N3" s="332" t="s">
        <v>254</v>
      </c>
    </row>
    <row r="4" spans="1:14" s="51" customFormat="1" ht="45">
      <c r="A4" s="330"/>
      <c r="B4" s="331"/>
      <c r="C4" s="333"/>
      <c r="D4" s="50" t="s">
        <v>255</v>
      </c>
      <c r="E4" s="50" t="s">
        <v>256</v>
      </c>
      <c r="F4" s="50" t="s">
        <v>257</v>
      </c>
      <c r="G4" s="50" t="s">
        <v>78</v>
      </c>
      <c r="H4" s="50" t="s">
        <v>258</v>
      </c>
      <c r="I4" s="50" t="s">
        <v>259</v>
      </c>
      <c r="J4" s="50" t="s">
        <v>260</v>
      </c>
      <c r="K4" s="50" t="s">
        <v>261</v>
      </c>
      <c r="L4" s="50" t="s">
        <v>262</v>
      </c>
      <c r="M4" s="50" t="s">
        <v>248</v>
      </c>
      <c r="N4" s="333"/>
    </row>
    <row r="5" spans="1:14">
      <c r="A5" s="52">
        <v>1</v>
      </c>
      <c r="B5" s="52" t="s">
        <v>263</v>
      </c>
      <c r="C5" s="53"/>
      <c r="D5" s="53"/>
      <c r="E5" s="53"/>
      <c r="F5" s="54"/>
      <c r="G5" s="53"/>
      <c r="H5" s="53"/>
      <c r="I5" s="53"/>
      <c r="J5" s="53"/>
      <c r="K5" s="53"/>
      <c r="L5" s="53"/>
      <c r="M5" s="53"/>
      <c r="N5" s="55"/>
    </row>
    <row r="6" spans="1:14">
      <c r="A6" s="53">
        <v>1.1000000000000001</v>
      </c>
      <c r="B6" s="53" t="s">
        <v>264</v>
      </c>
      <c r="C6" s="53"/>
      <c r="D6" s="53"/>
      <c r="E6" s="53"/>
      <c r="F6" s="54"/>
      <c r="G6" s="53"/>
      <c r="H6" s="53"/>
      <c r="I6" s="53"/>
      <c r="J6" s="53"/>
      <c r="K6" s="53"/>
      <c r="L6" s="53"/>
      <c r="M6" s="53"/>
      <c r="N6" s="55"/>
    </row>
    <row r="7" spans="1:14">
      <c r="A7" s="53">
        <v>1.2</v>
      </c>
      <c r="B7" s="53" t="s">
        <v>265</v>
      </c>
      <c r="C7" s="53"/>
      <c r="D7" s="53"/>
      <c r="E7" s="53"/>
      <c r="F7" s="54"/>
      <c r="G7" s="53"/>
      <c r="H7" s="53"/>
      <c r="I7" s="53"/>
      <c r="J7" s="53"/>
      <c r="K7" s="53"/>
      <c r="L7" s="53"/>
      <c r="M7" s="53"/>
      <c r="N7" s="55"/>
    </row>
    <row r="8" spans="1:14">
      <c r="A8" s="53" t="s">
        <v>26</v>
      </c>
      <c r="B8" s="56" t="s">
        <v>266</v>
      </c>
      <c r="C8" s="53"/>
      <c r="D8" s="53"/>
      <c r="E8" s="53"/>
      <c r="F8" s="54"/>
      <c r="G8" s="53"/>
      <c r="H8" s="53"/>
      <c r="I8" s="53"/>
      <c r="J8" s="53"/>
      <c r="K8" s="53"/>
      <c r="L8" s="53"/>
      <c r="M8" s="53"/>
      <c r="N8" s="55"/>
    </row>
    <row r="9" spans="1:14">
      <c r="A9" s="53" t="s">
        <v>1</v>
      </c>
      <c r="B9" s="53" t="s">
        <v>267</v>
      </c>
      <c r="C9" s="53"/>
      <c r="D9" s="53"/>
      <c r="E9" s="53"/>
      <c r="F9" s="54"/>
      <c r="G9" s="53"/>
      <c r="H9" s="53"/>
      <c r="I9" s="53"/>
      <c r="J9" s="53"/>
      <c r="K9" s="53"/>
      <c r="L9" s="53"/>
      <c r="M9" s="53"/>
      <c r="N9" s="55"/>
    </row>
    <row r="10" spans="1:14" ht="12" customHeight="1">
      <c r="A10" s="53">
        <v>1.3</v>
      </c>
      <c r="B10" s="53" t="s">
        <v>268</v>
      </c>
      <c r="C10" s="53"/>
      <c r="D10" s="53"/>
      <c r="E10" s="53"/>
      <c r="F10" s="54"/>
      <c r="G10" s="53"/>
      <c r="H10" s="53"/>
      <c r="I10" s="53"/>
      <c r="J10" s="53"/>
      <c r="K10" s="53"/>
      <c r="L10" s="53"/>
      <c r="M10" s="53"/>
      <c r="N10" s="55"/>
    </row>
    <row r="11" spans="1:14">
      <c r="A11" s="53">
        <v>1.4</v>
      </c>
      <c r="B11" s="53" t="s">
        <v>269</v>
      </c>
      <c r="C11" s="53"/>
      <c r="D11" s="53"/>
      <c r="E11" s="53"/>
      <c r="F11" s="54"/>
      <c r="G11" s="53"/>
      <c r="H11" s="53"/>
      <c r="I11" s="53"/>
      <c r="J11" s="53"/>
      <c r="K11" s="53"/>
      <c r="L11" s="53"/>
      <c r="M11" s="53"/>
      <c r="N11" s="55"/>
    </row>
    <row r="12" spans="1:14">
      <c r="A12" s="53">
        <v>1.5</v>
      </c>
      <c r="B12" s="53" t="s">
        <v>270</v>
      </c>
      <c r="C12" s="53"/>
      <c r="D12" s="53"/>
      <c r="E12" s="53"/>
      <c r="F12" s="54"/>
      <c r="G12" s="53"/>
      <c r="H12" s="53"/>
      <c r="I12" s="53"/>
      <c r="J12" s="53"/>
      <c r="K12" s="53"/>
      <c r="L12" s="53"/>
      <c r="M12" s="53"/>
      <c r="N12" s="55"/>
    </row>
    <row r="13" spans="1:14">
      <c r="A13" s="53">
        <v>1.6</v>
      </c>
      <c r="B13" s="53" t="s">
        <v>271</v>
      </c>
      <c r="C13" s="53"/>
      <c r="D13" s="53"/>
      <c r="E13" s="53"/>
      <c r="F13" s="54"/>
      <c r="G13" s="53"/>
      <c r="H13" s="53"/>
      <c r="I13" s="53"/>
      <c r="J13" s="53"/>
      <c r="K13" s="53"/>
      <c r="L13" s="53"/>
      <c r="M13" s="53"/>
      <c r="N13" s="55"/>
    </row>
    <row r="14" spans="1:14">
      <c r="A14" s="53">
        <v>1.7</v>
      </c>
      <c r="B14" s="53" t="s">
        <v>99</v>
      </c>
      <c r="C14" s="53"/>
      <c r="D14" s="53"/>
      <c r="E14" s="53"/>
      <c r="F14" s="54"/>
      <c r="G14" s="53"/>
      <c r="H14" s="53"/>
      <c r="I14" s="53"/>
      <c r="J14" s="53"/>
      <c r="K14" s="53"/>
      <c r="L14" s="53"/>
      <c r="M14" s="53"/>
      <c r="N14" s="55"/>
    </row>
    <row r="15" spans="1:14">
      <c r="A15" s="53">
        <v>1.8</v>
      </c>
      <c r="B15" s="53" t="s">
        <v>272</v>
      </c>
      <c r="C15" s="53"/>
      <c r="D15" s="53"/>
      <c r="E15" s="53"/>
      <c r="F15" s="54"/>
      <c r="G15" s="53"/>
      <c r="H15" s="53"/>
      <c r="I15" s="53"/>
      <c r="J15" s="53"/>
      <c r="K15" s="53"/>
      <c r="L15" s="53"/>
      <c r="M15" s="53"/>
      <c r="N15" s="55"/>
    </row>
    <row r="16" spans="1:14">
      <c r="A16" s="53">
        <v>1.9</v>
      </c>
      <c r="B16" s="53" t="s">
        <v>273</v>
      </c>
      <c r="C16" s="53"/>
      <c r="D16" s="53"/>
      <c r="E16" s="53"/>
      <c r="F16" s="54"/>
      <c r="G16" s="53"/>
      <c r="H16" s="53"/>
      <c r="I16" s="53"/>
      <c r="J16" s="53"/>
      <c r="K16" s="53"/>
      <c r="L16" s="53"/>
      <c r="M16" s="53"/>
      <c r="N16" s="55"/>
    </row>
    <row r="17" spans="1:14">
      <c r="A17" s="52">
        <v>1.1000000000000001</v>
      </c>
      <c r="B17" s="52" t="s">
        <v>274</v>
      </c>
      <c r="C17" s="53"/>
      <c r="D17" s="53"/>
      <c r="E17" s="53"/>
      <c r="F17" s="54"/>
      <c r="G17" s="53"/>
      <c r="H17" s="53"/>
      <c r="I17" s="53"/>
      <c r="J17" s="53"/>
      <c r="K17" s="53"/>
      <c r="L17" s="53"/>
      <c r="M17" s="53"/>
      <c r="N17" s="55"/>
    </row>
    <row r="18" spans="1:14">
      <c r="A18" s="52">
        <v>2</v>
      </c>
      <c r="B18" s="52" t="s">
        <v>275</v>
      </c>
      <c r="C18" s="53"/>
      <c r="D18" s="53"/>
      <c r="E18" s="53"/>
      <c r="F18" s="54"/>
      <c r="G18" s="53"/>
      <c r="H18" s="53"/>
      <c r="I18" s="53"/>
      <c r="J18" s="53"/>
      <c r="K18" s="53"/>
      <c r="L18" s="53"/>
      <c r="M18" s="53"/>
      <c r="N18" s="55"/>
    </row>
    <row r="19" spans="1:14">
      <c r="A19" s="53">
        <v>2.1</v>
      </c>
      <c r="B19" s="53" t="s">
        <v>276</v>
      </c>
      <c r="C19" s="53"/>
      <c r="D19" s="53"/>
      <c r="E19" s="53"/>
      <c r="F19" s="54"/>
      <c r="G19" s="53"/>
      <c r="H19" s="53"/>
      <c r="I19" s="53"/>
      <c r="J19" s="53"/>
      <c r="K19" s="53"/>
      <c r="L19" s="53"/>
      <c r="M19" s="53"/>
      <c r="N19" s="55"/>
    </row>
    <row r="20" spans="1:14">
      <c r="A20" s="53">
        <v>2.2000000000000002</v>
      </c>
      <c r="B20" s="53" t="s">
        <v>277</v>
      </c>
      <c r="C20" s="53"/>
      <c r="D20" s="53"/>
      <c r="E20" s="53"/>
      <c r="F20" s="54"/>
      <c r="G20" s="53"/>
      <c r="H20" s="53"/>
      <c r="I20" s="53"/>
      <c r="J20" s="53"/>
      <c r="K20" s="53"/>
      <c r="L20" s="53"/>
      <c r="M20" s="53"/>
      <c r="N20" s="55"/>
    </row>
    <row r="21" spans="1:14">
      <c r="A21" s="53" t="s">
        <v>278</v>
      </c>
      <c r="B21" s="53" t="s">
        <v>279</v>
      </c>
      <c r="C21" s="53"/>
      <c r="D21" s="53"/>
      <c r="E21" s="53"/>
      <c r="F21" s="54"/>
      <c r="G21" s="53"/>
      <c r="H21" s="53"/>
      <c r="I21" s="53"/>
      <c r="J21" s="53"/>
      <c r="K21" s="53"/>
      <c r="L21" s="53"/>
      <c r="M21" s="53"/>
      <c r="N21" s="55"/>
    </row>
    <row r="22" spans="1:14">
      <c r="A22" s="53" t="s">
        <v>280</v>
      </c>
      <c r="B22" s="53" t="s">
        <v>281</v>
      </c>
      <c r="C22" s="53"/>
      <c r="D22" s="53"/>
      <c r="E22" s="53"/>
      <c r="F22" s="54"/>
      <c r="G22" s="53"/>
      <c r="H22" s="53"/>
      <c r="I22" s="53"/>
      <c r="J22" s="53"/>
      <c r="K22" s="53"/>
      <c r="L22" s="53"/>
      <c r="M22" s="53"/>
      <c r="N22" s="55"/>
    </row>
    <row r="23" spans="1:14">
      <c r="A23" s="53">
        <v>2.2999999999999998</v>
      </c>
      <c r="B23" s="53" t="s">
        <v>282</v>
      </c>
      <c r="C23" s="53"/>
      <c r="D23" s="53"/>
      <c r="E23" s="53"/>
      <c r="F23" s="54"/>
      <c r="G23" s="53"/>
      <c r="H23" s="53"/>
      <c r="I23" s="53"/>
      <c r="J23" s="53"/>
      <c r="K23" s="53"/>
      <c r="L23" s="53"/>
      <c r="M23" s="53"/>
      <c r="N23" s="55"/>
    </row>
    <row r="24" spans="1:14">
      <c r="A24" s="53">
        <v>2.4</v>
      </c>
      <c r="B24" s="53" t="s">
        <v>283</v>
      </c>
      <c r="C24" s="53"/>
      <c r="D24" s="53"/>
      <c r="E24" s="53"/>
      <c r="F24" s="54"/>
      <c r="G24" s="53"/>
      <c r="H24" s="53"/>
      <c r="I24" s="53"/>
      <c r="J24" s="53"/>
      <c r="K24" s="53"/>
      <c r="L24" s="53"/>
      <c r="M24" s="53"/>
      <c r="N24" s="55"/>
    </row>
    <row r="25" spans="1:14">
      <c r="A25" s="53">
        <v>2.5</v>
      </c>
      <c r="B25" s="53" t="s">
        <v>284</v>
      </c>
      <c r="C25" s="53"/>
      <c r="D25" s="53"/>
      <c r="E25" s="53"/>
      <c r="F25" s="54"/>
      <c r="G25" s="53"/>
      <c r="H25" s="53"/>
      <c r="I25" s="53"/>
      <c r="J25" s="53"/>
      <c r="K25" s="53"/>
      <c r="L25" s="53"/>
      <c r="M25" s="53"/>
      <c r="N25" s="55"/>
    </row>
    <row r="26" spans="1:14">
      <c r="A26" s="53">
        <v>2.6</v>
      </c>
      <c r="B26" s="53" t="s">
        <v>285</v>
      </c>
      <c r="C26" s="53"/>
      <c r="D26" s="53"/>
      <c r="E26" s="53"/>
      <c r="F26" s="54"/>
      <c r="G26" s="53"/>
      <c r="H26" s="53"/>
      <c r="I26" s="53"/>
      <c r="J26" s="53"/>
      <c r="K26" s="53"/>
      <c r="L26" s="53"/>
      <c r="M26" s="53"/>
      <c r="N26" s="55"/>
    </row>
    <row r="27" spans="1:14">
      <c r="A27" s="53">
        <v>2.7</v>
      </c>
      <c r="B27" s="53" t="s">
        <v>286</v>
      </c>
      <c r="C27" s="53"/>
      <c r="D27" s="53"/>
      <c r="E27" s="53"/>
      <c r="F27" s="54"/>
      <c r="G27" s="53"/>
      <c r="H27" s="53"/>
      <c r="I27" s="53"/>
      <c r="J27" s="53"/>
      <c r="K27" s="53"/>
      <c r="L27" s="53"/>
      <c r="M27" s="53"/>
      <c r="N27" s="55"/>
    </row>
    <row r="28" spans="1:14" ht="33.75">
      <c r="A28" s="53" t="s">
        <v>287</v>
      </c>
      <c r="B28" s="56" t="s">
        <v>288</v>
      </c>
      <c r="C28" s="53"/>
      <c r="D28" s="53"/>
      <c r="E28" s="53"/>
      <c r="F28" s="54"/>
      <c r="G28" s="53"/>
      <c r="H28" s="53"/>
      <c r="I28" s="53"/>
      <c r="J28" s="53"/>
      <c r="K28" s="53"/>
      <c r="L28" s="53"/>
      <c r="M28" s="53"/>
      <c r="N28" s="55"/>
    </row>
    <row r="29" spans="1:14">
      <c r="A29" s="52">
        <v>2.8</v>
      </c>
      <c r="B29" s="52" t="s">
        <v>289</v>
      </c>
      <c r="C29" s="53"/>
      <c r="D29" s="53"/>
      <c r="E29" s="53"/>
      <c r="F29" s="54"/>
      <c r="G29" s="53"/>
      <c r="H29" s="53"/>
      <c r="I29" s="53"/>
      <c r="J29" s="53"/>
      <c r="K29" s="53"/>
      <c r="L29" s="53"/>
      <c r="M29" s="53"/>
      <c r="N29" s="55"/>
    </row>
    <row r="30" spans="1:14">
      <c r="A30" s="52">
        <v>3</v>
      </c>
      <c r="B30" s="52" t="s">
        <v>290</v>
      </c>
      <c r="C30" s="53"/>
      <c r="D30" s="53"/>
      <c r="E30" s="53"/>
      <c r="F30" s="54"/>
      <c r="G30" s="53"/>
      <c r="H30" s="53"/>
      <c r="I30" s="53"/>
      <c r="J30" s="53"/>
      <c r="K30" s="53"/>
      <c r="L30" s="53"/>
      <c r="M30" s="53"/>
      <c r="N30" s="55"/>
    </row>
    <row r="31" spans="1:14">
      <c r="A31" s="53">
        <v>3.1</v>
      </c>
      <c r="B31" s="53" t="s">
        <v>291</v>
      </c>
      <c r="C31" s="53"/>
      <c r="D31" s="53"/>
      <c r="E31" s="53"/>
      <c r="F31" s="54"/>
      <c r="G31" s="53"/>
      <c r="H31" s="53"/>
      <c r="I31" s="53"/>
      <c r="J31" s="53"/>
      <c r="K31" s="53"/>
      <c r="L31" s="53"/>
      <c r="M31" s="53"/>
      <c r="N31" s="55"/>
    </row>
    <row r="32" spans="1:14">
      <c r="A32" s="53">
        <v>3.2</v>
      </c>
      <c r="B32" s="53" t="s">
        <v>292</v>
      </c>
      <c r="C32" s="53"/>
      <c r="D32" s="53"/>
      <c r="E32" s="53"/>
      <c r="F32" s="54"/>
      <c r="G32" s="53"/>
      <c r="H32" s="53"/>
      <c r="I32" s="53"/>
      <c r="J32" s="53"/>
      <c r="K32" s="53"/>
      <c r="L32" s="53"/>
      <c r="M32" s="53"/>
      <c r="N32" s="55"/>
    </row>
    <row r="33" spans="1:14">
      <c r="A33" s="52">
        <v>4</v>
      </c>
      <c r="B33" s="52" t="s">
        <v>76</v>
      </c>
      <c r="C33" s="53"/>
      <c r="D33" s="53"/>
      <c r="E33" s="53"/>
      <c r="F33" s="54"/>
      <c r="G33" s="53"/>
      <c r="H33" s="53"/>
      <c r="I33" s="53"/>
      <c r="J33" s="53"/>
      <c r="K33" s="53"/>
      <c r="L33" s="53"/>
      <c r="M33" s="53"/>
      <c r="N33" s="55"/>
    </row>
    <row r="35" spans="1:14">
      <c r="A35" s="57" t="s">
        <v>293</v>
      </c>
    </row>
  </sheetData>
  <mergeCells count="6">
    <mergeCell ref="A1:N1"/>
    <mergeCell ref="A3:A4"/>
    <mergeCell ref="B3:B4"/>
    <mergeCell ref="C3:C4"/>
    <mergeCell ref="D3:M3"/>
    <mergeCell ref="N3:N4"/>
  </mergeCells>
  <pageMargins left="0.68" right="0.17" top="0.43" bottom="0.41" header="0.3" footer="0.3"/>
  <pageSetup paperSize="9" orientation="landscape"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vt:i4>
      </vt:variant>
    </vt:vector>
  </HeadingPairs>
  <TitlesOfParts>
    <vt:vector size="22" baseType="lpstr">
      <vt:lpstr>нүүр</vt:lpstr>
      <vt:lpstr>нүүр№</vt:lpstr>
      <vt:lpstr>CT-1</vt:lpstr>
      <vt:lpstr>CT-2</vt:lpstr>
      <vt:lpstr>CT-3</vt:lpstr>
      <vt:lpstr>CT-4</vt:lpstr>
      <vt:lpstr>1</vt:lpstr>
      <vt:lpstr>2</vt:lpstr>
      <vt:lpstr>3</vt:lpstr>
      <vt:lpstr>4</vt:lpstr>
      <vt:lpstr>5</vt:lpstr>
      <vt:lpstr>6</vt:lpstr>
      <vt:lpstr>7</vt:lpstr>
      <vt:lpstr>8</vt:lpstr>
      <vt:lpstr>9</vt:lpstr>
      <vt:lpstr>10</vt:lpstr>
      <vt:lpstr>11</vt:lpstr>
      <vt:lpstr>12</vt:lpstr>
      <vt:lpstr>'4'!_ftn1</vt:lpstr>
      <vt:lpstr>'8'!_ftn2</vt:lpstr>
      <vt:lpstr>'4'!_ftnref1</vt:lpstr>
      <vt:lpstr>'8'!_ftnref2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c:creator>
  <cp:lastModifiedBy>Windows User</cp:lastModifiedBy>
  <cp:lastPrinted>2026-03-24T04:50:13Z</cp:lastPrinted>
  <dcterms:created xsi:type="dcterms:W3CDTF">2007-04-17T11:27:49Z</dcterms:created>
  <dcterms:modified xsi:type="dcterms:W3CDTF">2026-03-24T06:39:24Z</dcterms:modified>
</cp:coreProperties>
</file>