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2026\Ebrazia 2026\2026.01\Oyunbold\"/>
    </mc:Choice>
  </mc:AlternateContent>
  <xr:revisionPtr revIDLastSave="0" documentId="13_ncr:1_{F2DE6AAE-AC9F-4077-977F-8186365D4CF5}" xr6:coauthVersionLast="47" xr6:coauthVersionMax="47" xr10:uidLastSave="{00000000-0000-0000-0000-000000000000}"/>
  <bookViews>
    <workbookView xWindow="-108" yWindow="-108" windowWidth="23256" windowHeight="12576" tabRatio="879" activeTab="2" xr2:uid="{00000000-000D-0000-FFFF-FFFF00000000}"/>
  </bookViews>
  <sheets>
    <sheet name="Face" sheetId="181" r:id="rId1"/>
    <sheet name="letter" sheetId="180" r:id="rId2"/>
    <sheet name="Balance" sheetId="101" r:id="rId3"/>
    <sheet name="IS" sheetId="102" r:id="rId4"/>
    <sheet name="Equity" sheetId="103" r:id="rId5"/>
    <sheet name="Cash flow" sheetId="104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A">[1]A!#REF!</definedName>
    <definedName name="\B">[1]A!#REF!</definedName>
    <definedName name="\C">[1]A!#REF!</definedName>
    <definedName name="_xlnm._FilterDatabase" hidden="1">#REF!</definedName>
    <definedName name="a">[1]A!#REF!</definedName>
    <definedName name="aa">'[2]SELBEG santehnik'!$A$7:$A$909</definedName>
    <definedName name="AANOAT_FP">#REF!</definedName>
    <definedName name="Actual">#REF!</definedName>
    <definedName name="ad">'[3]SAN orlogo 2009'!$E$2:$E$73</definedName>
    <definedName name="ae">[4]Sheet12!$B$52:$B$58</definedName>
    <definedName name="af">'[3]SAN orlogo 2009'!$H$2:$H$73</definedName>
    <definedName name="aq">[4]Sheet12!$B$60:$B$68</definedName>
    <definedName name="as">[4]ORLOGO!$E$1065:$E$1163</definedName>
    <definedName name="asa">[5]RefData!$B$3:$B$13</definedName>
    <definedName name="asdfsf">#REF!</definedName>
    <definedName name="Asset_Short_Descriptions">'[6]Book Asset Register'!$H$3606:$H$3623</definedName>
    <definedName name="at">[4]Sheet12!$B$44:$B$50</definedName>
    <definedName name="ay">[4]Sheet12!$G$44:$G$50</definedName>
    <definedName name="az">[4]Sheet12!$G$60:$G$68</definedName>
    <definedName name="bn">[4]Sheet2!$I$2:$I$360</definedName>
    <definedName name="CASH_BSCM">#REF!</definedName>
    <definedName name="CASH_BSPM">#REF!</definedName>
    <definedName name="CASH_CFCM">#REF!</definedName>
    <definedName name="CASH_CFPM">#REF!</definedName>
    <definedName name="CASH_NOCFCM">#REF!</definedName>
    <definedName name="CASH_NOCFPM">#REF!</definedName>
    <definedName name="CASH_WCCM">#REF!</definedName>
    <definedName name="CASH_WCPM">#REF!</definedName>
    <definedName name="cata">#REF!</definedName>
    <definedName name="CC">[7]RefData!$F$3:$F$11</definedName>
    <definedName name="CITDeduct">[7]RefData!$E$3:$E$4</definedName>
    <definedName name="COA">#REF!</definedName>
    <definedName name="COA_BS">#REF!</definedName>
    <definedName name="COA_PL">#REF!</definedName>
    <definedName name="COGS">#REF!</definedName>
    <definedName name="Comparative">#REF!</definedName>
    <definedName name="Cost_Column">#REF!</definedName>
    <definedName name="da">[4]Sheet5!$B$690:$B$982</definedName>
    <definedName name="DATA1">#REF!</definedName>
    <definedName name="DATA10">'[8]Billable Exp Jul 09'!#REF!</definedName>
    <definedName name="DATA11">#REF!</definedName>
    <definedName name="DATA12">#REF!</definedName>
    <definedName name="DATA13">'[8]Billable Exp Jul 09'!#REF!</definedName>
    <definedName name="DATA14">#REF!</definedName>
    <definedName name="DATA15">#REF!</definedName>
    <definedName name="DATA16">#REF!</definedName>
    <definedName name="DATA17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'[9]Billable Exp Jul 09'!#REF!</definedName>
    <definedName name="_xlnm.Database">#REF!</definedName>
    <definedName name="dd">[4]ORLOGO!$B$105:$B$179</definedName>
    <definedName name="de">[4]Sheet5!$E$690:$E$982</definedName>
    <definedName name="df">[4]ORLOGO!$B$785:$B$989</definedName>
    <definedName name="dg">[4]ORLOGO!$E$785:$E$989</definedName>
    <definedName name="dh">[4]ORLOGO!$F$785:$F$989</definedName>
    <definedName name="EBITA_MTD">#REF!</definedName>
    <definedName name="EBITA_YTD">#REF!</definedName>
    <definedName name="ee">[10]A!#REF!</definedName>
    <definedName name="Entities">[7]RefData!$B$3:$B$13</definedName>
    <definedName name="Entity">'[11]1. Instructions'!$G$46</definedName>
    <definedName name="er">[4]ORLOGO!$B$552:$B$630</definedName>
    <definedName name="et">[4]ORLOGO!$E$552:$E$630</definedName>
    <definedName name="ey">[4]ORLOGO!$F$552:$F$630</definedName>
    <definedName name="ff">[4]ORLOGO!$E$105:$E$179</definedName>
    <definedName name="gg">[4]ORLOGO!$F$105:$F$179</definedName>
    <definedName name="GH">[4]ORLOGO!$B$991:$B$1063</definedName>
    <definedName name="GK">[4]ORLOGO!$E$991:$E$1063</definedName>
    <definedName name="GKZ_ExplCat">[7]RefData!$G$3:$G$161</definedName>
    <definedName name="GL">[4]ORLOGO!$F$991:$F$1063</definedName>
    <definedName name="GL_Account">#REF!</definedName>
    <definedName name="gn">[4]Sheet12!$G$52:$G$58</definedName>
    <definedName name="Gross_Profit">#REF!</definedName>
    <definedName name="hb">'[4]2004'!$F$2:$F$502</definedName>
    <definedName name="hc">'[4]2005'!$F$2:$F$573</definedName>
    <definedName name="hj">'[4]2007'!$C$2:$C$540</definedName>
    <definedName name="hk">'[4]2007'!$F$2:$F$540</definedName>
    <definedName name="hl">'[4]2006'!$C$2:$C$555</definedName>
    <definedName name="hm">'[4]2003'!$F$2:$F$492</definedName>
    <definedName name="hn">'[4]2003'!$C$2:$C$492</definedName>
    <definedName name="hq">'[4]2004'!$C$2:$C$502</definedName>
    <definedName name="hx">'[4]2005'!$C$2:$C$573</definedName>
    <definedName name="hz">'[4]2006'!$F$2:$F$555</definedName>
    <definedName name="jjk">#REF!</definedName>
    <definedName name="Job_Costs">#REF!</definedName>
    <definedName name="Journals">[7]RefData!$A$3:$A$13</definedName>
    <definedName name="ki">[4]Sheet5!$B$547:$B$688</definedName>
    <definedName name="kk">[4]ORLOGO!$B$181:$B$288</definedName>
    <definedName name="kl">[4]ORLOGO!$B$1065:$B$1163</definedName>
    <definedName name="Licenses">[7]RefData!$D$3:$D$20</definedName>
    <definedName name="lk">[4]Sheet5!$E$547:$E$688</definedName>
    <definedName name="ll">[4]ORLOGO!$E$181:$E$288</definedName>
    <definedName name="lo">[4]Sheet12!$B$14:$B$37</definedName>
    <definedName name="Location_Name">[12]Control!$C$6</definedName>
    <definedName name="lp">[4]Sheet12!$G$14:$G$37</definedName>
    <definedName name="mj">[4]Sheet5!$B$2:$B$545</definedName>
    <definedName name="mk">[4]Sheet5!$E$2:$E$545</definedName>
    <definedName name="MNTtaxrates">#REF!</definedName>
    <definedName name="Month_Spot">#REF!</definedName>
    <definedName name="Monthend">'[11]1. Instructions'!$G$48</definedName>
    <definedName name="MonthName">#REF!</definedName>
    <definedName name="MonthNo">[11]Tables!$C$21</definedName>
    <definedName name="MTDInd">[11]Tables!$C$38:$N$38</definedName>
    <definedName name="nm">[4]Sheet2!$J$2:$J$360</definedName>
    <definedName name="NPAT_YTD">#REF!</definedName>
    <definedName name="NPBT_MTD">#REF!</definedName>
    <definedName name="NPBT_YTD">#REF!</definedName>
    <definedName name="NSW_Column">#REF!</definedName>
    <definedName name="NSW_Job_Costs">#REF!</definedName>
    <definedName name="oo">[4]ORLOGO!$F$2:$F$63</definedName>
    <definedName name="ôô">'[2]TUSLAH MATERIAL'!$A$7:$A$686</definedName>
    <definedName name="Other_Column">#REF!</definedName>
    <definedName name="Other_Job_Costs">#REF!</definedName>
    <definedName name="pf">[4]Sheet12!$B$39:$B$42</definedName>
    <definedName name="pl">[4]Sheet12!$G$39:$G$42</definedName>
    <definedName name="PMInd">[11]Tables!$C$39:$N$39</definedName>
    <definedName name="po">'[13]2008'!$F$2:$F$593</definedName>
    <definedName name="PostAcctNames">[14]TB!$B$6:$B$492</definedName>
    <definedName name="PostAcctsFull">[15]TB!$C$6:$C$486</definedName>
    <definedName name="PostingAccts">[15]TB!$A$6:$A$486</definedName>
    <definedName name="pp">'[13]2008'!$C$2:$C$593</definedName>
    <definedName name="_xlnm.Print_Titles">'[16]cost centre:Account'!$A$2:$IV$20</definedName>
    <definedName name="Projects">[7]RefData!$C$3:$C$13</definedName>
    <definedName name="qe">[4]ORLOGO!$E$290:$E$474</definedName>
    <definedName name="QLD_Column">#REF!</definedName>
    <definedName name="QLD_Job_Costs">#REF!</definedName>
    <definedName name="qqqq">#REF!</definedName>
    <definedName name="qr">[4]ORLOGO!$F$290:$F$474</definedName>
    <definedName name="qt">[4]ORLOGO!$B$476:$B$550</definedName>
    <definedName name="qu">[4]ORLOGO!$F$476:$F$550</definedName>
    <definedName name="qw">[4]ORLOGO!$B$290:$B$474</definedName>
    <definedName name="qy">[4]ORLOGO!$E$476:$E$550</definedName>
    <definedName name="RateProvLookup">[17]Rates!$A$6:$R$22</definedName>
    <definedName name="Recoverables">#REF!</definedName>
    <definedName name="Region">#REF!</definedName>
    <definedName name="Report_Style">#REF!</definedName>
    <definedName name="ReportCurrencyList">#REF!</definedName>
    <definedName name="RET_EARN">#REF!</definedName>
    <definedName name="rr">'[4]ORLOGO 2009'!$E$6:$E$789</definedName>
    <definedName name="rt">[4]ORLOGO!$B$632:$B$694</definedName>
    <definedName name="ru">[4]ORLOGO!$F$632:$F$694</definedName>
    <definedName name="ry">[4]ORLOGO!$E$632:$E$694</definedName>
    <definedName name="Sales_Column">#REF!</definedName>
    <definedName name="sdfwe">#REF!</definedName>
    <definedName name="SelectedCurrency">[18]Analysis!$I$5</definedName>
    <definedName name="ss">[4]ORLOGO!$F$65:$F$103</definedName>
    <definedName name="T15h_cash_flow">#REF!</definedName>
    <definedName name="T15i_cash_flow">#REF!</definedName>
    <definedName name="temp">#REF!</definedName>
    <definedName name="temp1">#REF!</definedName>
    <definedName name="TEST0">#REF!</definedName>
    <definedName name="TESTHKEY">'[8]Billable Exp Jul 09'!#REF!</definedName>
    <definedName name="TESTKEYS">#REF!</definedName>
    <definedName name="TESTVKEY">'[8]Billable Exp Jul 09'!#REF!</definedName>
    <definedName name="tg">'[4]2008'!$B$3:$B$686</definedName>
    <definedName name="tt">'[13]ORLOGO- 2009'!$H$455:$H$773</definedName>
    <definedName name="Turnover">#REF!</definedName>
    <definedName name="Turnover_MTD">#REF!</definedName>
    <definedName name="ubg">#REF!</definedName>
    <definedName name="UStaxrates">#REF!</definedName>
    <definedName name="uu">[4]ORLOGO!$B$2:$B$63</definedName>
    <definedName name="vb">[4]Sheet2!$E$2:$E$360</definedName>
    <definedName name="wa">'[3]SAN orlogo 2009'!$E$645:$E$722</definedName>
    <definedName name="wb">'[3]2004'!$E$2:$E$254</definedName>
    <definedName name="wc">'[3]2005'!$F$2:$F$202</definedName>
    <definedName name="wd">'[3]SAN orlogo 2009'!$E$724:$E$1130</definedName>
    <definedName name="WIP_MTD_CLAIM">#REF!</definedName>
    <definedName name="WIP_Turnover">#REF!</definedName>
    <definedName name="WIP_YTD_CLAIM">#REF!</definedName>
    <definedName name="WIP_YTD_Costs">#REF!</definedName>
    <definedName name="WIP_YTD_Margin">#REF!</definedName>
    <definedName name="wl">'[3]2006'!$F$2:$F$355</definedName>
    <definedName name="wm">'[3]2003'!$F$2:$F$177</definedName>
    <definedName name="WorkAccts">#REF!,#REF!,#REF!,#REF!,#REF!,#REF!,#REF!,#REF!,#REF!,#REF!,#REF!,#REF!,#REF!,#REF!,#REF!,#REF!,#REF!,#REF!,#REF!,#REF!,#REF!,#REF!,#REF!,#REF!</definedName>
    <definedName name="wqw">#REF!</definedName>
    <definedName name="ws">'[3]SAN orlogo 2009'!$H$645:$H$722</definedName>
    <definedName name="ww">'[2]BARILGIIN material'!$A$7:$A$476</definedName>
    <definedName name="xc">'[13]ORLOGO- 2009'!$D$455:$D$773</definedName>
    <definedName name="xv">'[13]ORLOGO- 2009'!$G$455:$G$773</definedName>
    <definedName name="xxx">#REF!</definedName>
    <definedName name="yes">[10]A!#REF!</definedName>
    <definedName name="Yes_No">[11]Tables!$B$64:$B$65</definedName>
    <definedName name="yi">[4]ORLOGO!$E$696:$E$783</definedName>
    <definedName name="yo">[4]ORLOGO!$F$696:$F$783</definedName>
    <definedName name="yu">[4]ORLOGO!$B$696:$B$783</definedName>
    <definedName name="YW">'[4]2008'!$E$3:$E$686</definedName>
    <definedName name="zz">[4]ORLOGO!$F$181:$F$288</definedName>
    <definedName name="дт23">#REF!</definedName>
    <definedName name="дт24">#REF!</definedName>
    <definedName name="дт31">#REF!</definedName>
    <definedName name="дт32">#REF!</definedName>
    <definedName name="дт33">#REF!</definedName>
    <definedName name="дт34">#REF!</definedName>
    <definedName name="дт41">#REF!</definedName>
    <definedName name="дт42">#REF!</definedName>
    <definedName name="дт43">#REF!</definedName>
    <definedName name="дт44">#REF!</definedName>
    <definedName name="дт51">#REF!</definedName>
    <definedName name="дт52">#REF!</definedName>
    <definedName name="дт53">#REF!</definedName>
    <definedName name="дт54">#REF!</definedName>
    <definedName name="дүн23">#REF!</definedName>
    <definedName name="дүн24">#REF!</definedName>
    <definedName name="дүн31">#REF!</definedName>
    <definedName name="дүн32">#REF!</definedName>
    <definedName name="дүн33">#REF!</definedName>
    <definedName name="дүн34">#REF!</definedName>
    <definedName name="дүн41">#REF!</definedName>
    <definedName name="дүн42">#REF!</definedName>
    <definedName name="дүн43">#REF!</definedName>
    <definedName name="дүн44">#REF!</definedName>
    <definedName name="дүн51">#REF!</definedName>
    <definedName name="дүн52">#REF!</definedName>
    <definedName name="дүн53">#REF!</definedName>
    <definedName name="дүн54">#REF!</definedName>
    <definedName name="й">[19]Classification!$C$3:$C$7</definedName>
    <definedName name="кт23">#REF!</definedName>
    <definedName name="кт24">#REF!</definedName>
    <definedName name="кт31">#REF!</definedName>
    <definedName name="кт32">#REF!</definedName>
    <definedName name="кт33">#REF!</definedName>
    <definedName name="кт34">#REF!</definedName>
    <definedName name="кт41">#REF!</definedName>
    <definedName name="кт42">#REF!</definedName>
    <definedName name="кт43">#REF!</definedName>
    <definedName name="кт44">#REF!</definedName>
    <definedName name="кт51">#REF!</definedName>
    <definedName name="кт52">#REF!</definedName>
    <definedName name="кт53">#REF!</definedName>
    <definedName name="кт54">#REF!</definedName>
    <definedName name="スルガモンゴル小口現金入出金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5" i="101" l="1"/>
  <c r="D60" i="104"/>
  <c r="B66" i="104"/>
  <c r="B64" i="104"/>
  <c r="C63" i="104"/>
  <c r="D59" i="104"/>
  <c r="J58" i="104"/>
  <c r="I58" i="104"/>
  <c r="H58" i="104"/>
  <c r="G58" i="104"/>
  <c r="F58" i="104"/>
  <c r="E58" i="104"/>
  <c r="C58" i="104"/>
  <c r="D56" i="104"/>
  <c r="C56" i="104"/>
  <c r="D50" i="104"/>
  <c r="C50" i="104"/>
  <c r="D45" i="104"/>
  <c r="C45" i="104"/>
  <c r="D43" i="104"/>
  <c r="C43" i="104"/>
  <c r="J38" i="104"/>
  <c r="I38" i="104"/>
  <c r="H38" i="104"/>
  <c r="G38" i="104"/>
  <c r="F38" i="104"/>
  <c r="E38" i="104"/>
  <c r="D38" i="104"/>
  <c r="C38" i="104"/>
  <c r="D33" i="104"/>
  <c r="C33" i="104"/>
  <c r="D31" i="104"/>
  <c r="D58" i="104" s="1"/>
  <c r="C31" i="104"/>
  <c r="D19" i="104"/>
  <c r="C19" i="104"/>
  <c r="D9" i="104"/>
  <c r="C9" i="104"/>
  <c r="D4" i="104"/>
  <c r="A4" i="104"/>
  <c r="C31" i="103"/>
  <c r="C29" i="103"/>
  <c r="J25" i="103"/>
  <c r="H24" i="103"/>
  <c r="G24" i="103"/>
  <c r="F24" i="103"/>
  <c r="E24" i="103"/>
  <c r="D24" i="103"/>
  <c r="C24" i="103"/>
  <c r="J23" i="103"/>
  <c r="J22" i="103"/>
  <c r="J21" i="103"/>
  <c r="J20" i="103"/>
  <c r="J18" i="103"/>
  <c r="I18" i="103"/>
  <c r="H18" i="103"/>
  <c r="G18" i="103"/>
  <c r="F18" i="103"/>
  <c r="C18" i="103"/>
  <c r="J17" i="103"/>
  <c r="J16" i="103"/>
  <c r="I16" i="103"/>
  <c r="H16" i="103"/>
  <c r="G16" i="103"/>
  <c r="F16" i="103"/>
  <c r="E16" i="103"/>
  <c r="D16" i="103"/>
  <c r="C16" i="103"/>
  <c r="J15" i="103"/>
  <c r="J14" i="103"/>
  <c r="J13" i="103"/>
  <c r="J12" i="103"/>
  <c r="J11" i="103"/>
  <c r="J10" i="103"/>
  <c r="I10" i="103"/>
  <c r="H10" i="103"/>
  <c r="G10" i="103"/>
  <c r="F10" i="103"/>
  <c r="E10" i="103"/>
  <c r="D10" i="103"/>
  <c r="C10" i="103"/>
  <c r="J9" i="103"/>
  <c r="I5" i="103"/>
  <c r="A5" i="103"/>
  <c r="B48" i="102"/>
  <c r="B46" i="102"/>
  <c r="E41" i="102"/>
  <c r="E36" i="102"/>
  <c r="E34" i="102"/>
  <c r="C34" i="102"/>
  <c r="F32" i="102"/>
  <c r="F34" i="102" s="1"/>
  <c r="F36" i="102" s="1"/>
  <c r="F41" i="102" s="1"/>
  <c r="E32" i="102"/>
  <c r="F19" i="102"/>
  <c r="E19" i="102"/>
  <c r="F12" i="102"/>
  <c r="E12" i="102"/>
  <c r="F8" i="102"/>
  <c r="A8" i="102"/>
  <c r="B74" i="101"/>
  <c r="B72" i="101"/>
  <c r="C66" i="101"/>
  <c r="C67" i="101" s="1"/>
  <c r="C69" i="101" s="1"/>
  <c r="D55" i="101"/>
  <c r="C55" i="101"/>
  <c r="D54" i="101"/>
  <c r="C54" i="101"/>
  <c r="D47" i="101"/>
  <c r="C47" i="101"/>
  <c r="C31" i="101"/>
  <c r="D30" i="101"/>
  <c r="C30" i="101"/>
  <c r="D23" i="101"/>
  <c r="D31" i="101" s="1"/>
  <c r="C23" i="101"/>
  <c r="D63" i="104" l="1"/>
  <c r="I19" i="103"/>
  <c r="D66" i="101"/>
  <c r="D67" i="101" s="1"/>
  <c r="D69" i="101" l="1"/>
  <c r="J19" i="103"/>
  <c r="J24" i="103" s="1"/>
  <c r="J26" i="103" s="1"/>
  <c r="I24" i="103"/>
  <c r="I25" i="103" l="1"/>
  <c r="I26" i="103"/>
</calcChain>
</file>

<file path=xl/sharedStrings.xml><?xml version="1.0" encoding="utf-8"?>
<sst xmlns="http://schemas.openxmlformats.org/spreadsheetml/2006/main" count="326" uniqueCount="282">
  <si>
    <t>Регистрийн дугаар:</t>
  </si>
  <si>
    <t xml:space="preserve">Хаяг: </t>
  </si>
  <si>
    <t xml:space="preserve">Утас:       Факс: </t>
  </si>
  <si>
    <r>
      <rPr>
        <sz val="10"/>
        <rFont val="Times New Roman"/>
        <charset val="134"/>
      </rPr>
      <t xml:space="preserve">Өмчийн хэлбэр: Төрийн </t>
    </r>
    <r>
      <rPr>
        <u/>
        <sz val="10"/>
        <rFont val="Times New Roman"/>
        <charset val="134"/>
      </rPr>
      <t>0</t>
    </r>
    <r>
      <rPr>
        <sz val="10"/>
        <rFont val="Times New Roman"/>
        <charset val="134"/>
      </rPr>
      <t xml:space="preserve"> хувь , хувийн 0 хувь, хувьцаат 100 хувь</t>
    </r>
  </si>
  <si>
    <t>Б</t>
  </si>
  <si>
    <t xml:space="preserve">"ЕВРАЗИАКАПИТАЛ ХОЛДИНГ ҮЦК" ХК-ИЙН </t>
  </si>
  <si>
    <t xml:space="preserve">САНХҮҮГИЙН ТАЙЛАН </t>
  </si>
  <si>
    <t>Хянаж хүлээн авсан байгууллагын нэр</t>
  </si>
  <si>
    <t>Сар, өдөр</t>
  </si>
  <si>
    <t>Гарын үсэг</t>
  </si>
  <si>
    <t>"Евразиакапитал холдинг ҮЦК" ХК-ийн</t>
  </si>
  <si>
    <t>бодит байдлын тухай мэдэгдэл</t>
  </si>
  <si>
    <t>болгон гаргасан санхүүгийн тайланд тайлант хугацааны үйл ажиллагааны үр дүн,санхүүгийн байдлыг</t>
  </si>
  <si>
    <t>“Нягтлан бодох бүртгэлийн тухай” хуулийн 17.1 дэх заалтын дагуу үнэн зөв, бүрэн тусгасан болохыг баталж байна.Үүнд:</t>
  </si>
  <si>
    <t>1. Бүх ажил гүйлгээ бодитоор гарсан бөгөөд холбогдох анхан шатны баримтыг үндэслэн нягтлан бодох бүртгэл, санхүүгийн тайланд үнэн зөв тусгасан.</t>
  </si>
  <si>
    <t>2. Санхүүгийн тайланд тусгагдсан бүх тооцоолол үнэн зөв хийгдсэн.</t>
  </si>
  <si>
    <t>3. Аж ахуйн нэгжийн үйл ажиллагааны эдийн засаг, санхүүгийн бүхий л үйл явцыг иж бүрэн хамарсан.</t>
  </si>
  <si>
    <t>4. Тайлант үеийн үр дүнд өмнөх оны ажил гүйлгээнээс шилжин тусгагдаагүй, мөн тайлант оны ажил гүйлгээнээс орхигдсон зүйл байхгүй.</t>
  </si>
  <si>
    <t>5. Бүх хөрөнгө, авлага, өр төлбөр, орлого, зардлыг холбогдох Санхүүгийн тайлагналын олон улсын стандартын дагуу үнэн зөв тусгасан.</t>
  </si>
  <si>
    <t>6. Энэ тайланд тусгагдсан бүхий л зүйл манай байгууллагын албан ёсны өмчлөлд байдаг бөгөөд орхигдсон зүйл үгүй болно.</t>
  </si>
  <si>
    <t>Гүйцэтгэх захирал________________  (Р.Отгонбат)</t>
  </si>
  <si>
    <t xml:space="preserve">   </t>
  </si>
  <si>
    <t>Ерөнхий нягтлан бодогч ________________  (....)</t>
  </si>
  <si>
    <t xml:space="preserve">  </t>
  </si>
  <si>
    <t>САНХҮҮ БАЙДЛЫН ТАЙЛАН</t>
  </si>
  <si>
    <t>"Евразиакапитал холдинг ҮЦК " ХК</t>
  </si>
  <si>
    <t xml:space="preserve">  ( Аж ахуйн нэгжийн нэр )</t>
  </si>
  <si>
    <t>/төгрөгөөр/</t>
  </si>
  <si>
    <t>Мөрийн дугаар</t>
  </si>
  <si>
    <t>Үзүүлэлт</t>
  </si>
  <si>
    <t>Үлдэгдэл</t>
  </si>
  <si>
    <t>1-р сарын 1</t>
  </si>
  <si>
    <t>03-р сарын 31</t>
  </si>
  <si>
    <t xml:space="preserve"> ХӨРӨНГӨ</t>
  </si>
  <si>
    <t>Эргэлтийн хөрөнгө</t>
  </si>
  <si>
    <t>1.1.1</t>
  </si>
  <si>
    <t>Мөнгө,түүнтэй адилтгах хөрөнгө</t>
  </si>
  <si>
    <t>1.1.2</t>
  </si>
  <si>
    <t xml:space="preserve">Дансны авлага </t>
  </si>
  <si>
    <t>1.1.3</t>
  </si>
  <si>
    <t>Татвар, НДШ – ийн авлага</t>
  </si>
  <si>
    <t>1.1.4</t>
  </si>
  <si>
    <t>Бусад авлага</t>
  </si>
  <si>
    <t>1.1.5</t>
  </si>
  <si>
    <t>Санхүүгийн хөрөнгө</t>
  </si>
  <si>
    <t>1.1.6</t>
  </si>
  <si>
    <t>Бараа материал</t>
  </si>
  <si>
    <t>1.1.7</t>
  </si>
  <si>
    <t>Урьдчилж төлсөн зардал/тооцоо</t>
  </si>
  <si>
    <t>1.1.8</t>
  </si>
  <si>
    <t>Бусад эргэлтийн хөрөнгө</t>
  </si>
  <si>
    <t>1.1.9</t>
  </si>
  <si>
    <t>Борлуулах зорилгоор эзэмшиж буй эргэлтийн бус хөрөнгө (борлуулах бүлэг хөрөнгө)</t>
  </si>
  <si>
    <t>1.1.10</t>
  </si>
  <si>
    <t>Богино хугацаат хөрөнгө оруулалт</t>
  </si>
  <si>
    <t>1.1.11</t>
  </si>
  <si>
    <t>Эргэлтийн хөрөнгийн дүн</t>
  </si>
  <si>
    <t>Эргэлтийн бус хөрөнгө</t>
  </si>
  <si>
    <t>1.2.1</t>
  </si>
  <si>
    <t>Үндсэн хөрөнгө</t>
  </si>
  <si>
    <t>1.2.2</t>
  </si>
  <si>
    <t>Биет бус хөрөнгө</t>
  </si>
  <si>
    <t>1.2.3</t>
  </si>
  <si>
    <t>Урт хугацаат  хөрөнгө оруулалт</t>
  </si>
  <si>
    <t>1.2.4</t>
  </si>
  <si>
    <t>Хойшлогдсон татварын хөрөнгө</t>
  </si>
  <si>
    <t>1.2.5</t>
  </si>
  <si>
    <t>Хөрөнгө оруулалтын зориулалттай үл хөдлөх хөрөнгө</t>
  </si>
  <si>
    <t>1.2.10</t>
  </si>
  <si>
    <t>Эргэлтийн бус хөрөнгийн дүн</t>
  </si>
  <si>
    <t>НИЙТ ХӨРӨНГИЙН ДҮН</t>
  </si>
  <si>
    <t>ӨР ТӨЛБӨР БА ЭЗДИЙН ӨМЧ</t>
  </si>
  <si>
    <t>ӨР ТӨЛБӨР</t>
  </si>
  <si>
    <t>2.1.1</t>
  </si>
  <si>
    <t>БОГИНО ХУГАЦААТ ӨР ТӨЛБӨР</t>
  </si>
  <si>
    <t>2.1.1.1</t>
  </si>
  <si>
    <t>Дансны өглөг</t>
  </si>
  <si>
    <t>2.1.1.2</t>
  </si>
  <si>
    <t>Цалингийн  өглөг</t>
  </si>
  <si>
    <t>2.1.1.3</t>
  </si>
  <si>
    <t>Татварын өр</t>
  </si>
  <si>
    <t>2.1.1.4</t>
  </si>
  <si>
    <t>НДШ - ийн  өглөг</t>
  </si>
  <si>
    <t>2.1.1.5</t>
  </si>
  <si>
    <t>Богино хугацаат зээл</t>
  </si>
  <si>
    <t>2.1.1.6</t>
  </si>
  <si>
    <t>Хүүний  өглөг</t>
  </si>
  <si>
    <t>2.1.1.7</t>
  </si>
  <si>
    <t>Ногдол ашгийн  өглөг</t>
  </si>
  <si>
    <t>2.1.1.8</t>
  </si>
  <si>
    <t>Урьдчилж орсон орлого</t>
  </si>
  <si>
    <t>2.1.1.9</t>
  </si>
  <si>
    <t>Нөөц  /өр төлбөр/</t>
  </si>
  <si>
    <t>2.1.1.10</t>
  </si>
  <si>
    <t>Бусад богино хугацаат өр төлбөр</t>
  </si>
  <si>
    <t>2.1.1.11</t>
  </si>
  <si>
    <t>Борлуулах зорилгоор эзэмшиж буй бүлэг хөрөнгөнд хамаарах өр төлбөр</t>
  </si>
  <si>
    <t>2.1.1.12</t>
  </si>
  <si>
    <t>2.1.1.13</t>
  </si>
  <si>
    <t>Богино хугацаат өр төлбөрийн дүн</t>
  </si>
  <si>
    <t>2.1.2</t>
  </si>
  <si>
    <t>УРТ ХУГАЦААТ ӨР ТӨЛБӨР</t>
  </si>
  <si>
    <t>2.1.2.1</t>
  </si>
  <si>
    <t>Урт хугацаат зээл</t>
  </si>
  <si>
    <t>2.1.2.2</t>
  </si>
  <si>
    <t>Нөөц /өр төлбөр/</t>
  </si>
  <si>
    <t>2.1.2.3</t>
  </si>
  <si>
    <t xml:space="preserve">Хойшлогдсон татварын өр </t>
  </si>
  <si>
    <t>2.1.2.4</t>
  </si>
  <si>
    <t>Бусад урт хугацаат өр төлбөр</t>
  </si>
  <si>
    <t>2.1.2.5</t>
  </si>
  <si>
    <t>2.1.2.6</t>
  </si>
  <si>
    <t>Урт хугацаат өр төлбөрийн дүн</t>
  </si>
  <si>
    <t>Өр төлбөрийн нийт дүн</t>
  </si>
  <si>
    <t>ЭЗДИЙН ӨМЧ</t>
  </si>
  <si>
    <t>2.3.1</t>
  </si>
  <si>
    <t>Өмч                                   -        төрийн</t>
  </si>
  <si>
    <t>2.3.2</t>
  </si>
  <si>
    <r>
      <rPr>
        <sz val="10"/>
        <color theme="1"/>
        <rFont val="Times New Roman"/>
        <charset val="134"/>
      </rPr>
      <t>-</t>
    </r>
    <r>
      <rPr>
        <sz val="10"/>
        <color indexed="8"/>
        <rFont val="Times New Roman"/>
        <charset val="134"/>
      </rPr>
      <t>       хувийн</t>
    </r>
  </si>
  <si>
    <t>2.3.3</t>
  </si>
  <si>
    <r>
      <rPr>
        <sz val="10"/>
        <color theme="1"/>
        <rFont val="Times New Roman"/>
        <charset val="134"/>
      </rPr>
      <t>-</t>
    </r>
    <r>
      <rPr>
        <sz val="10"/>
        <color indexed="8"/>
        <rFont val="Times New Roman"/>
        <charset val="134"/>
      </rPr>
      <t>       хувьцаат</t>
    </r>
  </si>
  <si>
    <t>2.3.4</t>
  </si>
  <si>
    <t>Халаасны хувьцаа</t>
  </si>
  <si>
    <t>2.3.5</t>
  </si>
  <si>
    <t>Нэмж төлөгдсөн капитал</t>
  </si>
  <si>
    <t>2.3.6</t>
  </si>
  <si>
    <t>Хөрөнгийн дахин үнэлгээний нэмэгдэл</t>
  </si>
  <si>
    <t>2.3.7</t>
  </si>
  <si>
    <t>Гадаад валютын хөрвүүлэлтийн нөөц</t>
  </si>
  <si>
    <t>2.3.8</t>
  </si>
  <si>
    <t>Эздийн өмчийн бусад хэсэг</t>
  </si>
  <si>
    <t>2.3.9</t>
  </si>
  <si>
    <t>Хуримтлагдсан ашиг</t>
  </si>
  <si>
    <t>2.3.10</t>
  </si>
  <si>
    <t>Эздийн өмчийн дүн</t>
  </si>
  <si>
    <t>ӨР ТӨЛБӨР БА ЭЗДИЙН ӨМЧИЙН ДҮН</t>
  </si>
  <si>
    <t xml:space="preserve">ОРЛОГЫН ДЭЛГЭРЭНГҮЙ ТАЙЛАН </t>
  </si>
  <si>
    <t xml:space="preserve">          Аж ахуйн нэгжийн нэр</t>
  </si>
  <si>
    <t>(төгрөгөөр)</t>
  </si>
  <si>
    <t>ҮЗҮҮЛЭЛТҮҮД</t>
  </si>
  <si>
    <t>Өмнөх оны дүн</t>
  </si>
  <si>
    <t>Тайлант оны дүн</t>
  </si>
  <si>
    <t>2025 оны 12 сарын 31</t>
  </si>
  <si>
    <t>2026 оны 03 сарын 31</t>
  </si>
  <si>
    <t>Үйл ажиллагааны орлого:</t>
  </si>
  <si>
    <t>Брокер, дилерийн үйл ажиллагааны орлого</t>
  </si>
  <si>
    <t>Андеррайтерийн үйл ажиллагааны орлого</t>
  </si>
  <si>
    <t>Үнэт цаасны арилжааны цэвэр орлого</t>
  </si>
  <si>
    <t>Үнэт цаасны үнэлгээний тэгшитгэлийн цэвэр орлого</t>
  </si>
  <si>
    <t>Түрээсийн орлого</t>
  </si>
  <si>
    <t>Хүүгийн орлого</t>
  </si>
  <si>
    <t>Ногдол ашгийн орлого</t>
  </si>
  <si>
    <t>Хувьцааны ногдол ашиг</t>
  </si>
  <si>
    <t>Хараат болон хамтарсан компаниас олсон ашиг</t>
  </si>
  <si>
    <t>Эрхийн шимтгэлийн орлого</t>
  </si>
  <si>
    <t>Бусад орлого</t>
  </si>
  <si>
    <t>Борлуулалт маркетингийн зардал</t>
  </si>
  <si>
    <t>Ерөнхий ба удирдлагын зардал</t>
  </si>
  <si>
    <t>Санхүүгийн зардал</t>
  </si>
  <si>
    <t>Бусад зардал</t>
  </si>
  <si>
    <t>Гадаад валютын ханшийн зөрүүний олз (гарз)</t>
  </si>
  <si>
    <t>Үндсэн хөрөнгө данснаас хассаны олз (гарз)</t>
  </si>
  <si>
    <t>Биет бус хөрөнгө данснаас хассаны олз (гарз)</t>
  </si>
  <si>
    <t>Бусад ашиг (алдагдал)</t>
  </si>
  <si>
    <t>Татвар төлөхийн өмнөх ашиг (алдагдал)</t>
  </si>
  <si>
    <t>Орлогын татварын зардал</t>
  </si>
  <si>
    <t>Татварын дараах ашиг (алдагдал)</t>
  </si>
  <si>
    <t>Зогсоосон үйл ажиллагааны татварын дараах ашиг (алдагдал)</t>
  </si>
  <si>
    <t>Тайлант үеийн цэвэр ашиг (алдагдал)</t>
  </si>
  <si>
    <t>Бусад дэлгэрэнгүй орлого</t>
  </si>
  <si>
    <t>Хөрөнгийн дахин үнэлгээний нэмэгдлийн зөрүү</t>
  </si>
  <si>
    <t>Гадаад валютын хөрвүүлэлтийн зөрүү</t>
  </si>
  <si>
    <t>Бусад олз (гарз)</t>
  </si>
  <si>
    <t>Орлогын нийт дүн</t>
  </si>
  <si>
    <t>Нэгж хувьцаанд ногдох суурь ашиг (алдагдал)</t>
  </si>
  <si>
    <t>ӨМЧИЙН ӨӨРЧЛӨЛТИЙН ТАЙЛАН</t>
  </si>
  <si>
    <t xml:space="preserve">               Аж ахуйн нэгжийн нэр</t>
  </si>
  <si>
    <t>Өмч</t>
  </si>
  <si>
    <t>Нийт дүн</t>
  </si>
  <si>
    <t>1</t>
  </si>
  <si>
    <t>2024 оны 01-р сарын 01-ны үлдэгдэл</t>
  </si>
  <si>
    <t>2</t>
  </si>
  <si>
    <t>Нягтлан бодох бүртгэлийн бодлогын өөрчлөлтийн нөлөө,алдааны залруулга</t>
  </si>
  <si>
    <t>3</t>
  </si>
  <si>
    <t>Залруулсан үлдэгдэл</t>
  </si>
  <si>
    <t>4</t>
  </si>
  <si>
    <t>5</t>
  </si>
  <si>
    <t>6</t>
  </si>
  <si>
    <t>Өмчид гарсан өөрчлөлт</t>
  </si>
  <si>
    <t>7</t>
  </si>
  <si>
    <t>Зарласан ногдол ашиг</t>
  </si>
  <si>
    <t>8</t>
  </si>
  <si>
    <t>Дахин үнэлгээний нэмэгдлийн дүн</t>
  </si>
  <si>
    <t>9</t>
  </si>
  <si>
    <t>2024 оны 12-р сарын 31-ний үлдэгдэл</t>
  </si>
  <si>
    <t>10</t>
  </si>
  <si>
    <t>11</t>
  </si>
  <si>
    <t>12</t>
  </si>
  <si>
    <t>13</t>
  </si>
  <si>
    <t>14</t>
  </si>
  <si>
    <t>15</t>
  </si>
  <si>
    <t>16</t>
  </si>
  <si>
    <t>17</t>
  </si>
  <si>
    <t>2025 оны 12-р сарын 31-ний үлдэгдэл</t>
  </si>
  <si>
    <t>18</t>
  </si>
  <si>
    <t>МӨНГӨН ГҮЙЛГЭЭНИЙ ТАЙЛАН</t>
  </si>
  <si>
    <t xml:space="preserve">  ( Аж ахуйн нэгжийн нэр )                                                                                                                                                                                </t>
  </si>
  <si>
    <t xml:space="preserve">                   ҮЗҮҮЛЭЛТ</t>
  </si>
  <si>
    <t>2024 оны 12 сарын 31</t>
  </si>
  <si>
    <t>ҮНДСЭН ҮЙЛ АЖИЛЛАГААНЫ МӨНГӨН ГҮЙЛГЭЭ</t>
  </si>
  <si>
    <t>Мөнгөн орлогын дүн (+)</t>
  </si>
  <si>
    <t>Бараа борлуулсан, үйлчилгээ үзүүлсний орлого</t>
  </si>
  <si>
    <t>Эрхийн шимтгэл, хураамж, төлбөрийн орлого</t>
  </si>
  <si>
    <t>Даатгалын нөхвөрөөс хүлээн авсан мөнгө</t>
  </si>
  <si>
    <t>Буцаан авсан албан татвар</t>
  </si>
  <si>
    <t>Татаас, санхүүжилтийн орлого</t>
  </si>
  <si>
    <t>Хөрөнгө оруулалт борлуулсны орлого</t>
  </si>
  <si>
    <t>Хүлээн авсан хүүний орлого</t>
  </si>
  <si>
    <t>Хүлээн авсан ногдол ашиг</t>
  </si>
  <si>
    <t>Бусад мөнгөн орлого</t>
  </si>
  <si>
    <t>Мөнгөн зарлагын дүн (-)</t>
  </si>
  <si>
    <t xml:space="preserve">Хөрөнгө оруулалт олж эзэмшихэд төлсөн </t>
  </si>
  <si>
    <t xml:space="preserve">Ажиллагчдад төлсөн </t>
  </si>
  <si>
    <t xml:space="preserve">Нийгмийн даатгалын байгууллагад төлсөн </t>
  </si>
  <si>
    <t>Бараа материал худалдан авахад төлсөн</t>
  </si>
  <si>
    <t xml:space="preserve">Ашиглалтын зардалд төлсөн </t>
  </si>
  <si>
    <t>1.2.6</t>
  </si>
  <si>
    <t xml:space="preserve">Түлш шатахуун, тээврийн хөлс, сэлбэг хэрэгсэлд төлсөн </t>
  </si>
  <si>
    <t>1.2.7</t>
  </si>
  <si>
    <t xml:space="preserve">Хүүний төлбөрт төлсөн </t>
  </si>
  <si>
    <t>1.2.8</t>
  </si>
  <si>
    <t xml:space="preserve">Татварын байгууллагад төлсөн </t>
  </si>
  <si>
    <t>1.2.9</t>
  </si>
  <si>
    <t xml:space="preserve">Даатгалын төлбөрт төлсөн </t>
  </si>
  <si>
    <t>Зохицуулалтын хөлс,шимтгэл,хураамжид төлсөн</t>
  </si>
  <si>
    <t>1.2.11</t>
  </si>
  <si>
    <t>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</si>
  <si>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</si>
  <si>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</si>
  <si>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>Үндсэн хөрөнгө борлуулсны орлого</t>
  </si>
  <si>
    <t>Биет бус хөрөнгө борлуулсны орлого</t>
  </si>
  <si>
    <t>2.1.3</t>
  </si>
  <si>
    <t>Бусад урт хугацаат хөрөнгө борлуулсны орлого</t>
  </si>
  <si>
    <t>2.1.4</t>
  </si>
  <si>
    <t>Бусдад олгосон зээл, мөнгөн урьдчилгааны буцаан төлөлт</t>
  </si>
  <si>
    <t>2.2.1</t>
  </si>
  <si>
    <t xml:space="preserve">Үндсэн хөрөнгө олж эзэмшихэд төлсөн </t>
  </si>
  <si>
    <t>2.2.2</t>
  </si>
  <si>
    <t xml:space="preserve">Биет бус хөрөнгө олж эзэмшихэд төлсөн </t>
  </si>
  <si>
    <t>2.2.3</t>
  </si>
  <si>
    <t xml:space="preserve">Бусад урт хугацаат хөрөнгө олж эзэмшихэд төлсөн      </t>
  </si>
  <si>
    <t>2.2.4</t>
  </si>
  <si>
    <t>Бусдад олгосон зээл болон урьдчилгаа</t>
  </si>
  <si>
    <t>Хөрөнгө оруулалтын үйл ажиллагааны цэвэр мөнгөн гүйлгээний дүн</t>
  </si>
  <si>
    <t>САНХҮҮГИЙН ҮЙЛ АЖИЛЛАГААНЫ МӨНГӨН ГҮЙЛГЭЭ</t>
  </si>
  <si>
    <t>3.1.1</t>
  </si>
  <si>
    <t xml:space="preserve">Зээл авсан, өрийн үнэт цаас гаргаснаас хүлээн авсан </t>
  </si>
  <si>
    <t>3.1.2</t>
  </si>
  <si>
    <t>Хувьцаа болон өмчийн бусад үнэт цаас гаргаснаас хүлээн авсан</t>
  </si>
  <si>
    <t>3.1.3</t>
  </si>
  <si>
    <t>Төрөл бүрийн хандив</t>
  </si>
  <si>
    <t>3.1.4</t>
  </si>
  <si>
    <t>3.2.1</t>
  </si>
  <si>
    <t>Зээл, өрийн үнэт цаасны төлбөрт төлсөн мөнгө</t>
  </si>
  <si>
    <t>3.2.2</t>
  </si>
  <si>
    <t xml:space="preserve">Санхүүгийн түрээсийн өглөгт төлсөн  </t>
  </si>
  <si>
    <t>3.2.3</t>
  </si>
  <si>
    <t>Хувьцаа буцаан худалдаж авахад төлсөн</t>
  </si>
  <si>
    <t>3.2.4</t>
  </si>
  <si>
    <t>Төлсөн ногдол ашиг</t>
  </si>
  <si>
    <t>3.2.5</t>
  </si>
  <si>
    <t>Санхүүгийн үйл ажиллагааны цэвэр мөнгөн гүйлгээний дүн</t>
  </si>
  <si>
    <t>Валютын ханшийн зөрүү</t>
  </si>
  <si>
    <t>Бүх цэвэр мөнгөн гүйлгээ</t>
  </si>
  <si>
    <t>МӨНГӨ,ТҮҮНТЭЙ АДИЛТГАХ ХӨРӨНГИЙН ЭХНИЙ ҮЛДЭГДЭЛ</t>
  </si>
  <si>
    <t>МӨНГӨ,ТҮҮНТЭЙ АДИЛТГАХ ХӨРӨНГИЙН ЭЦСИЙН ҮЛДЭГДЭЛ</t>
  </si>
  <si>
    <t xml:space="preserve">                                        </t>
  </si>
  <si>
    <t>2026 ОНЫ 2-Р УЛИРЛЫН</t>
  </si>
  <si>
    <t>2026 оны 2-р улирлын санхүүгийн тайлангийн</t>
  </si>
  <si>
    <t>2026 оны06 сарын 30 өдөр</t>
  </si>
  <si>
    <r>
      <t>Захирал Р.Отгонбат, ерөнхий нягтлан бодогч ......</t>
    </r>
    <r>
      <rPr>
        <sz val="11"/>
        <color rgb="FF000000"/>
        <rFont val="Times New Roman"/>
        <charset val="134"/>
      </rPr>
      <t xml:space="preserve">бид манай аж ахуйн нэгжийн 2026 оны 06 сарын 30-ний өдрөөр тасалбар  </t>
    </r>
  </si>
  <si>
    <t>2026.01.01-2026.06.30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</si>
</sst>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3">
    <numFmt numFmtId="5" formatCode="&quot;$&quot;#,##0_);\(&quot;$&quot;#,##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\ \ \ @"/>
    <numFmt numFmtId="165" formatCode="0.0%_);\(0.0%\)"/>
    <numFmt numFmtId="166" formatCode="&quot;$&quot;#,##0_);[Red]\(&quot;$&quot;#,##0\);&quot;$&quot;0_);@_)"/>
    <numFmt numFmtId="167" formatCode="_(* #,##0.00_);_(* \(#,##0.00\);_(* \-_);_(@_)"/>
    <numFmt numFmtId="168" formatCode="#,##0.00_);\-#,##0.00"/>
    <numFmt numFmtId="169" formatCode="#,##0;\(#,##0\)"/>
    <numFmt numFmtId="170" formatCode="#,##0.0;\(#,##0.0\)"/>
    <numFmt numFmtId="171" formatCode="mm/dd/yy;@"/>
    <numFmt numFmtId="172" formatCode="[$-409]mmmmm;@"/>
    <numFmt numFmtId="173" formatCode="_-* #,##0.0_₮_-;\-* #,##0.0_₮_-;_-* &quot;-&quot;??_₮_-;_-@_-"/>
    <numFmt numFmtId="174" formatCode="_-* #,##0.00_₮_-;\-* #,##0.00_₮_-;_-* &quot;-&quot;??_₮_-;_-@_-"/>
    <numFmt numFmtId="175" formatCode="#,##0.0"/>
    <numFmt numFmtId="176" formatCode="_ * #,##0.00_)_T_ ;_ * \(#,##0.00\)_T_ ;_ * &quot;-&quot;??_)_T_ ;_ @_ "/>
    <numFmt numFmtId="177" formatCode="[$-F400]h:mm:ss\ AM/PM"/>
    <numFmt numFmtId="178" formatCode="_(* #,##0_);_(* \(#,##0\);_(* &quot;-&quot;??_);_(@_)"/>
    <numFmt numFmtId="179" formatCode="_-* #,##0.00&quot;₮&quot;_-;\-* #,##0.00&quot;₮&quot;_-;_-* &quot;-&quot;??&quot;₮&quot;_-;_-@_-"/>
    <numFmt numFmtId="180" formatCode="#,##0.0000000;#,##0.0000000"/>
    <numFmt numFmtId="181" formatCode="_-* #,##0_₮_-;\-* #,##0_₮_-;_-* &quot;-&quot;??_₮_-;_-@_-"/>
    <numFmt numFmtId="182" formatCode="#,##0.00&quot;₮&quot;;[Red]\-#,##0.00&quot;₮&quot;"/>
    <numFmt numFmtId="183" formatCode="m/d/yyyy&quot;  &quot;h:mm:ss\ AM/PM"/>
    <numFmt numFmtId="184" formatCode="#,##0.00&quot;₮&quot;;\-#,##0.00&quot;₮&quot;"/>
    <numFmt numFmtId="185" formatCode="#,##0&quot;₮&quot;;[Red]\-#,##0&quot;₮&quot;"/>
    <numFmt numFmtId="186" formatCode="[$-409]d\-mmm;@"/>
    <numFmt numFmtId="187" formatCode="&quot;£&quot;#,##0.000_);&quot;£&quot;\(#,##0.000\)"/>
    <numFmt numFmtId="188" formatCode="_-* #,##0.00_р_._-;\-* #,##0.00_р_._-;_-* &quot;-&quot;??_р_._-;_-@_-"/>
    <numFmt numFmtId="189" formatCode="_(* #,##0.00_);_(* \(#,##0.00\);_(* &quot;-&quot;?_);_(@_)"/>
    <numFmt numFmtId="190" formatCode="_-* #,##0.00_-;\-* #,##0.00_-;_-* &quot;-&quot;??_-;_-@_-"/>
    <numFmt numFmtId="191" formatCode="_-&quot;$&quot;* #,##0.00_-;\-&quot;$&quot;* #,##0.00_-;_-&quot;$&quot;* &quot;-&quot;??_-;_-@_-"/>
    <numFmt numFmtId="192" formatCode="&quot;$&quot;#,##0\ ;\(&quot;$&quot;#,##0\)"/>
    <numFmt numFmtId="193" formatCode="#,##0\ ;\(#,##0\);&quot;-&quot;??"/>
    <numFmt numFmtId="194" formatCode="#,##0.0\ ;\(#,##0.0\);&quot;-&quot;??"/>
    <numFmt numFmtId="195" formatCode="#,##0.00\ ;\(#,##0.00\);&quot;-&quot;??"/>
    <numFmt numFmtId="196" formatCode="_-[$€]* #,##0.00_-;\-[$€]* #,##0.00_-;_-[$€]* &quot;-&quot;??_-;_-@_-"/>
    <numFmt numFmtId="197" formatCode="&quot;€&quot;#,##0.000_);&quot;€&quot;\(#,##0.000\)"/>
    <numFmt numFmtId="198" formatCode="_-[$€-2]* #,##0.00_-;\-[$€-2]* #,##0.00_-;_-[$€-2]* &quot;-&quot;??_-"/>
    <numFmt numFmtId="199" formatCode="#,##0%"/>
    <numFmt numFmtId="200" formatCode="#,##0.0%"/>
    <numFmt numFmtId="201" formatCode="#,###,##0.00;\(#,###,##0.00\)"/>
    <numFmt numFmtId="202" formatCode="&quot;$&quot;#,###,##0.00;\(&quot;$&quot;#,###,##0.00\)"/>
    <numFmt numFmtId="203" formatCode="#,###.00%;\(#,##0.00%\)"/>
    <numFmt numFmtId="204" formatCode="_-&quot;$&quot;* #,##0_-;\-&quot;$&quot;* #,##0_-;_-&quot;$&quot;* &quot;-&quot;_-;_-@_-"/>
    <numFmt numFmtId="205" formatCode="General_)"/>
    <numFmt numFmtId="206" formatCode="#,##0.0&quot; x&quot;_);\(#,##0.0\)&quot; x&quot;"/>
    <numFmt numFmtId="207" formatCode="_ #,###_-;\-\(#,##0\)\-;_-* &quot;0,000&quot;?;_-@_-"/>
    <numFmt numFmtId="208" formatCode="#,##0.00;[Red]\(#,##0.00\)"/>
    <numFmt numFmtId="209" formatCode="0_%_);\(0\)_%;0_%_);@_%_)"/>
    <numFmt numFmtId="211" formatCode="_(* #,##0.0_);_(* \(#,##0.0\);_(* &quot;-&quot;??_);_(@_)"/>
    <numFmt numFmtId="212" formatCode="#,##0.000000000"/>
  </numFmts>
  <fonts count="160">
    <font>
      <sz val="10"/>
      <name val="Arial Mon"/>
      <charset val="134"/>
    </font>
    <font>
      <sz val="10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name val="Times New Roman"/>
      <charset val="134"/>
    </font>
    <font>
      <sz val="9"/>
      <name val="Times New Roman"/>
      <charset val="134"/>
    </font>
    <font>
      <sz val="8"/>
      <name val="Times New Roman"/>
      <charset val="134"/>
    </font>
    <font>
      <sz val="10"/>
      <color indexed="8"/>
      <name val="Times New Roman"/>
      <charset val="134"/>
    </font>
    <font>
      <b/>
      <sz val="14"/>
      <name val="Times New Roman"/>
      <charset val="134"/>
    </font>
    <font>
      <b/>
      <u/>
      <sz val="10"/>
      <name val="Times New Roman"/>
      <charset val="134"/>
    </font>
    <font>
      <sz val="11"/>
      <name val="Times New Roman"/>
      <charset val="134"/>
    </font>
    <font>
      <b/>
      <u/>
      <sz val="14"/>
      <name val="Times New Roman"/>
      <charset val="134"/>
    </font>
    <font>
      <b/>
      <sz val="12"/>
      <name val="Times New Roman"/>
      <charset val="134"/>
    </font>
    <font>
      <b/>
      <u/>
      <sz val="11"/>
      <name val="Times New Roman"/>
      <charset val="13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40"/>
      <color indexed="9"/>
      <name val="Times New Roman"/>
      <charset val="134"/>
    </font>
    <font>
      <b/>
      <sz val="16"/>
      <name val="Times New Roman"/>
      <charset val="134"/>
    </font>
    <font>
      <sz val="14"/>
      <name val="Times New Roman"/>
      <charset val="134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11"/>
      <color indexed="8"/>
      <name val="Calibri"/>
      <charset val="1"/>
    </font>
    <font>
      <sz val="10"/>
      <name val="Palatino"/>
      <charset val="134"/>
    </font>
    <font>
      <sz val="10"/>
      <name val="Arial"/>
      <charset val="204"/>
    </font>
    <font>
      <sz val="11"/>
      <color indexed="8"/>
      <name val="Calibri"/>
      <charset val="134"/>
    </font>
    <font>
      <sz val="11"/>
      <color indexed="8"/>
      <name val="宋体"/>
      <charset val="134"/>
    </font>
    <font>
      <sz val="10"/>
      <color rgb="FFFF0000"/>
      <name val="Calibri"/>
      <charset val="134"/>
    </font>
    <font>
      <sz val="11"/>
      <color indexed="9"/>
      <name val="Calibri"/>
      <charset val="134"/>
    </font>
    <font>
      <sz val="11"/>
      <color theme="0"/>
      <name val="Calibri"/>
      <charset val="134"/>
      <scheme val="minor"/>
    </font>
    <font>
      <sz val="11"/>
      <color indexed="9"/>
      <name val="宋体"/>
      <charset val="134"/>
    </font>
    <font>
      <b/>
      <sz val="11"/>
      <name val="Arial"/>
      <charset val="134"/>
    </font>
    <font>
      <b/>
      <sz val="14"/>
      <name val="Helv"/>
      <charset val="134"/>
    </font>
    <font>
      <sz val="10"/>
      <color indexed="12"/>
      <name val="Arial"/>
      <charset val="134"/>
    </font>
    <font>
      <sz val="10"/>
      <color indexed="12"/>
      <name val="Arial"/>
      <charset val="204"/>
    </font>
    <font>
      <sz val="11"/>
      <color indexed="20"/>
      <name val="Calibri"/>
      <charset val="134"/>
    </font>
    <font>
      <sz val="11"/>
      <color rgb="FF9C0006"/>
      <name val="Calibri"/>
      <charset val="134"/>
      <scheme val="minor"/>
    </font>
    <font>
      <sz val="10"/>
      <color indexed="50"/>
      <name val="MS Sans Serif"/>
      <charset val="134"/>
    </font>
    <font>
      <sz val="10"/>
      <name val="Helvetica"/>
      <charset val="134"/>
    </font>
    <font>
      <sz val="10"/>
      <color indexed="12"/>
      <name val="Helvetica"/>
      <charset val="134"/>
    </font>
    <font>
      <b/>
      <sz val="11"/>
      <color indexed="52"/>
      <name val="Calibri"/>
      <charset val="134"/>
    </font>
    <font>
      <b/>
      <sz val="11"/>
      <color rgb="FFFA7D00"/>
      <name val="Calibri"/>
      <charset val="134"/>
      <scheme val="minor"/>
    </font>
    <font>
      <b/>
      <sz val="11"/>
      <color indexed="9"/>
      <name val="Calibri"/>
      <charset val="134"/>
    </font>
    <font>
      <b/>
      <sz val="11"/>
      <color theme="0"/>
      <name val="Calibri"/>
      <charset val="134"/>
      <scheme val="minor"/>
    </font>
    <font>
      <sz val="7"/>
      <name val="TarzanaNarrow"/>
      <charset val="134"/>
    </font>
    <font>
      <sz val="8"/>
      <name val="Arial"/>
      <charset val="134"/>
    </font>
    <font>
      <sz val="10"/>
      <name val="MS Sans Serif"/>
      <charset val="134"/>
    </font>
    <font>
      <sz val="10"/>
      <name val="Times New Roman Mon"/>
      <charset val="134"/>
    </font>
    <font>
      <sz val="11"/>
      <color indexed="8"/>
      <name val="Arial"/>
      <charset val="134"/>
    </font>
    <font>
      <sz val="12"/>
      <name val="宋体"/>
      <charset val="134"/>
    </font>
    <font>
      <sz val="10"/>
      <name val="Verdana"/>
      <charset val="204"/>
    </font>
    <font>
      <sz val="10"/>
      <name val="Verdana"/>
      <charset val="134"/>
    </font>
    <font>
      <sz val="10"/>
      <color indexed="8"/>
      <name val="Arial"/>
      <charset val="204"/>
    </font>
    <font>
      <sz val="10"/>
      <color indexed="8"/>
      <name val="Arial"/>
      <charset val="134"/>
    </font>
    <font>
      <sz val="11"/>
      <color theme="1"/>
      <name val="Calibri"/>
      <charset val="204"/>
      <scheme val="minor"/>
    </font>
    <font>
      <sz val="11"/>
      <color indexed="8"/>
      <name val="Calibri"/>
      <charset val="204"/>
    </font>
    <font>
      <sz val="11"/>
      <color theme="1"/>
      <name val="Calibri"/>
      <charset val="1"/>
      <scheme val="minor"/>
    </font>
    <font>
      <sz val="11"/>
      <color rgb="FF000000"/>
      <name val="Calibri"/>
      <charset val="134"/>
    </font>
    <font>
      <sz val="10"/>
      <color indexed="24"/>
      <name val="Arial"/>
      <charset val="134"/>
    </font>
    <font>
      <sz val="10"/>
      <name val="BERNHARD"/>
      <charset val="134"/>
    </font>
    <font>
      <sz val="10"/>
      <name val="Helv"/>
      <charset val="134"/>
    </font>
    <font>
      <sz val="12"/>
      <name val="Arial"/>
      <charset val="134"/>
    </font>
    <font>
      <b/>
      <u/>
      <sz val="10"/>
      <name val="MS Sans Serif"/>
      <charset val="134"/>
    </font>
    <font>
      <sz val="1"/>
      <color indexed="8"/>
      <name val="Courier"/>
      <charset val="134"/>
    </font>
    <font>
      <sz val="12"/>
      <name val="Times New Roman"/>
      <charset val="134"/>
    </font>
    <font>
      <b/>
      <sz val="12"/>
      <name val="Arial"/>
      <charset val="134"/>
    </font>
    <font>
      <b/>
      <sz val="1"/>
      <color indexed="8"/>
      <name val="Courier"/>
      <charset val="134"/>
    </font>
    <font>
      <sz val="11"/>
      <name val="Century Gothic"/>
      <charset val="134"/>
    </font>
    <font>
      <i/>
      <sz val="11"/>
      <color indexed="23"/>
      <name val="Calibri"/>
      <charset val="134"/>
    </font>
    <font>
      <i/>
      <sz val="11"/>
      <color rgb="FF7F7F7F"/>
      <name val="Calibri"/>
      <charset val="134"/>
      <scheme val="minor"/>
    </font>
    <font>
      <b/>
      <u/>
      <sz val="16"/>
      <name val="Helv"/>
      <charset val="134"/>
    </font>
    <font>
      <sz val="14"/>
      <name val="Tms Rmn"/>
      <charset val="134"/>
    </font>
    <font>
      <sz val="8"/>
      <color indexed="8"/>
      <name val="Helvetica"/>
      <charset val="134"/>
    </font>
    <font>
      <sz val="10"/>
      <name val="Geneva"/>
      <charset val="134"/>
    </font>
    <font>
      <sz val="11"/>
      <color indexed="17"/>
      <name val="Calibri"/>
      <charset val="134"/>
    </font>
    <font>
      <sz val="11"/>
      <color rgb="FF006100"/>
      <name val="Calibri"/>
      <charset val="134"/>
      <scheme val="minor"/>
    </font>
    <font>
      <b/>
      <sz val="10"/>
      <name val="Arial"/>
      <charset val="204"/>
    </font>
    <font>
      <b/>
      <sz val="15"/>
      <color indexed="56"/>
      <name val="Calibri"/>
      <charset val="134"/>
    </font>
    <font>
      <b/>
      <sz val="15"/>
      <color theme="3"/>
      <name val="Calibri"/>
      <charset val="134"/>
      <scheme val="minor"/>
    </font>
    <font>
      <b/>
      <sz val="13"/>
      <color indexed="56"/>
      <name val="Calibri"/>
      <charset val="134"/>
    </font>
    <font>
      <b/>
      <sz val="13"/>
      <color theme="3"/>
      <name val="Calibri"/>
      <charset val="134"/>
      <scheme val="minor"/>
    </font>
    <font>
      <b/>
      <sz val="11"/>
      <color indexed="56"/>
      <name val="Calibri"/>
      <charset val="134"/>
    </font>
    <font>
      <b/>
      <sz val="11"/>
      <color theme="3"/>
      <name val="Calibri"/>
      <charset val="134"/>
      <scheme val="minor"/>
    </font>
    <font>
      <u/>
      <sz val="10"/>
      <color indexed="12"/>
      <name val="Arial Mon"/>
      <charset val="134"/>
    </font>
    <font>
      <u/>
      <sz val="10"/>
      <color indexed="12"/>
      <name val="Arial"/>
      <charset val="134"/>
    </font>
    <font>
      <sz val="11"/>
      <color indexed="62"/>
      <name val="Calibri"/>
      <charset val="134"/>
    </font>
    <font>
      <sz val="11"/>
      <color rgb="FF3F3F76"/>
      <name val="Calibri"/>
      <charset val="134"/>
      <scheme val="minor"/>
    </font>
    <font>
      <sz val="10"/>
      <color indexed="17"/>
      <name val="Times New Roman"/>
      <charset val="134"/>
    </font>
    <font>
      <sz val="11"/>
      <color indexed="52"/>
      <name val="Calibri"/>
      <charset val="134"/>
    </font>
    <font>
      <sz val="11"/>
      <color rgb="FFFA7D00"/>
      <name val="Calibri"/>
      <charset val="134"/>
      <scheme val="minor"/>
    </font>
    <font>
      <sz val="10"/>
      <color indexed="12"/>
      <name val="Palatino"/>
      <charset val="134"/>
    </font>
    <font>
      <sz val="11"/>
      <color indexed="60"/>
      <name val="Calibri"/>
      <charset val="134"/>
    </font>
    <font>
      <sz val="11"/>
      <color rgb="FF9C6500"/>
      <name val="Calibri"/>
      <charset val="134"/>
      <scheme val="minor"/>
    </font>
    <font>
      <b/>
      <i/>
      <sz val="16"/>
      <name val="Helv"/>
      <charset val="134"/>
    </font>
    <font>
      <b/>
      <sz val="10"/>
      <name val="TarzanaNarrow"/>
      <charset val="134"/>
    </font>
    <font>
      <b/>
      <sz val="11"/>
      <color indexed="63"/>
      <name val="Calibri"/>
      <charset val="134"/>
    </font>
    <font>
      <b/>
      <sz val="11"/>
      <color rgb="FF3F3F3F"/>
      <name val="Calibri"/>
      <charset val="134"/>
      <scheme val="minor"/>
    </font>
    <font>
      <b/>
      <sz val="14"/>
      <name val="Arial"/>
      <charset val="134"/>
    </font>
    <font>
      <sz val="10"/>
      <color indexed="8"/>
      <name val="Arial Mon"/>
      <charset val="134"/>
    </font>
    <font>
      <b/>
      <sz val="10"/>
      <color rgb="FFFF0000"/>
      <name val="Calibri"/>
      <charset val="134"/>
    </font>
    <font>
      <b/>
      <sz val="12"/>
      <name val="Helv"/>
      <charset val="134"/>
    </font>
    <font>
      <b/>
      <sz val="10"/>
      <name val="Helv"/>
      <charset val="134"/>
    </font>
    <font>
      <b/>
      <sz val="9"/>
      <name val="Helv"/>
      <charset val="134"/>
    </font>
    <font>
      <b/>
      <sz val="12"/>
      <color indexed="8"/>
      <name val="Times New Roman Mon"/>
      <charset val="134"/>
    </font>
    <font>
      <b/>
      <sz val="8"/>
      <color indexed="8"/>
      <name val="Arial Mon"/>
      <charset val="134"/>
    </font>
    <font>
      <sz val="6"/>
      <color indexed="8"/>
      <name val="Arial Mon"/>
      <charset val="134"/>
    </font>
    <font>
      <sz val="10"/>
      <color indexed="8"/>
      <name val="Times New Roman Mon"/>
      <charset val="134"/>
    </font>
    <font>
      <b/>
      <sz val="7"/>
      <color indexed="8"/>
      <name val="Arial Mon"/>
      <charset val="134"/>
    </font>
    <font>
      <sz val="8"/>
      <color indexed="8"/>
      <name val="Arial Mon"/>
      <charset val="134"/>
    </font>
    <font>
      <sz val="7"/>
      <color indexed="8"/>
      <name val="Arial Mon"/>
      <charset val="134"/>
    </font>
    <font>
      <b/>
      <sz val="10"/>
      <color indexed="8"/>
      <name val="Arial"/>
      <charset val="134"/>
    </font>
    <font>
      <b/>
      <sz val="10"/>
      <color indexed="39"/>
      <name val="Arial"/>
      <charset val="134"/>
    </font>
    <font>
      <b/>
      <sz val="12"/>
      <color indexed="8"/>
      <name val="Arial"/>
      <charset val="134"/>
    </font>
    <font>
      <sz val="10"/>
      <color indexed="39"/>
      <name val="Arial"/>
      <charset val="134"/>
    </font>
    <font>
      <sz val="19"/>
      <color indexed="48"/>
      <name val="Arial"/>
      <charset val="134"/>
    </font>
    <font>
      <sz val="10"/>
      <color indexed="10"/>
      <name val="Arial"/>
      <charset val="134"/>
    </font>
    <font>
      <sz val="16"/>
      <name val="Wingdings"/>
      <charset val="2"/>
    </font>
    <font>
      <sz val="9"/>
      <name val="Arial"/>
      <charset val="134"/>
    </font>
    <font>
      <sz val="11"/>
      <color indexed="0"/>
      <name val="Arial Narrow"/>
      <charset val="134"/>
    </font>
    <font>
      <sz val="12"/>
      <name val="Arial MT"/>
      <charset val="134"/>
    </font>
    <font>
      <sz val="10"/>
      <color indexed="0"/>
      <name val="Arial"/>
      <charset val="134"/>
    </font>
    <font>
      <i/>
      <sz val="11"/>
      <color indexed="0"/>
      <name val="Arial Narrow"/>
      <charset val="134"/>
    </font>
    <font>
      <b/>
      <sz val="11"/>
      <color indexed="0"/>
      <name val="Arial Narrow"/>
      <charset val="134"/>
    </font>
    <font>
      <i/>
      <sz val="9"/>
      <color indexed="0"/>
      <name val="Arial Narrow"/>
      <charset val="134"/>
    </font>
    <font>
      <sz val="11"/>
      <color indexed="1"/>
      <name val="Arial Narrow"/>
      <charset val="134"/>
    </font>
    <font>
      <sz val="11"/>
      <color indexed="4"/>
      <name val="Arial Narrow"/>
      <charset val="134"/>
    </font>
    <font>
      <b/>
      <sz val="9"/>
      <name val="Palatino"/>
      <charset val="134"/>
    </font>
    <font>
      <sz val="9"/>
      <name val="Helvetica-Black"/>
      <charset val="134"/>
    </font>
    <font>
      <sz val="7"/>
      <name val="Palatino"/>
      <charset val="134"/>
    </font>
    <font>
      <sz val="10"/>
      <name val="TarzanaNarrow"/>
      <charset val="134"/>
    </font>
    <font>
      <b/>
      <sz val="18"/>
      <color indexed="56"/>
      <name val="Cambria"/>
      <charset val="134"/>
    </font>
    <font>
      <sz val="18"/>
      <color theme="3"/>
      <name val="Cambria"/>
      <charset val="134"/>
      <scheme val="major"/>
    </font>
    <font>
      <b/>
      <sz val="11"/>
      <color indexed="8"/>
      <name val="Calibri"/>
      <charset val="134"/>
    </font>
    <font>
      <b/>
      <sz val="11"/>
      <color theme="1"/>
      <name val="Calibri"/>
      <charset val="134"/>
      <scheme val="minor"/>
    </font>
    <font>
      <sz val="12"/>
      <color indexed="12"/>
      <name val="Helv"/>
      <charset val="134"/>
    </font>
    <font>
      <sz val="12"/>
      <color indexed="12"/>
      <name val="Times New Roman"/>
      <charset val="134"/>
    </font>
    <font>
      <sz val="11"/>
      <color indexed="10"/>
      <name val="Calibri"/>
      <charset val="134"/>
    </font>
    <font>
      <sz val="11"/>
      <color rgb="FFFF0000"/>
      <name val="Calibri"/>
      <charset val="134"/>
      <scheme val="minor"/>
    </font>
    <font>
      <b/>
      <sz val="10"/>
      <name val="Helvetica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0"/>
      <color indexed="8"/>
      <name val="MS Sans Serif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sz val="10"/>
      <name val="System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u/>
      <sz val="10"/>
      <name val="Times New Roman"/>
      <charset val="134"/>
    </font>
    <font>
      <sz val="11"/>
      <color rgb="FF000000"/>
      <name val="Times New Roman"/>
      <charset val="134"/>
    </font>
    <font>
      <sz val="10"/>
      <name val="Arial Mon"/>
      <charset val="134"/>
    </font>
  </fonts>
  <fills count="7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gray0625"/>
    </fill>
    <fill>
      <patternFill patternType="gray0625">
        <bgColor indexed="43"/>
      </patternFill>
    </fill>
    <fill>
      <patternFill patternType="solid">
        <fgColor indexed="9"/>
        <bgColor indexed="9"/>
      </patternFill>
    </fill>
    <fill>
      <patternFill patternType="gray0625">
        <bgColor indexed="4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8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medium">
        <color indexed="10"/>
      </left>
      <right style="medium">
        <color indexed="10"/>
      </right>
      <top style="hair">
        <color indexed="10"/>
      </top>
      <bottom style="hair">
        <color indexed="1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4">
    <xf numFmtId="0" fontId="0" fillId="0" borderId="0"/>
    <xf numFmtId="43" fontId="159" fillId="0" borderId="0" applyFont="0" applyFill="0" applyBorder="0" applyAlignment="0" applyProtection="0"/>
    <xf numFmtId="0" fontId="24" fillId="0" borderId="0"/>
    <xf numFmtId="0" fontId="22" fillId="0" borderId="0" applyFont="0" applyFill="0" applyBorder="0" applyAlignment="0" applyProtection="0"/>
    <xf numFmtId="0" fontId="25" fillId="0" borderId="0"/>
    <xf numFmtId="0" fontId="22" fillId="0" borderId="0" applyNumberFormat="0" applyFill="0" applyBorder="0" applyAlignment="0" applyProtection="0"/>
    <xf numFmtId="0" fontId="22" fillId="0" borderId="0" applyNumberFormat="0" applyFont="0" applyFill="0" applyBorder="0" applyAlignment="0" applyProtection="0"/>
    <xf numFmtId="0" fontId="26" fillId="16" borderId="0" applyNumberFormat="0" applyBorder="0" applyAlignment="0" applyProtection="0"/>
    <xf numFmtId="0" fontId="21" fillId="4" borderId="0" applyNumberFormat="0" applyBorder="0" applyAlignment="0" applyProtection="0"/>
    <xf numFmtId="0" fontId="26" fillId="13" borderId="0" applyNumberFormat="0" applyBorder="0" applyAlignment="0" applyProtection="0"/>
    <xf numFmtId="0" fontId="21" fillId="30" borderId="0" applyNumberFormat="0" applyBorder="0" applyAlignment="0" applyProtection="0"/>
    <xf numFmtId="0" fontId="26" fillId="12" borderId="0" applyNumberFormat="0" applyBorder="0" applyAlignment="0" applyProtection="0"/>
    <xf numFmtId="0" fontId="21" fillId="31" borderId="0" applyNumberFormat="0" applyBorder="0" applyAlignment="0" applyProtection="0"/>
    <xf numFmtId="0" fontId="26" fillId="24" borderId="0" applyNumberFormat="0" applyBorder="0" applyAlignment="0" applyProtection="0"/>
    <xf numFmtId="0" fontId="21" fillId="32" borderId="0" applyNumberFormat="0" applyBorder="0" applyAlignment="0" applyProtection="0"/>
    <xf numFmtId="0" fontId="26" fillId="26" borderId="0" applyNumberFormat="0" applyBorder="0" applyAlignment="0" applyProtection="0"/>
    <xf numFmtId="0" fontId="21" fillId="33" borderId="0" applyNumberFormat="0" applyBorder="0" applyAlignment="0" applyProtection="0"/>
    <xf numFmtId="0" fontId="26" fillId="9" borderId="0" applyNumberFormat="0" applyBorder="0" applyAlignment="0" applyProtection="0"/>
    <xf numFmtId="0" fontId="21" fillId="34" borderId="0" applyNumberFormat="0" applyBorder="0" applyAlignment="0" applyProtection="0"/>
    <xf numFmtId="0" fontId="27" fillId="16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39" fontId="22" fillId="0" borderId="0" applyFont="0" applyFill="0" applyBorder="0" applyAlignment="0" applyProtection="0"/>
    <xf numFmtId="164" fontId="28" fillId="0" borderId="0"/>
    <xf numFmtId="0" fontId="26" fillId="17" borderId="0" applyNumberFormat="0" applyBorder="0" applyAlignment="0" applyProtection="0"/>
    <xf numFmtId="0" fontId="21" fillId="3" borderId="0" applyNumberFormat="0" applyBorder="0" applyAlignment="0" applyProtection="0"/>
    <xf numFmtId="0" fontId="26" fillId="20" borderId="0" applyNumberFormat="0" applyBorder="0" applyAlignment="0" applyProtection="0"/>
    <xf numFmtId="0" fontId="21" fillId="35" borderId="0" applyNumberFormat="0" applyBorder="0" applyAlignment="0" applyProtection="0"/>
    <xf numFmtId="0" fontId="26" fillId="22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6" fillId="28" borderId="0" applyNumberFormat="0" applyBorder="0" applyAlignment="0" applyProtection="0"/>
    <xf numFmtId="0" fontId="21" fillId="39" borderId="0" applyNumberFormat="0" applyBorder="0" applyAlignment="0" applyProtection="0"/>
    <xf numFmtId="0" fontId="27" fillId="1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9" fillId="18" borderId="0" applyNumberFormat="0" applyBorder="0" applyAlignment="0" applyProtection="0"/>
    <xf numFmtId="0" fontId="30" fillId="40" borderId="0" applyNumberFormat="0" applyBorder="0" applyAlignment="0" applyProtection="0"/>
    <xf numFmtId="0" fontId="29" fillId="20" borderId="0" applyNumberFormat="0" applyBorder="0" applyAlignment="0" applyProtection="0"/>
    <xf numFmtId="0" fontId="30" fillId="41" borderId="0" applyNumberFormat="0" applyBorder="0" applyAlignment="0" applyProtection="0"/>
    <xf numFmtId="0" fontId="29" fillId="22" borderId="0" applyNumberFormat="0" applyBorder="0" applyAlignment="0" applyProtection="0"/>
    <xf numFmtId="0" fontId="30" fillId="42" borderId="0" applyNumberFormat="0" applyBorder="0" applyAlignment="0" applyProtection="0"/>
    <xf numFmtId="0" fontId="29" fillId="23" borderId="0" applyNumberFormat="0" applyBorder="0" applyAlignment="0" applyProtection="0"/>
    <xf numFmtId="0" fontId="30" fillId="43" borderId="0" applyNumberFormat="0" applyBorder="0" applyAlignment="0" applyProtection="0"/>
    <xf numFmtId="0" fontId="29" fillId="25" borderId="0" applyNumberFormat="0" applyBorder="0" applyAlignment="0" applyProtection="0"/>
    <xf numFmtId="0" fontId="30" fillId="44" borderId="0" applyNumberFormat="0" applyBorder="0" applyAlignment="0" applyProtection="0"/>
    <xf numFmtId="0" fontId="29" fillId="29" borderId="0" applyNumberFormat="0" applyBorder="0" applyAlignment="0" applyProtection="0"/>
    <xf numFmtId="0" fontId="30" fillId="45" borderId="0" applyNumberFormat="0" applyBorder="0" applyAlignment="0" applyProtection="0"/>
    <xf numFmtId="0" fontId="31" fillId="18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29" fillId="15" borderId="0" applyNumberFormat="0" applyBorder="0" applyAlignment="0" applyProtection="0"/>
    <xf numFmtId="0" fontId="30" fillId="46" borderId="0" applyNumberFormat="0" applyBorder="0" applyAlignment="0" applyProtection="0"/>
    <xf numFmtId="0" fontId="29" fillId="19" borderId="0" applyNumberFormat="0" applyBorder="0" applyAlignment="0" applyProtection="0"/>
    <xf numFmtId="0" fontId="30" fillId="47" borderId="0" applyNumberFormat="0" applyBorder="0" applyAlignment="0" applyProtection="0"/>
    <xf numFmtId="0" fontId="29" fillId="21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29" fillId="27" borderId="0" applyNumberFormat="0" applyBorder="0" applyAlignment="0" applyProtection="0"/>
    <xf numFmtId="0" fontId="30" fillId="51" borderId="0" applyNumberFormat="0" applyBorder="0" applyAlignment="0" applyProtection="0"/>
    <xf numFmtId="49" fontId="32" fillId="10" borderId="0"/>
    <xf numFmtId="0" fontId="33" fillId="0" borderId="0" applyNumberFormat="0" applyFill="0" applyBorder="0" applyAlignment="0" applyProtection="0"/>
    <xf numFmtId="165" fontId="34" fillId="0" borderId="23" applyNumberFormat="0" applyFill="0" applyAlignment="0" applyProtection="0"/>
    <xf numFmtId="165" fontId="35" fillId="0" borderId="23" applyNumberFormat="0" applyFill="0" applyAlignment="0" applyProtection="0"/>
    <xf numFmtId="0" fontId="36" fillId="13" borderId="0" applyNumberFormat="0" applyBorder="0" applyAlignment="0" applyProtection="0"/>
    <xf numFmtId="0" fontId="37" fillId="52" borderId="0" applyNumberFormat="0" applyBorder="0" applyAlignment="0" applyProtection="0"/>
    <xf numFmtId="0" fontId="38" fillId="14" borderId="0"/>
    <xf numFmtId="0" fontId="39" fillId="0" borderId="0" applyNumberFormat="0" applyFill="0" applyBorder="0" applyAlignment="0"/>
    <xf numFmtId="0" fontId="40" fillId="0" borderId="0" applyNumberFormat="0" applyFill="0" applyBorder="0" applyAlignment="0">
      <protection locked="0"/>
    </xf>
    <xf numFmtId="166" fontId="1" fillId="0" borderId="0"/>
    <xf numFmtId="0" fontId="159" fillId="0" borderId="0">
      <protection locked="0"/>
    </xf>
    <xf numFmtId="0" fontId="1" fillId="0" borderId="0" applyFill="0" applyBorder="0" applyAlignment="0"/>
    <xf numFmtId="0" fontId="7" fillId="0" borderId="0" applyFill="0" applyBorder="0" applyAlignment="0"/>
    <xf numFmtId="0" fontId="41" fillId="10" borderId="18" applyNumberFormat="0" applyAlignment="0" applyProtection="0"/>
    <xf numFmtId="0" fontId="42" fillId="53" borderId="24" applyNumberFormat="0" applyAlignment="0" applyProtection="0"/>
    <xf numFmtId="0" fontId="43" fillId="11" borderId="20" applyNumberFormat="0" applyAlignment="0" applyProtection="0"/>
    <xf numFmtId="0" fontId="44" fillId="54" borderId="25" applyNumberFormat="0" applyAlignment="0" applyProtection="0"/>
    <xf numFmtId="49" fontId="45" fillId="0" borderId="0">
      <alignment horizontal="right" vertical="center"/>
    </xf>
    <xf numFmtId="3" fontId="46" fillId="0" borderId="0">
      <alignment vertical="top" wrapText="1"/>
    </xf>
    <xf numFmtId="41" fontId="22" fillId="0" borderId="0" applyFont="0" applyFill="0" applyBorder="0" applyAlignment="0" applyProtection="0"/>
    <xf numFmtId="41" fontId="25" fillId="0" borderId="0" applyFont="0" applyFill="0" applyBorder="0" applyAlignment="0" applyProtection="0"/>
    <xf numFmtId="167" fontId="22" fillId="0" borderId="0" applyFill="0" applyBorder="0" applyAlignment="0" applyProtection="0"/>
    <xf numFmtId="168" fontId="22" fillId="0" borderId="0" applyFont="0" applyFill="0" applyBorder="0" applyAlignment="0" applyProtection="0"/>
    <xf numFmtId="41" fontId="159" fillId="0" borderId="0" applyFont="0" applyFill="0" applyBorder="0" applyAlignment="0" applyProtection="0"/>
    <xf numFmtId="0" fontId="1" fillId="0" borderId="0" applyFont="0" applyFill="0" applyBorder="0" applyAlignment="0" applyProtection="0"/>
    <xf numFmtId="169" fontId="47" fillId="0" borderId="0" applyFont="0" applyFill="0" applyBorder="0" applyAlignment="0" applyProtection="0"/>
    <xf numFmtId="170" fontId="47" fillId="0" borderId="0" applyFill="0" applyBorder="0" applyAlignment="0" applyProtection="0"/>
    <xf numFmtId="171" fontId="4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9" fillId="0" borderId="0" applyFont="0" applyFill="0" applyBorder="0" applyAlignment="0" applyProtection="0"/>
    <xf numFmtId="171" fontId="2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0" fillId="0" borderId="0" applyFont="0" applyFill="0" applyBorder="0" applyAlignment="0" applyProtection="0">
      <alignment vertical="center"/>
    </xf>
    <xf numFmtId="172" fontId="22" fillId="0" borderId="0" applyFont="0" applyFill="0" applyBorder="0" applyAlignment="0" applyProtection="0"/>
    <xf numFmtId="4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8" fontId="22" fillId="0" borderId="0" applyFont="0" applyFill="0" applyBorder="0" applyAlignment="0" applyProtection="0"/>
    <xf numFmtId="0" fontId="159" fillId="0" borderId="0" applyFont="0" applyFill="0" applyBorder="0" applyAlignment="0" applyProtection="0"/>
    <xf numFmtId="174" fontId="22" fillId="0" borderId="0" applyFont="0" applyFill="0" applyBorder="0" applyAlignment="0" applyProtection="0"/>
    <xf numFmtId="175" fontId="22" fillId="0" borderId="0" applyFont="0" applyFill="0" applyBorder="0" applyAlignment="0" applyProtection="0"/>
    <xf numFmtId="176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74" fontId="25" fillId="0" borderId="0" applyFont="0" applyFill="0" applyBorder="0" applyAlignment="0" applyProtection="0"/>
    <xf numFmtId="43" fontId="26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52" fillId="0" borderId="0" applyFont="0" applyFill="0" applyBorder="0" applyAlignment="0" applyProtection="0"/>
    <xf numFmtId="178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5" fillId="0" borderId="0" applyFont="0" applyFill="0" applyBorder="0" applyAlignment="0" applyProtection="0"/>
    <xf numFmtId="180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81" fontId="25" fillId="0" borderId="0" applyFont="0" applyFill="0" applyBorder="0" applyAlignment="0" applyProtection="0"/>
    <xf numFmtId="171" fontId="22" fillId="0" borderId="0" applyFont="0" applyFill="0" applyBorder="0" applyAlignment="0" applyProtection="0"/>
    <xf numFmtId="43" fontId="53" fillId="0" borderId="0" applyFont="0" applyFill="0" applyBorder="0" applyAlignment="0" applyProtection="0">
      <alignment vertical="top"/>
    </xf>
    <xf numFmtId="182" fontId="22" fillId="0" borderId="0" applyFont="0" applyFill="0" applyBorder="0" applyAlignment="0" applyProtection="0"/>
    <xf numFmtId="43" fontId="51" fillId="0" borderId="0" applyFont="0" applyFill="0" applyBorder="0" applyAlignment="0" applyProtection="0"/>
    <xf numFmtId="182" fontId="25" fillId="0" borderId="0" applyFont="0" applyFill="0" applyBorder="0" applyAlignment="0" applyProtection="0"/>
    <xf numFmtId="183" fontId="22" fillId="0" borderId="0" applyFont="0" applyFill="0" applyBorder="0" applyAlignment="0" applyProtection="0"/>
    <xf numFmtId="184" fontId="22" fillId="0" borderId="0" applyFont="0" applyFill="0" applyBorder="0" applyAlignment="0" applyProtection="0"/>
    <xf numFmtId="43" fontId="54" fillId="0" borderId="0" applyFont="0" applyFill="0" applyBorder="0" applyAlignment="0" applyProtection="0">
      <alignment vertical="top"/>
    </xf>
    <xf numFmtId="43" fontId="55" fillId="0" borderId="0" applyFont="0" applyFill="0" applyBorder="0" applyAlignment="0" applyProtection="0"/>
    <xf numFmtId="43" fontId="56" fillId="0" borderId="0" applyFont="0" applyFill="0" applyBorder="0" applyAlignment="0" applyProtection="0"/>
    <xf numFmtId="174" fontId="57" fillId="0" borderId="0" applyFont="0" applyFill="0" applyBorder="0" applyAlignment="0" applyProtection="0"/>
    <xf numFmtId="185" fontId="22" fillId="0" borderId="0" applyFont="0" applyFill="0" applyBorder="0" applyAlignment="0" applyProtection="0"/>
    <xf numFmtId="186" fontId="22" fillId="0" borderId="0" applyFont="0" applyFill="0" applyBorder="0" applyAlignment="0" applyProtection="0"/>
    <xf numFmtId="178" fontId="57" fillId="0" borderId="0" applyFont="0" applyFill="0" applyBorder="0" applyAlignment="0" applyProtection="0"/>
    <xf numFmtId="178" fontId="23" fillId="0" borderId="0" applyFont="0" applyFill="0" applyBorder="0" applyAlignment="0" applyProtection="0"/>
    <xf numFmtId="187" fontId="54" fillId="0" borderId="0" applyFont="0" applyFill="0" applyBorder="0" applyAlignment="0" applyProtection="0">
      <alignment vertical="top"/>
    </xf>
    <xf numFmtId="188" fontId="159" fillId="0" borderId="0" applyFont="0" applyFill="0" applyBorder="0" applyAlignment="0" applyProtection="0"/>
    <xf numFmtId="189" fontId="159" fillId="0" borderId="0" applyFont="0" applyFill="0" applyBorder="0" applyAlignment="0" applyProtection="0"/>
    <xf numFmtId="190" fontId="21" fillId="0" borderId="0" applyFont="0" applyFill="0" applyBorder="0" applyAlignment="0" applyProtection="0"/>
    <xf numFmtId="43" fontId="58" fillId="0" borderId="0" applyFont="0" applyFill="0" applyBorder="0" applyAlignment="0" applyProtection="0"/>
    <xf numFmtId="174" fontId="51" fillId="0" borderId="0" applyFont="0" applyFill="0" applyBorder="0" applyAlignment="0" applyProtection="0"/>
    <xf numFmtId="3" fontId="59" fillId="0" borderId="0" applyFont="0" applyFill="0" applyBorder="0" applyAlignment="0" applyProtection="0"/>
    <xf numFmtId="0" fontId="60" fillId="0" borderId="0"/>
    <xf numFmtId="0" fontId="61" fillId="0" borderId="0"/>
    <xf numFmtId="0" fontId="7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50" fillId="0" borderId="0" applyFont="0" applyFill="0" applyBorder="0" applyAlignment="0" applyProtection="0">
      <alignment vertical="center"/>
    </xf>
    <xf numFmtId="44" fontId="159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59" fillId="0" borderId="0" applyFont="0" applyFill="0" applyBorder="0" applyAlignment="0" applyProtection="0"/>
    <xf numFmtId="15" fontId="62" fillId="0" borderId="0" applyFont="0" applyFill="0" applyBorder="0" applyAlignment="0" applyProtection="0"/>
    <xf numFmtId="14" fontId="54" fillId="0" borderId="0" applyFill="0" applyBorder="0" applyAlignment="0"/>
    <xf numFmtId="17" fontId="63" fillId="55" borderId="0"/>
    <xf numFmtId="169" fontId="22" fillId="0" borderId="0" applyFont="0" applyFill="0" applyBorder="0" applyAlignment="0"/>
    <xf numFmtId="38" fontId="47" fillId="0" borderId="26">
      <alignment vertical="center"/>
    </xf>
    <xf numFmtId="0" fontId="64" fillId="0" borderId="0">
      <protection locked="0"/>
    </xf>
    <xf numFmtId="193" fontId="65" fillId="0" borderId="0" applyFont="0" applyFill="0" applyBorder="0" applyAlignment="0" applyProtection="0"/>
    <xf numFmtId="194" fontId="65" fillId="0" borderId="0" applyFont="0" applyFill="0" applyBorder="0" applyAlignment="0" applyProtection="0"/>
    <xf numFmtId="195" fontId="65" fillId="0" borderId="0" applyFont="0" applyFill="0" applyBorder="0" applyAlignment="0" applyProtection="0"/>
    <xf numFmtId="0" fontId="66" fillId="0" borderId="0" applyNumberFormat="0" applyFill="0" applyBorder="0"/>
    <xf numFmtId="0" fontId="67" fillId="0" borderId="0">
      <protection locked="0"/>
    </xf>
    <xf numFmtId="187" fontId="22" fillId="0" borderId="0" applyFont="0" applyFill="0" applyBorder="0" applyAlignment="0" applyProtection="0"/>
    <xf numFmtId="196" fontId="22" fillId="0" borderId="0" applyFont="0" applyFill="0" applyBorder="0" applyAlignment="0" applyProtection="0"/>
    <xf numFmtId="197" fontId="22" fillId="0" borderId="0" applyFont="0" applyFill="0" applyBorder="0" applyAlignment="0" applyProtection="0"/>
    <xf numFmtId="198" fontId="68" fillId="0" borderId="0" applyFon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2" fontId="6" fillId="0" borderId="0" applyFill="0" applyBorder="0" applyAlignment="0" applyProtection="0"/>
    <xf numFmtId="22" fontId="71" fillId="0" borderId="0" applyFont="0" applyFill="0" applyBorder="0" applyAlignment="0" applyProtection="0"/>
    <xf numFmtId="14" fontId="72" fillId="0" borderId="0" applyFont="0" applyFill="0" applyBorder="0" applyAlignment="0" applyProtection="0"/>
    <xf numFmtId="17" fontId="72" fillId="0" borderId="0" applyFont="0" applyFill="0" applyBorder="0" applyAlignment="0" applyProtection="0"/>
    <xf numFmtId="199" fontId="72" fillId="0" borderId="0" applyFont="0" applyFill="0" applyBorder="0" applyAlignment="0" applyProtection="0"/>
    <xf numFmtId="200" fontId="72" fillId="0" borderId="0" applyFont="0" applyFill="0" applyBorder="0" applyAlignment="0" applyProtection="0"/>
    <xf numFmtId="3" fontId="61" fillId="0" borderId="0" applyFont="0" applyFill="0" applyBorder="0" applyAlignment="0" applyProtection="0"/>
    <xf numFmtId="4" fontId="61" fillId="0" borderId="0" applyFont="0" applyFill="0" applyBorder="0" applyAlignment="0" applyProtection="0"/>
    <xf numFmtId="20" fontId="72" fillId="0" borderId="0" applyFont="0" applyFill="0" applyBorder="0" applyAlignment="0" applyProtection="0"/>
    <xf numFmtId="178" fontId="22" fillId="56" borderId="13" applyNumberFormat="0" applyFont="0" applyBorder="0" applyAlignment="0" applyProtection="0">
      <alignment horizontal="center"/>
    </xf>
    <xf numFmtId="0" fontId="73" fillId="57" borderId="27" applyNumberFormat="0" applyAlignment="0">
      <protection locked="0"/>
    </xf>
    <xf numFmtId="0" fontId="22" fillId="58" borderId="13" applyFont="0">
      <alignment horizontal="center"/>
    </xf>
    <xf numFmtId="201" fontId="74" fillId="0" borderId="0"/>
    <xf numFmtId="202" fontId="74" fillId="0" borderId="0"/>
    <xf numFmtId="203" fontId="74" fillId="0" borderId="0"/>
    <xf numFmtId="0" fontId="75" fillId="12" borderId="0" applyNumberFormat="0" applyBorder="0" applyAlignment="0" applyProtection="0"/>
    <xf numFmtId="0" fontId="76" fillId="59" borderId="0" applyNumberFormat="0" applyBorder="0" applyAlignment="0" applyProtection="0"/>
    <xf numFmtId="0" fontId="77" fillId="0" borderId="0"/>
    <xf numFmtId="0" fontId="66" fillId="0" borderId="6">
      <alignment horizontal="left" vertical="center"/>
    </xf>
    <xf numFmtId="0" fontId="78" fillId="0" borderId="15" applyNumberFormat="0" applyFill="0" applyAlignment="0" applyProtection="0"/>
    <xf numFmtId="0" fontId="79" fillId="0" borderId="28" applyNumberFormat="0" applyFill="0" applyAlignment="0" applyProtection="0"/>
    <xf numFmtId="0" fontId="80" fillId="0" borderId="16" applyNumberFormat="0" applyFill="0" applyAlignment="0" applyProtection="0"/>
    <xf numFmtId="0" fontId="81" fillId="0" borderId="29" applyNumberFormat="0" applyFill="0" applyAlignment="0" applyProtection="0"/>
    <xf numFmtId="0" fontId="82" fillId="0" borderId="17" applyNumberFormat="0" applyFill="0" applyAlignment="0" applyProtection="0"/>
    <xf numFmtId="0" fontId="83" fillId="0" borderId="30" applyNumberFormat="0" applyFill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22" fillId="0" borderId="0" applyFill="0"/>
    <xf numFmtId="0" fontId="86" fillId="9" borderId="18" applyNumberFormat="0" applyAlignment="0" applyProtection="0"/>
    <xf numFmtId="0" fontId="87" fillId="60" borderId="24" applyNumberFormat="0" applyAlignment="0" applyProtection="0"/>
    <xf numFmtId="0" fontId="88" fillId="0" borderId="0" applyNumberFormat="0" applyFill="0" applyBorder="0" applyAlignment="0" applyProtection="0"/>
    <xf numFmtId="0" fontId="89" fillId="0" borderId="21" applyNumberFormat="0" applyFill="0" applyAlignment="0" applyProtection="0"/>
    <xf numFmtId="0" fontId="90" fillId="0" borderId="31" applyNumberFormat="0" applyFill="0" applyAlignment="0" applyProtection="0"/>
    <xf numFmtId="0" fontId="91" fillId="0" borderId="32" applyFont="0" applyBorder="0"/>
    <xf numFmtId="190" fontId="22" fillId="0" borderId="0" applyFont="0" applyFill="0" applyBorder="0" applyAlignment="0" applyProtection="0"/>
    <xf numFmtId="204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205" fontId="66" fillId="0" borderId="0">
      <alignment horizontal="center"/>
    </xf>
    <xf numFmtId="0" fontId="159" fillId="0" borderId="0">
      <alignment horizontal="left" vertical="top"/>
      <protection locked="0"/>
    </xf>
    <xf numFmtId="206" fontId="22" fillId="0" borderId="0" applyFont="0" applyFill="0" applyBorder="0" applyAlignment="0" applyProtection="0">
      <alignment horizontal="right"/>
    </xf>
    <xf numFmtId="0" fontId="92" fillId="14" borderId="0" applyNumberFormat="0" applyBorder="0" applyAlignment="0" applyProtection="0"/>
    <xf numFmtId="0" fontId="93" fillId="61" borderId="0" applyNumberFormat="0" applyBorder="0" applyAlignment="0" applyProtection="0"/>
    <xf numFmtId="0" fontId="94" fillId="0" borderId="0"/>
    <xf numFmtId="0" fontId="21" fillId="0" borderId="0"/>
    <xf numFmtId="0" fontId="159" fillId="0" borderId="0"/>
    <xf numFmtId="0" fontId="50" fillId="0" borderId="0">
      <alignment vertical="center"/>
    </xf>
    <xf numFmtId="0" fontId="53" fillId="0" borderId="0">
      <alignment vertical="top"/>
    </xf>
    <xf numFmtId="0" fontId="52" fillId="0" borderId="0"/>
    <xf numFmtId="0" fontId="54" fillId="0" borderId="0">
      <alignment vertical="top"/>
    </xf>
    <xf numFmtId="0" fontId="51" fillId="0" borderId="0"/>
    <xf numFmtId="0" fontId="22" fillId="0" borderId="0"/>
    <xf numFmtId="0" fontId="26" fillId="0" borderId="0"/>
    <xf numFmtId="0" fontId="22" fillId="0" borderId="0"/>
    <xf numFmtId="0" fontId="57" fillId="0" borderId="0"/>
    <xf numFmtId="0" fontId="55" fillId="0" borderId="0"/>
    <xf numFmtId="0" fontId="50" fillId="0" borderId="0"/>
    <xf numFmtId="0" fontId="58" fillId="0" borderId="0"/>
    <xf numFmtId="0" fontId="25" fillId="8" borderId="14" applyNumberFormat="0" applyFont="0" applyAlignment="0" applyProtection="0"/>
    <xf numFmtId="0" fontId="21" fillId="62" borderId="33" applyNumberFormat="0" applyFont="0" applyAlignment="0" applyProtection="0"/>
    <xf numFmtId="207" fontId="95" fillId="0" borderId="0">
      <alignment horizontal="right"/>
    </xf>
    <xf numFmtId="0" fontId="96" fillId="10" borderId="19" applyNumberFormat="0" applyAlignment="0" applyProtection="0"/>
    <xf numFmtId="0" fontId="97" fillId="53" borderId="34" applyNumberFormat="0" applyAlignment="0" applyProtection="0"/>
    <xf numFmtId="208" fontId="54" fillId="6" borderId="0">
      <alignment horizontal="right"/>
    </xf>
    <xf numFmtId="0" fontId="98" fillId="10" borderId="35">
      <alignment horizontal="left" vertical="center"/>
    </xf>
    <xf numFmtId="9" fontId="22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99" fillId="0" borderId="0" applyFont="0" applyFill="0" applyBorder="0" applyAlignment="0" applyProtection="0"/>
    <xf numFmtId="9" fontId="53" fillId="0" borderId="0" applyFont="0" applyFill="0" applyBorder="0" applyAlignment="0" applyProtection="0">
      <alignment vertical="top"/>
    </xf>
    <xf numFmtId="0" fontId="100" fillId="0" borderId="0"/>
    <xf numFmtId="0" fontId="101" fillId="0" borderId="3" applyNumberFormat="0" applyFill="0" applyBorder="0" applyAlignment="0" applyProtection="0"/>
    <xf numFmtId="0" fontId="102" fillId="0" borderId="3" applyNumberFormat="0" applyFill="0" applyBorder="0" applyAlignment="0" applyProtection="0"/>
    <xf numFmtId="0" fontId="103" fillId="0" borderId="3" applyNumberFormat="0" applyFill="0" applyBorder="0" applyAlignment="0" applyProtection="0"/>
    <xf numFmtId="0" fontId="104" fillId="6" borderId="0">
      <alignment horizontal="center" vertical="center"/>
    </xf>
    <xf numFmtId="0" fontId="105" fillId="6" borderId="0">
      <alignment horizontal="right" vertical="center"/>
    </xf>
    <xf numFmtId="0" fontId="106" fillId="6" borderId="0">
      <alignment horizontal="left" vertical="center"/>
    </xf>
    <xf numFmtId="0" fontId="107" fillId="6" borderId="0">
      <alignment horizontal="right" vertical="center"/>
    </xf>
    <xf numFmtId="0" fontId="105" fillId="6" borderId="0">
      <alignment horizontal="center" vertical="center"/>
    </xf>
    <xf numFmtId="0" fontId="108" fillId="6" borderId="0">
      <alignment horizontal="center" vertical="center"/>
    </xf>
    <xf numFmtId="0" fontId="105" fillId="6" borderId="0">
      <alignment horizontal="left" vertical="top"/>
    </xf>
    <xf numFmtId="0" fontId="109" fillId="6" borderId="0">
      <alignment horizontal="center" vertical="center"/>
    </xf>
    <xf numFmtId="0" fontId="110" fillId="6" borderId="0">
      <alignment horizontal="center" vertical="center"/>
    </xf>
    <xf numFmtId="0" fontId="110" fillId="6" borderId="0">
      <alignment horizontal="left" vertical="center"/>
    </xf>
    <xf numFmtId="0" fontId="110" fillId="6" borderId="0">
      <alignment horizontal="right" vertical="center"/>
    </xf>
    <xf numFmtId="0" fontId="109" fillId="6" borderId="0">
      <alignment horizontal="right" vertical="top"/>
    </xf>
    <xf numFmtId="4" fontId="111" fillId="14" borderId="36" applyNumberFormat="0" applyProtection="0">
      <alignment vertical="center"/>
    </xf>
    <xf numFmtId="4" fontId="112" fillId="14" borderId="36" applyNumberFormat="0" applyProtection="0">
      <alignment vertical="center"/>
    </xf>
    <xf numFmtId="4" fontId="111" fillId="14" borderId="36" applyNumberFormat="0" applyProtection="0">
      <alignment horizontal="left" vertical="center" indent="1"/>
    </xf>
    <xf numFmtId="0" fontId="111" fillId="14" borderId="36" applyNumberFormat="0" applyProtection="0">
      <alignment horizontal="left" vertical="top" indent="1"/>
    </xf>
    <xf numFmtId="4" fontId="111" fillId="63" borderId="0" applyNumberFormat="0" applyProtection="0">
      <alignment horizontal="left" vertical="center" indent="1"/>
    </xf>
    <xf numFmtId="4" fontId="54" fillId="13" borderId="36" applyNumberFormat="0" applyProtection="0">
      <alignment horizontal="right" vertical="center"/>
    </xf>
    <xf numFmtId="4" fontId="54" fillId="20" borderId="36" applyNumberFormat="0" applyProtection="0">
      <alignment horizontal="right" vertical="center"/>
    </xf>
    <xf numFmtId="4" fontId="54" fillId="19" borderId="36" applyNumberFormat="0" applyProtection="0">
      <alignment horizontal="right" vertical="center"/>
    </xf>
    <xf numFmtId="4" fontId="54" fillId="28" borderId="36" applyNumberFormat="0" applyProtection="0">
      <alignment horizontal="right" vertical="center"/>
    </xf>
    <xf numFmtId="4" fontId="54" fillId="29" borderId="36" applyNumberFormat="0" applyProtection="0">
      <alignment horizontal="right" vertical="center"/>
    </xf>
    <xf numFmtId="4" fontId="54" fillId="27" borderId="36" applyNumberFormat="0" applyProtection="0">
      <alignment horizontal="right" vertical="center"/>
    </xf>
    <xf numFmtId="4" fontId="54" fillId="21" borderId="36" applyNumberFormat="0" applyProtection="0">
      <alignment horizontal="right" vertical="center"/>
    </xf>
    <xf numFmtId="4" fontId="54" fillId="64" borderId="36" applyNumberFormat="0" applyProtection="0">
      <alignment horizontal="right" vertical="center"/>
    </xf>
    <xf numFmtId="4" fontId="54" fillId="22" borderId="36" applyNumberFormat="0" applyProtection="0">
      <alignment horizontal="right" vertical="center"/>
    </xf>
    <xf numFmtId="4" fontId="111" fillId="65" borderId="37" applyNumberFormat="0" applyProtection="0">
      <alignment horizontal="left" vertical="center" indent="1"/>
    </xf>
    <xf numFmtId="4" fontId="54" fillId="66" borderId="0" applyNumberFormat="0" applyProtection="0">
      <alignment horizontal="left" vertical="center" indent="1"/>
    </xf>
    <xf numFmtId="4" fontId="113" fillId="67" borderId="0" applyNumberFormat="0" applyProtection="0">
      <alignment horizontal="left" vertical="center" indent="1"/>
    </xf>
    <xf numFmtId="4" fontId="54" fillId="63" borderId="36" applyNumberFormat="0" applyProtection="0">
      <alignment horizontal="right" vertical="center"/>
    </xf>
    <xf numFmtId="4" fontId="54" fillId="63" borderId="0" applyNumberFormat="0" applyProtection="0">
      <alignment horizontal="left" vertical="center" indent="1"/>
    </xf>
    <xf numFmtId="0" fontId="22" fillId="67" borderId="36" applyNumberFormat="0" applyProtection="0">
      <alignment horizontal="left" vertical="center" indent="1"/>
    </xf>
    <xf numFmtId="0" fontId="22" fillId="67" borderId="36" applyNumberFormat="0" applyProtection="0">
      <alignment horizontal="left" vertical="top" indent="1"/>
    </xf>
    <xf numFmtId="0" fontId="22" fillId="63" borderId="36" applyNumberFormat="0" applyProtection="0">
      <alignment horizontal="left" vertical="center" indent="1"/>
    </xf>
    <xf numFmtId="0" fontId="22" fillId="63" borderId="36" applyNumberFormat="0" applyProtection="0">
      <alignment horizontal="left" vertical="top" indent="1"/>
    </xf>
    <xf numFmtId="0" fontId="22" fillId="17" borderId="36" applyNumberFormat="0" applyProtection="0">
      <alignment horizontal="left" vertical="center" indent="1"/>
    </xf>
    <xf numFmtId="0" fontId="22" fillId="17" borderId="36" applyNumberFormat="0" applyProtection="0">
      <alignment horizontal="left" vertical="top" indent="1"/>
    </xf>
    <xf numFmtId="0" fontId="22" fillId="66" borderId="36" applyNumberFormat="0" applyProtection="0">
      <alignment horizontal="left" vertical="center" indent="1"/>
    </xf>
    <xf numFmtId="0" fontId="22" fillId="66" borderId="36" applyNumberFormat="0" applyProtection="0">
      <alignment horizontal="left" vertical="top" indent="1"/>
    </xf>
    <xf numFmtId="4" fontId="54" fillId="8" borderId="36" applyNumberFormat="0" applyProtection="0">
      <alignment vertical="center"/>
    </xf>
    <xf numFmtId="4" fontId="114" fillId="8" borderId="36" applyNumberFormat="0" applyProtection="0">
      <alignment vertical="center"/>
    </xf>
    <xf numFmtId="4" fontId="54" fillId="8" borderId="36" applyNumberFormat="0" applyProtection="0">
      <alignment horizontal="left" vertical="center" indent="1"/>
    </xf>
    <xf numFmtId="0" fontId="54" fillId="8" borderId="36" applyNumberFormat="0" applyProtection="0">
      <alignment horizontal="left" vertical="top" indent="1"/>
    </xf>
    <xf numFmtId="4" fontId="54" fillId="66" borderId="36" applyNumberFormat="0" applyProtection="0">
      <alignment horizontal="right" vertical="center"/>
    </xf>
    <xf numFmtId="4" fontId="114" fillId="66" borderId="36" applyNumberFormat="0" applyProtection="0">
      <alignment horizontal="right" vertical="center"/>
    </xf>
    <xf numFmtId="4" fontId="113" fillId="17" borderId="36" applyNumberFormat="0" applyProtection="0">
      <alignment horizontal="left" vertical="center" indent="1"/>
    </xf>
    <xf numFmtId="0" fontId="54" fillId="63" borderId="36" applyNumberFormat="0" applyProtection="0">
      <alignment horizontal="left" vertical="top" indent="1"/>
    </xf>
    <xf numFmtId="4" fontId="115" fillId="68" borderId="0" applyNumberFormat="0" applyProtection="0">
      <alignment horizontal="left" vertical="center" indent="1"/>
    </xf>
    <xf numFmtId="4" fontId="116" fillId="66" borderId="36" applyNumberFormat="0" applyProtection="0">
      <alignment horizontal="right" vertical="center"/>
    </xf>
    <xf numFmtId="0" fontId="117" fillId="10" borderId="38" applyProtection="0">
      <alignment horizontal="center" vertical="center"/>
    </xf>
    <xf numFmtId="0" fontId="118" fillId="0" borderId="0"/>
    <xf numFmtId="0" fontId="22" fillId="10" borderId="0"/>
    <xf numFmtId="0" fontId="22" fillId="0" borderId="39"/>
    <xf numFmtId="0" fontId="119" fillId="0" borderId="0"/>
    <xf numFmtId="0" fontId="120" fillId="0" borderId="0"/>
    <xf numFmtId="0" fontId="121" fillId="0" borderId="0"/>
    <xf numFmtId="0" fontId="122" fillId="0" borderId="0"/>
    <xf numFmtId="0" fontId="123" fillId="0" borderId="0"/>
    <xf numFmtId="0" fontId="124" fillId="0" borderId="0"/>
    <xf numFmtId="0" fontId="125" fillId="0" borderId="0"/>
    <xf numFmtId="0" fontId="119" fillId="69" borderId="0"/>
    <xf numFmtId="0" fontId="126" fillId="6" borderId="0"/>
    <xf numFmtId="0" fontId="119" fillId="6" borderId="0"/>
    <xf numFmtId="0" fontId="119" fillId="19" borderId="0"/>
    <xf numFmtId="209" fontId="127" fillId="0" borderId="3" applyBorder="0" applyProtection="0">
      <alignment horizontal="right" vertical="center"/>
    </xf>
    <xf numFmtId="0" fontId="128" fillId="0" borderId="0" applyFill="0" applyBorder="0" applyProtection="0">
      <alignment horizontal="left"/>
    </xf>
    <xf numFmtId="0" fontId="129" fillId="0" borderId="40" applyFill="0" applyBorder="0" applyProtection="0">
      <alignment horizontal="left" vertical="top"/>
    </xf>
    <xf numFmtId="0" fontId="95" fillId="0" borderId="0" applyFill="0" applyBorder="0">
      <alignment vertical="center"/>
    </xf>
    <xf numFmtId="0" fontId="130" fillId="0" borderId="0">
      <alignment vertical="center"/>
    </xf>
    <xf numFmtId="0" fontId="130" fillId="0" borderId="41" applyAlignment="0"/>
    <xf numFmtId="0" fontId="1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3" fillId="0" borderId="22" applyNumberFormat="0" applyFill="0" applyAlignment="0" applyProtection="0"/>
    <xf numFmtId="0" fontId="134" fillId="0" borderId="42" applyNumberFormat="0" applyFill="0" applyAlignment="0" applyProtection="0"/>
    <xf numFmtId="193" fontId="135" fillId="0" borderId="0" applyFont="0" applyFill="0" applyBorder="0" applyAlignment="0" applyProtection="0"/>
    <xf numFmtId="40" fontId="136" fillId="0" borderId="0" applyNumberFormat="0" applyFill="0" applyBorder="0" applyAlignment="0">
      <protection locked="0"/>
    </xf>
    <xf numFmtId="0" fontId="137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1" fontId="139" fillId="0" borderId="1" applyFont="0" applyFill="0" applyBorder="0" applyAlignment="0" applyProtection="0">
      <alignment horizontal="left"/>
    </xf>
    <xf numFmtId="0" fontId="140" fillId="12" borderId="0" applyNumberFormat="0" applyBorder="0" applyAlignment="0" applyProtection="0">
      <alignment vertical="center"/>
    </xf>
    <xf numFmtId="0" fontId="141" fillId="13" borderId="0" applyNumberFormat="0" applyBorder="0" applyAlignment="0" applyProtection="0">
      <alignment vertical="center"/>
    </xf>
    <xf numFmtId="0" fontId="142" fillId="0" borderId="0"/>
    <xf numFmtId="0" fontId="31" fillId="15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4" fillId="0" borderId="15" applyNumberFormat="0" applyFill="0" applyAlignment="0" applyProtection="0">
      <alignment vertical="center"/>
    </xf>
    <xf numFmtId="0" fontId="145" fillId="0" borderId="16" applyNumberFormat="0" applyFill="0" applyAlignment="0" applyProtection="0">
      <alignment vertical="center"/>
    </xf>
    <xf numFmtId="0" fontId="146" fillId="0" borderId="17" applyNumberFormat="0" applyFill="0" applyAlignment="0" applyProtection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47" fillId="11" borderId="20" applyNumberFormat="0" applyAlignment="0" applyProtection="0">
      <alignment vertical="center"/>
    </xf>
    <xf numFmtId="0" fontId="148" fillId="0" borderId="0"/>
    <xf numFmtId="0" fontId="149" fillId="0" borderId="22" applyNumberFormat="0" applyFill="0" applyAlignment="0" applyProtection="0">
      <alignment vertical="center"/>
    </xf>
    <xf numFmtId="0" fontId="22" fillId="8" borderId="14" applyNumberFormat="0" applyFont="0" applyAlignment="0" applyProtection="0">
      <alignment vertical="center"/>
    </xf>
    <xf numFmtId="0" fontId="150" fillId="0" borderId="0" applyNumberFormat="0" applyFill="0" applyBorder="0" applyAlignment="0" applyProtection="0">
      <alignment vertical="center"/>
    </xf>
    <xf numFmtId="0" fontId="151" fillId="0" borderId="0" applyNumberFormat="0" applyFill="0" applyBorder="0" applyAlignment="0" applyProtection="0">
      <alignment vertical="center"/>
    </xf>
    <xf numFmtId="0" fontId="152" fillId="10" borderId="18" applyNumberFormat="0" applyAlignment="0" applyProtection="0">
      <alignment vertical="center"/>
    </xf>
    <xf numFmtId="0" fontId="153" fillId="9" borderId="18" applyNumberFormat="0" applyAlignment="0" applyProtection="0">
      <alignment vertical="center"/>
    </xf>
    <xf numFmtId="0" fontId="154" fillId="10" borderId="19" applyNumberFormat="0" applyAlignment="0" applyProtection="0">
      <alignment vertical="center"/>
    </xf>
    <xf numFmtId="0" fontId="155" fillId="14" borderId="0" applyNumberFormat="0" applyBorder="0" applyAlignment="0" applyProtection="0">
      <alignment vertical="center"/>
    </xf>
    <xf numFmtId="0" fontId="156" fillId="0" borderId="21" applyNumberFormat="0" applyFill="0" applyAlignment="0" applyProtection="0">
      <alignment vertical="center"/>
    </xf>
    <xf numFmtId="0" fontId="58" fillId="0" borderId="0"/>
    <xf numFmtId="0" fontId="22" fillId="0" borderId="0"/>
    <xf numFmtId="0" fontId="21" fillId="0" borderId="0"/>
    <xf numFmtId="43" fontId="21" fillId="0" borderId="0" applyFont="0" applyFill="0" applyBorder="0" applyAlignment="0" applyProtection="0"/>
  </cellStyleXfs>
  <cellXfs count="201">
    <xf numFmtId="0" fontId="0" fillId="0" borderId="0" xfId="0"/>
    <xf numFmtId="43" fontId="1" fillId="0" borderId="0" xfId="1" applyFont="1"/>
    <xf numFmtId="0" fontId="4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/>
    <xf numFmtId="178" fontId="3" fillId="0" borderId="0" xfId="1" applyNumberFormat="1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78" fontId="4" fillId="0" borderId="0" xfId="1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78" fontId="1" fillId="0" borderId="0" xfId="1" applyNumberFormat="1" applyFont="1" applyAlignment="1"/>
    <xf numFmtId="0" fontId="1" fillId="0" borderId="0" xfId="221" applyFont="1"/>
    <xf numFmtId="0" fontId="1" fillId="2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178" fontId="4" fillId="2" borderId="8" xfId="1" applyNumberFormat="1" applyFont="1" applyFill="1" applyBorder="1" applyAlignment="1">
      <alignment vertical="center"/>
    </xf>
    <xf numFmtId="178" fontId="4" fillId="2" borderId="7" xfId="1" applyNumberFormat="1" applyFont="1" applyFill="1" applyBorder="1" applyAlignment="1">
      <alignment vertical="center" wrapText="1"/>
    </xf>
    <xf numFmtId="43" fontId="5" fillId="0" borderId="7" xfId="1" applyFont="1" applyBorder="1" applyAlignment="1">
      <alignment vertical="center" wrapText="1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43" fontId="4" fillId="0" borderId="7" xfId="1" applyFont="1" applyBorder="1" applyAlignment="1">
      <alignment vertical="center" wrapText="1"/>
    </xf>
    <xf numFmtId="0" fontId="5" fillId="0" borderId="8" xfId="0" applyFont="1" applyBorder="1" applyAlignment="1">
      <alignment horizontal="left" vertical="center"/>
    </xf>
    <xf numFmtId="43" fontId="5" fillId="0" borderId="8" xfId="1" applyFont="1" applyBorder="1" applyAlignment="1">
      <alignment vertical="center"/>
    </xf>
    <xf numFmtId="0" fontId="4" fillId="0" borderId="8" xfId="0" applyFont="1" applyBorder="1" applyAlignment="1">
      <alignment horizontal="left" vertical="top" wrapText="1"/>
    </xf>
    <xf numFmtId="43" fontId="5" fillId="2" borderId="7" xfId="1" applyFont="1" applyFill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left" vertical="center"/>
    </xf>
    <xf numFmtId="43" fontId="5" fillId="2" borderId="8" xfId="1" applyFont="1" applyFill="1" applyBorder="1" applyAlignment="1">
      <alignment vertical="center"/>
    </xf>
    <xf numFmtId="43" fontId="4" fillId="2" borderId="7" xfId="1" applyFont="1" applyFill="1" applyBorder="1" applyAlignment="1">
      <alignment vertical="center" wrapText="1"/>
    </xf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vertical="center"/>
    </xf>
    <xf numFmtId="0" fontId="5" fillId="5" borderId="8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vertical="center" wrapText="1"/>
    </xf>
    <xf numFmtId="43" fontId="5" fillId="5" borderId="8" xfId="1" applyFont="1" applyFill="1" applyBorder="1" applyAlignment="1">
      <alignment vertical="center"/>
    </xf>
    <xf numFmtId="43" fontId="4" fillId="0" borderId="8" xfId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4" fontId="6" fillId="0" borderId="9" xfId="0" applyNumberFormat="1" applyFont="1" applyBorder="1" applyAlignment="1">
      <alignment horizontal="right" vertical="center" wrapText="1"/>
    </xf>
    <xf numFmtId="178" fontId="4" fillId="0" borderId="0" xfId="112" applyNumberFormat="1" applyFont="1" applyAlignment="1">
      <alignment horizontal="left" vertical="center"/>
    </xf>
    <xf numFmtId="178" fontId="4" fillId="0" borderId="0" xfId="112" applyNumberFormat="1" applyFont="1"/>
    <xf numFmtId="43" fontId="4" fillId="0" borderId="0" xfId="1" applyFont="1" applyBorder="1" applyAlignment="1">
      <alignment vertical="center"/>
    </xf>
    <xf numFmtId="43" fontId="4" fillId="0" borderId="0" xfId="1" applyFont="1"/>
    <xf numFmtId="0" fontId="4" fillId="0" borderId="0" xfId="0" applyFont="1" applyAlignment="1">
      <alignment horizontal="center"/>
    </xf>
    <xf numFmtId="43" fontId="4" fillId="0" borderId="0" xfId="1" applyFont="1" applyAlignment="1">
      <alignment horizontal="center"/>
    </xf>
    <xf numFmtId="43" fontId="1" fillId="0" borderId="0" xfId="0" applyNumberFormat="1" applyFont="1"/>
    <xf numFmtId="43" fontId="1" fillId="0" borderId="0" xfId="1" applyFont="1" applyAlignment="1"/>
    <xf numFmtId="178" fontId="3" fillId="0" borderId="0" xfId="1" applyNumberFormat="1" applyFont="1" applyFill="1"/>
    <xf numFmtId="43" fontId="1" fillId="0" borderId="0" xfId="221" applyNumberFormat="1" applyFont="1"/>
    <xf numFmtId="43" fontId="4" fillId="0" borderId="0" xfId="0" applyNumberFormat="1" applyFont="1"/>
    <xf numFmtId="0" fontId="1" fillId="0" borderId="0" xfId="0" applyFont="1" applyAlignment="1">
      <alignment horizontal="left" vertical="center"/>
    </xf>
    <xf numFmtId="43" fontId="1" fillId="0" borderId="0" xfId="0" applyNumberFormat="1" applyFont="1" applyAlignment="1">
      <alignment horizontal="center"/>
    </xf>
    <xf numFmtId="0" fontId="7" fillId="0" borderId="0" xfId="221" applyFont="1"/>
    <xf numFmtId="178" fontId="7" fillId="0" borderId="0" xfId="1" applyNumberFormat="1" applyFont="1" applyAlignment="1">
      <alignment horizontal="left" vertical="center"/>
    </xf>
    <xf numFmtId="4" fontId="7" fillId="0" borderId="0" xfId="221" applyNumberFormat="1" applyFont="1"/>
    <xf numFmtId="212" fontId="7" fillId="0" borderId="0" xfId="221" applyNumberFormat="1" applyFont="1"/>
    <xf numFmtId="178" fontId="6" fillId="2" borderId="0" xfId="1" applyNumberFormat="1" applyFont="1" applyFill="1" applyBorder="1" applyAlignment="1" applyProtection="1">
      <alignment horizontal="right"/>
      <protection hidden="1"/>
    </xf>
    <xf numFmtId="178" fontId="1" fillId="0" borderId="0" xfId="1" applyNumberFormat="1" applyFont="1" applyAlignment="1">
      <alignment horizontal="left" vertical="center"/>
    </xf>
    <xf numFmtId="178" fontId="7" fillId="0" borderId="0" xfId="1" applyNumberFormat="1" applyFont="1"/>
    <xf numFmtId="178" fontId="6" fillId="0" borderId="0" xfId="1" applyNumberFormat="1" applyFont="1" applyFill="1" applyBorder="1" applyAlignment="1" applyProtection="1">
      <alignment horizontal="right"/>
      <protection hidden="1"/>
    </xf>
    <xf numFmtId="178" fontId="1" fillId="0" borderId="0" xfId="1" applyNumberFormat="1" applyFont="1"/>
    <xf numFmtId="0" fontId="1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43" fontId="13" fillId="0" borderId="0" xfId="1" applyFont="1"/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43" fontId="1" fillId="0" borderId="11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43" fontId="1" fillId="0" borderId="4" xfId="1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43" fontId="6" fillId="0" borderId="4" xfId="1" applyFont="1" applyBorder="1" applyAlignment="1">
      <alignment vertical="center"/>
    </xf>
    <xf numFmtId="0" fontId="6" fillId="0" borderId="8" xfId="0" applyFont="1" applyBorder="1" applyAlignment="1">
      <alignment vertical="center"/>
    </xf>
    <xf numFmtId="43" fontId="1" fillId="0" borderId="8" xfId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43" fontId="1" fillId="0" borderId="2" xfId="1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43" fontId="6" fillId="0" borderId="11" xfId="1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43" fontId="6" fillId="2" borderId="11" xfId="1" applyFont="1" applyFill="1" applyBorder="1" applyAlignment="1">
      <alignment vertical="center"/>
    </xf>
    <xf numFmtId="43" fontId="1" fillId="0" borderId="0" xfId="1" applyFont="1" applyAlignment="1">
      <alignment horizontal="right"/>
    </xf>
    <xf numFmtId="43" fontId="1" fillId="0" borderId="0" xfId="1" applyFont="1" applyFill="1"/>
    <xf numFmtId="43" fontId="1" fillId="0" borderId="0" xfId="1" applyFont="1" applyFill="1" applyAlignment="1">
      <alignment horizontal="right"/>
    </xf>
    <xf numFmtId="43" fontId="1" fillId="0" borderId="12" xfId="1" applyFont="1" applyBorder="1" applyAlignment="1">
      <alignment horizontal="center" vertical="center" wrapText="1"/>
    </xf>
    <xf numFmtId="43" fontId="1" fillId="2" borderId="4" xfId="1" applyFont="1" applyFill="1" applyBorder="1" applyAlignment="1">
      <alignment vertical="center"/>
    </xf>
    <xf numFmtId="43" fontId="1" fillId="0" borderId="0" xfId="0" applyNumberFormat="1" applyFont="1" applyAlignment="1">
      <alignment vertical="center"/>
    </xf>
    <xf numFmtId="43" fontId="6" fillId="0" borderId="13" xfId="1" applyFont="1" applyBorder="1" applyAlignment="1">
      <alignment vertical="center"/>
    </xf>
    <xf numFmtId="43" fontId="6" fillId="0" borderId="8" xfId="1" applyFont="1" applyBorder="1" applyAlignment="1">
      <alignment vertical="center"/>
    </xf>
    <xf numFmtId="43" fontId="6" fillId="0" borderId="2" xfId="1" applyFont="1" applyBorder="1" applyAlignment="1">
      <alignment vertical="center"/>
    </xf>
    <xf numFmtId="0" fontId="1" fillId="0" borderId="0" xfId="0" applyFont="1" applyAlignment="1">
      <alignment vertical="top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178" fontId="1" fillId="2" borderId="0" xfId="1" applyNumberFormat="1" applyFont="1" applyFill="1"/>
    <xf numFmtId="43" fontId="1" fillId="2" borderId="0" xfId="1" applyFont="1" applyFill="1"/>
    <xf numFmtId="43" fontId="1" fillId="2" borderId="0" xfId="1" applyFont="1" applyFill="1" applyAlignment="1">
      <alignment horizontal="right"/>
    </xf>
    <xf numFmtId="178" fontId="8" fillId="2" borderId="0" xfId="1" applyNumberFormat="1" applyFont="1" applyFill="1"/>
    <xf numFmtId="178" fontId="8" fillId="2" borderId="0" xfId="1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78" fontId="1" fillId="2" borderId="0" xfId="1" applyNumberFormat="1" applyFont="1" applyFill="1" applyAlignment="1">
      <alignment horizontal="right"/>
    </xf>
    <xf numFmtId="178" fontId="1" fillId="2" borderId="8" xfId="1" applyNumberFormat="1" applyFont="1" applyFill="1" applyBorder="1" applyAlignment="1" applyProtection="1">
      <alignment horizontal="center" vertical="top"/>
    </xf>
    <xf numFmtId="0" fontId="6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top"/>
    </xf>
    <xf numFmtId="178" fontId="6" fillId="2" borderId="8" xfId="1" applyNumberFormat="1" applyFont="1" applyFill="1" applyBorder="1" applyAlignment="1" applyProtection="1">
      <alignment horizontal="left" vertical="top"/>
    </xf>
    <xf numFmtId="211" fontId="6" fillId="2" borderId="8" xfId="1" applyNumberFormat="1" applyFont="1" applyFill="1" applyBorder="1" applyAlignment="1" applyProtection="1">
      <alignment horizontal="left" vertical="top"/>
    </xf>
    <xf numFmtId="43" fontId="6" fillId="2" borderId="8" xfId="1" applyFont="1" applyFill="1" applyBorder="1" applyAlignment="1" applyProtection="1">
      <alignment horizontal="right" vertical="top" wrapText="1"/>
    </xf>
    <xf numFmtId="0" fontId="1" fillId="2" borderId="8" xfId="0" applyFont="1" applyFill="1" applyBorder="1" applyAlignment="1">
      <alignment horizontal="left" vertical="top"/>
    </xf>
    <xf numFmtId="178" fontId="1" fillId="2" borderId="8" xfId="1" applyNumberFormat="1" applyFont="1" applyFill="1" applyBorder="1" applyAlignment="1" applyProtection="1">
      <alignment horizontal="right" vertical="top" wrapText="1"/>
    </xf>
    <xf numFmtId="211" fontId="1" fillId="2" borderId="8" xfId="1" applyNumberFormat="1" applyFont="1" applyFill="1" applyBorder="1" applyAlignment="1" applyProtection="1">
      <alignment horizontal="right" vertical="top" wrapText="1"/>
    </xf>
    <xf numFmtId="43" fontId="1" fillId="2" borderId="8" xfId="1" applyFont="1" applyFill="1" applyBorder="1" applyAlignment="1" applyProtection="1">
      <alignment horizontal="righ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vertical="top"/>
    </xf>
    <xf numFmtId="211" fontId="1" fillId="2" borderId="8" xfId="0" applyNumberFormat="1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178" fontId="1" fillId="2" borderId="8" xfId="1" applyNumberFormat="1" applyFont="1" applyFill="1" applyBorder="1" applyAlignment="1" applyProtection="1">
      <alignment horizontal="left" vertical="top"/>
    </xf>
    <xf numFmtId="211" fontId="1" fillId="2" borderId="8" xfId="1" applyNumberFormat="1" applyFont="1" applyFill="1" applyBorder="1" applyAlignment="1" applyProtection="1">
      <alignment horizontal="left" vertical="top"/>
    </xf>
    <xf numFmtId="43" fontId="1" fillId="2" borderId="8" xfId="1" applyFont="1" applyFill="1" applyBorder="1" applyAlignment="1" applyProtection="1">
      <alignment vertical="top"/>
    </xf>
    <xf numFmtId="43" fontId="6" fillId="2" borderId="8" xfId="1" applyFont="1" applyFill="1" applyBorder="1" applyAlignment="1" applyProtection="1">
      <alignment vertical="top"/>
    </xf>
    <xf numFmtId="43" fontId="6" fillId="2" borderId="8" xfId="1" applyFont="1" applyFill="1" applyBorder="1" applyAlignment="1" applyProtection="1">
      <alignment horizontal="right" vertical="top"/>
    </xf>
    <xf numFmtId="43" fontId="6" fillId="2" borderId="8" xfId="1" applyFont="1" applyFill="1" applyBorder="1" applyAlignment="1" applyProtection="1">
      <alignment horizontal="left" vertical="top"/>
    </xf>
    <xf numFmtId="0" fontId="1" fillId="0" borderId="0" xfId="0" applyFont="1" applyAlignment="1">
      <alignment horizontal="center" vertical="center"/>
    </xf>
    <xf numFmtId="43" fontId="1" fillId="2" borderId="0" xfId="1" applyFont="1" applyFill="1" applyBorder="1" applyAlignment="1" applyProtection="1">
      <alignment vertical="top"/>
    </xf>
    <xf numFmtId="178" fontId="1" fillId="2" borderId="0" xfId="1" applyNumberFormat="1" applyFont="1" applyFill="1" applyAlignment="1"/>
    <xf numFmtId="178" fontId="1" fillId="0" borderId="0" xfId="1" applyNumberFormat="1" applyFont="1" applyAlignment="1">
      <alignment horizontal="right"/>
    </xf>
    <xf numFmtId="178" fontId="1" fillId="0" borderId="0" xfId="1" applyNumberFormat="1" applyFont="1" applyFill="1" applyAlignment="1"/>
    <xf numFmtId="0" fontId="7" fillId="0" borderId="0" xfId="0" applyFont="1"/>
    <xf numFmtId="0" fontId="7" fillId="2" borderId="0" xfId="0" applyFont="1" applyFill="1"/>
    <xf numFmtId="0" fontId="8" fillId="0" borderId="0" xfId="0" applyFont="1"/>
    <xf numFmtId="0" fontId="8" fillId="0" borderId="0" xfId="0" applyFont="1" applyAlignment="1">
      <alignment textRotation="90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justify" vertical="center"/>
    </xf>
    <xf numFmtId="178" fontId="1" fillId="2" borderId="0" xfId="1" applyNumberFormat="1" applyFont="1" applyFill="1" applyAlignment="1">
      <alignment horizontal="right" vertical="center"/>
    </xf>
    <xf numFmtId="178" fontId="1" fillId="0" borderId="8" xfId="1" applyNumberFormat="1" applyFont="1" applyBorder="1" applyAlignment="1">
      <alignment horizontal="center" vertical="center" wrapText="1"/>
    </xf>
    <xf numFmtId="178" fontId="1" fillId="2" borderId="8" xfId="1" applyNumberFormat="1" applyFont="1" applyFill="1" applyBorder="1" applyAlignment="1">
      <alignment horizontal="center" vertical="center" wrapText="1"/>
    </xf>
    <xf numFmtId="178" fontId="1" fillId="2" borderId="8" xfId="1" applyNumberFormat="1" applyFont="1" applyFill="1" applyBorder="1" applyAlignment="1">
      <alignment vertical="center" wrapText="1"/>
    </xf>
    <xf numFmtId="43" fontId="1" fillId="2" borderId="8" xfId="1" applyFont="1" applyFill="1" applyBorder="1" applyAlignment="1">
      <alignment vertical="center" wrapText="1"/>
    </xf>
    <xf numFmtId="14" fontId="4" fillId="0" borderId="8" xfId="0" applyNumberFormat="1" applyFont="1" applyBorder="1" applyAlignment="1">
      <alignment horizontal="left" vertical="center" wrapText="1"/>
    </xf>
    <xf numFmtId="43" fontId="6" fillId="0" borderId="8" xfId="1" applyFont="1" applyBorder="1" applyAlignment="1">
      <alignment vertical="center" wrapText="1"/>
    </xf>
    <xf numFmtId="43" fontId="6" fillId="2" borderId="8" xfId="1" applyFont="1" applyFill="1" applyBorder="1" applyAlignment="1">
      <alignment vertical="center" wrapText="1"/>
    </xf>
    <xf numFmtId="14" fontId="5" fillId="0" borderId="8" xfId="0" applyNumberFormat="1" applyFont="1" applyBorder="1" applyAlignment="1">
      <alignment horizontal="left" vertical="center" wrapText="1"/>
    </xf>
    <xf numFmtId="43" fontId="1" fillId="2" borderId="8" xfId="1" applyFont="1" applyFill="1" applyBorder="1" applyAlignment="1"/>
    <xf numFmtId="43" fontId="1" fillId="0" borderId="8" xfId="1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 indent="11"/>
    </xf>
    <xf numFmtId="43" fontId="1" fillId="2" borderId="0" xfId="1" applyFont="1" applyFill="1" applyAlignment="1"/>
    <xf numFmtId="0" fontId="4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8" fillId="2" borderId="0" xfId="0" applyFont="1" applyFill="1"/>
    <xf numFmtId="43" fontId="8" fillId="0" borderId="0" xfId="0" applyNumberFormat="1" applyFont="1"/>
    <xf numFmtId="178" fontId="8" fillId="0" borderId="0" xfId="0" applyNumberFormat="1" applyFont="1"/>
    <xf numFmtId="0" fontId="12" fillId="0" borderId="0" xfId="223" applyFont="1"/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215" applyFont="1"/>
    <xf numFmtId="0" fontId="6" fillId="0" borderId="8" xfId="215" applyFont="1" applyBorder="1" applyAlignment="1">
      <alignment horizontal="center" vertical="center"/>
    </xf>
    <xf numFmtId="0" fontId="18" fillId="7" borderId="0" xfId="215" applyFont="1" applyFill="1"/>
    <xf numFmtId="0" fontId="19" fillId="0" borderId="0" xfId="215" applyFont="1" applyAlignment="1">
      <alignment horizontal="center"/>
    </xf>
    <xf numFmtId="0" fontId="6" fillId="0" borderId="0" xfId="215" applyFont="1" applyAlignment="1">
      <alignment horizontal="center"/>
    </xf>
    <xf numFmtId="0" fontId="20" fillId="0" borderId="0" xfId="215" applyFont="1"/>
    <xf numFmtId="0" fontId="1" fillId="0" borderId="0" xfId="215" applyFont="1" applyAlignment="1">
      <alignment horizontal="right"/>
    </xf>
    <xf numFmtId="0" fontId="6" fillId="0" borderId="4" xfId="0" quotePrefix="1" applyFont="1" applyBorder="1" applyAlignment="1">
      <alignment horizontal="center" vertical="center"/>
    </xf>
    <xf numFmtId="0" fontId="1" fillId="0" borderId="8" xfId="0" quotePrefix="1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6" fillId="0" borderId="10" xfId="0" quotePrefix="1" applyFont="1" applyBorder="1" applyAlignment="1">
      <alignment horizontal="center" vertical="center"/>
    </xf>
    <xf numFmtId="0" fontId="8" fillId="0" borderId="43" xfId="0" applyFont="1" applyBorder="1"/>
    <xf numFmtId="43" fontId="8" fillId="0" borderId="0" xfId="1" applyFont="1"/>
    <xf numFmtId="0" fontId="1" fillId="0" borderId="5" xfId="215" applyFont="1" applyBorder="1" applyAlignment="1">
      <alignment horizontal="center"/>
    </xf>
    <xf numFmtId="0" fontId="1" fillId="0" borderId="6" xfId="215" applyFont="1" applyBorder="1" applyAlignment="1">
      <alignment horizontal="center"/>
    </xf>
    <xf numFmtId="0" fontId="1" fillId="0" borderId="7" xfId="215" applyFont="1" applyBorder="1" applyAlignment="1">
      <alignment horizontal="center"/>
    </xf>
    <xf numFmtId="0" fontId="1" fillId="2" borderId="0" xfId="215" applyFont="1" applyFill="1" applyAlignment="1">
      <alignment horizontal="right" wrapText="1"/>
    </xf>
    <xf numFmtId="0" fontId="19" fillId="0" borderId="0" xfId="215" applyFont="1" applyAlignment="1">
      <alignment horizontal="center"/>
    </xf>
    <xf numFmtId="0" fontId="6" fillId="0" borderId="8" xfId="215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/>
    </xf>
    <xf numFmtId="178" fontId="1" fillId="0" borderId="0" xfId="1" applyNumberFormat="1" applyFont="1" applyAlignment="1">
      <alignment horizontal="right"/>
    </xf>
    <xf numFmtId="0" fontId="4" fillId="0" borderId="3" xfId="0" applyFont="1" applyBorder="1" applyAlignment="1">
      <alignment horizontal="left" vertical="center"/>
    </xf>
    <xf numFmtId="178" fontId="1" fillId="0" borderId="8" xfId="1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3" fontId="1" fillId="2" borderId="2" xfId="1" applyFont="1" applyFill="1" applyBorder="1" applyAlignment="1" applyProtection="1">
      <alignment horizontal="center" vertical="center"/>
    </xf>
    <xf numFmtId="43" fontId="1" fillId="2" borderId="4" xfId="1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center"/>
    </xf>
    <xf numFmtId="43" fontId="1" fillId="0" borderId="0" xfId="1" applyFont="1" applyBorder="1" applyAlignment="1">
      <alignment horizontal="center"/>
    </xf>
    <xf numFmtId="43" fontId="1" fillId="0" borderId="0" xfId="1" applyFont="1" applyBorder="1" applyAlignment="1">
      <alignment horizontal="righ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354">
    <cellStyle name=" " xfId="2" xr:uid="{00000000-0005-0000-0000-000031000000}"/>
    <cellStyle name="??" xfId="3" xr:uid="{00000000-0005-0000-0000-000032000000}"/>
    <cellStyle name="_Aged Debtors_CONS_aug06_01. Chart of Accounts Sep 07_C3. General Cash by T3" xfId="4" xr:uid="{00000000-0005-0000-0000-000033000000}"/>
    <cellStyle name="_Debtors - Aug 08 V1" xfId="5" xr:uid="{00000000-0005-0000-0000-000034000000}"/>
    <cellStyle name="_Rock Lobsters Provision July 05" xfId="6" xr:uid="{00000000-0005-0000-0000-000035000000}"/>
    <cellStyle name="20% - Accent1 10" xfId="7" xr:uid="{00000000-0005-0000-0000-000036000000}"/>
    <cellStyle name="20% - Accent1 14" xfId="8" xr:uid="{00000000-0005-0000-0000-000037000000}"/>
    <cellStyle name="20% - Accent2 10" xfId="9" xr:uid="{00000000-0005-0000-0000-000038000000}"/>
    <cellStyle name="20% - Accent2 14" xfId="10" xr:uid="{00000000-0005-0000-0000-000039000000}"/>
    <cellStyle name="20% - Accent3 10" xfId="11" xr:uid="{00000000-0005-0000-0000-00003A000000}"/>
    <cellStyle name="20% - Accent3 14" xfId="12" xr:uid="{00000000-0005-0000-0000-00003B000000}"/>
    <cellStyle name="20% - Accent4 10" xfId="13" xr:uid="{00000000-0005-0000-0000-00003C000000}"/>
    <cellStyle name="20% - Accent4 14" xfId="14" xr:uid="{00000000-0005-0000-0000-00003D000000}"/>
    <cellStyle name="20% - Accent5 10" xfId="15" xr:uid="{00000000-0005-0000-0000-00003E000000}"/>
    <cellStyle name="20% - Accent5 14" xfId="16" xr:uid="{00000000-0005-0000-0000-00003F000000}"/>
    <cellStyle name="20% - Accent6 10" xfId="17" xr:uid="{00000000-0005-0000-0000-000040000000}"/>
    <cellStyle name="20% - Accent6 14" xfId="18" xr:uid="{00000000-0005-0000-0000-000041000000}"/>
    <cellStyle name="20% - 强调文字颜色 1" xfId="19" xr:uid="{00000000-0005-0000-0000-000042000000}"/>
    <cellStyle name="20% - 强调文字颜色 2" xfId="20" xr:uid="{00000000-0005-0000-0000-000043000000}"/>
    <cellStyle name="20% - 强调文字颜色 3" xfId="21" xr:uid="{00000000-0005-0000-0000-000044000000}"/>
    <cellStyle name="20% - 强调文字颜色 4" xfId="22" xr:uid="{00000000-0005-0000-0000-000045000000}"/>
    <cellStyle name="20% - 强调文字颜色 5" xfId="23" xr:uid="{00000000-0005-0000-0000-000046000000}"/>
    <cellStyle name="20% - 强调文字颜色 6" xfId="24" xr:uid="{00000000-0005-0000-0000-000047000000}"/>
    <cellStyle name="2dp" xfId="25" xr:uid="{00000000-0005-0000-0000-000048000000}"/>
    <cellStyle name="3 space" xfId="26" xr:uid="{00000000-0005-0000-0000-000049000000}"/>
    <cellStyle name="40% - Accent1 10" xfId="27" xr:uid="{00000000-0005-0000-0000-00004A000000}"/>
    <cellStyle name="40% - Accent1 14" xfId="28" xr:uid="{00000000-0005-0000-0000-00004B000000}"/>
    <cellStyle name="40% - Accent2 10" xfId="29" xr:uid="{00000000-0005-0000-0000-00004C000000}"/>
    <cellStyle name="40% - Accent2 14" xfId="30" xr:uid="{00000000-0005-0000-0000-00004D000000}"/>
    <cellStyle name="40% - Accent3 10" xfId="31" xr:uid="{00000000-0005-0000-0000-00004E000000}"/>
    <cellStyle name="40% - Accent3 14" xfId="32" xr:uid="{00000000-0005-0000-0000-00004F000000}"/>
    <cellStyle name="40% - Accent4 14" xfId="33" xr:uid="{00000000-0005-0000-0000-000050000000}"/>
    <cellStyle name="40% - Accent5 14" xfId="34" xr:uid="{00000000-0005-0000-0000-000051000000}"/>
    <cellStyle name="40% - Accent6 10" xfId="35" xr:uid="{00000000-0005-0000-0000-000052000000}"/>
    <cellStyle name="40% - Accent6 14" xfId="36" xr:uid="{00000000-0005-0000-0000-000053000000}"/>
    <cellStyle name="40% - 强调文字颜色 1" xfId="37" xr:uid="{00000000-0005-0000-0000-000054000000}"/>
    <cellStyle name="40% - 强调文字颜色 2" xfId="38" xr:uid="{00000000-0005-0000-0000-000055000000}"/>
    <cellStyle name="40% - 强调文字颜色 3" xfId="39" xr:uid="{00000000-0005-0000-0000-000056000000}"/>
    <cellStyle name="40% - 强调文字颜色 6" xfId="40" xr:uid="{00000000-0005-0000-0000-000057000000}"/>
    <cellStyle name="60% - Accent1 10" xfId="41" xr:uid="{00000000-0005-0000-0000-000058000000}"/>
    <cellStyle name="60% - Accent1 14" xfId="42" xr:uid="{00000000-0005-0000-0000-000059000000}"/>
    <cellStyle name="60% - Accent2 10" xfId="43" xr:uid="{00000000-0005-0000-0000-00005A000000}"/>
    <cellStyle name="60% - Accent2 14" xfId="44" xr:uid="{00000000-0005-0000-0000-00005B000000}"/>
    <cellStyle name="60% - Accent3 10" xfId="45" xr:uid="{00000000-0005-0000-0000-00005C000000}"/>
    <cellStyle name="60% - Accent3 14" xfId="46" xr:uid="{00000000-0005-0000-0000-00005D000000}"/>
    <cellStyle name="60% - Accent4 10" xfId="47" xr:uid="{00000000-0005-0000-0000-00005E000000}"/>
    <cellStyle name="60% - Accent4 14" xfId="48" xr:uid="{00000000-0005-0000-0000-00005F000000}"/>
    <cellStyle name="60% - Accent5 10" xfId="49" xr:uid="{00000000-0005-0000-0000-000060000000}"/>
    <cellStyle name="60% - Accent5 14" xfId="50" xr:uid="{00000000-0005-0000-0000-000061000000}"/>
    <cellStyle name="60% - Accent6 10" xfId="51" xr:uid="{00000000-0005-0000-0000-000062000000}"/>
    <cellStyle name="60% - Accent6 14" xfId="52" xr:uid="{00000000-0005-0000-0000-000063000000}"/>
    <cellStyle name="60% - 强调文字颜色 1" xfId="53" xr:uid="{00000000-0005-0000-0000-000064000000}"/>
    <cellStyle name="60% - 强调文字颜色 2" xfId="54" xr:uid="{00000000-0005-0000-0000-000065000000}"/>
    <cellStyle name="60% - 强调文字颜色 3" xfId="55" xr:uid="{00000000-0005-0000-0000-000066000000}"/>
    <cellStyle name="60% - 强调文字颜色 4" xfId="56" xr:uid="{00000000-0005-0000-0000-000067000000}"/>
    <cellStyle name="60% - 强调文字颜色 5" xfId="57" xr:uid="{00000000-0005-0000-0000-000068000000}"/>
    <cellStyle name="60% - 强调文字颜色 6" xfId="58" xr:uid="{00000000-0005-0000-0000-000069000000}"/>
    <cellStyle name="Accent1 10" xfId="59" xr:uid="{00000000-0005-0000-0000-00006A000000}"/>
    <cellStyle name="Accent1 14" xfId="60" xr:uid="{00000000-0005-0000-0000-00006B000000}"/>
    <cellStyle name="Accent2 10" xfId="61" xr:uid="{00000000-0005-0000-0000-00006C000000}"/>
    <cellStyle name="Accent2 14" xfId="62" xr:uid="{00000000-0005-0000-0000-00006D000000}"/>
    <cellStyle name="Accent3 10" xfId="63" xr:uid="{00000000-0005-0000-0000-00006E000000}"/>
    <cellStyle name="Accent3 14" xfId="64" xr:uid="{00000000-0005-0000-0000-00006F000000}"/>
    <cellStyle name="Accent4 14" xfId="65" xr:uid="{00000000-0005-0000-0000-000070000000}"/>
    <cellStyle name="Accent5 14" xfId="66" xr:uid="{00000000-0005-0000-0000-000071000000}"/>
    <cellStyle name="Accent6 10" xfId="67" xr:uid="{00000000-0005-0000-0000-000072000000}"/>
    <cellStyle name="Accent6 14" xfId="68" xr:uid="{00000000-0005-0000-0000-000073000000}"/>
    <cellStyle name="Account Heading" xfId="69" xr:uid="{00000000-0005-0000-0000-000074000000}"/>
    <cellStyle name="Ärenderubrik" xfId="70" xr:uid="{00000000-0005-0000-0000-000075000000}"/>
    <cellStyle name="b" xfId="71" xr:uid="{00000000-0005-0000-0000-000076000000}"/>
    <cellStyle name="b_C3. General Cash by T3" xfId="72" xr:uid="{00000000-0005-0000-0000-000077000000}"/>
    <cellStyle name="Bad 10" xfId="73" xr:uid="{00000000-0005-0000-0000-000078000000}"/>
    <cellStyle name="Bad 14" xfId="74" xr:uid="{00000000-0005-0000-0000-000079000000}"/>
    <cellStyle name="BE Pickup Link" xfId="75" xr:uid="{00000000-0005-0000-0000-00007A000000}"/>
    <cellStyle name="Black" xfId="76" xr:uid="{00000000-0005-0000-0000-00007B000000}"/>
    <cellStyle name="Blue" xfId="77" xr:uid="{00000000-0005-0000-0000-00007C000000}"/>
    <cellStyle name="Body_$Numeric" xfId="78" xr:uid="{00000000-0005-0000-0000-00007D000000}"/>
    <cellStyle name="Bold" xfId="79" xr:uid="{00000000-0005-0000-0000-00007E000000}"/>
    <cellStyle name="Calc Currency (0)" xfId="80" xr:uid="{00000000-0005-0000-0000-00007F000000}"/>
    <cellStyle name="Calc Currency (2)" xfId="81" xr:uid="{00000000-0005-0000-0000-000080000000}"/>
    <cellStyle name="Calculation 10" xfId="82" xr:uid="{00000000-0005-0000-0000-000081000000}"/>
    <cellStyle name="Calculation 14" xfId="83" xr:uid="{00000000-0005-0000-0000-000082000000}"/>
    <cellStyle name="Check Cell 10" xfId="84" xr:uid="{00000000-0005-0000-0000-000083000000}"/>
    <cellStyle name="Check Cell 14" xfId="85" xr:uid="{00000000-0005-0000-0000-000084000000}"/>
    <cellStyle name="Col head light" xfId="86" xr:uid="{00000000-0005-0000-0000-000085000000}"/>
    <cellStyle name="Comet" xfId="87" xr:uid="{00000000-0005-0000-0000-000086000000}"/>
    <cellStyle name="Comma" xfId="1" builtinId="3"/>
    <cellStyle name="Comma [0] 2" xfId="88" xr:uid="{00000000-0005-0000-0000-000087000000}"/>
    <cellStyle name="Comma [0] 2 10" xfId="89" xr:uid="{00000000-0005-0000-0000-000088000000}"/>
    <cellStyle name="Comma [0] 3" xfId="90" xr:uid="{00000000-0005-0000-0000-000089000000}"/>
    <cellStyle name="Comma [0] 4" xfId="91" xr:uid="{00000000-0005-0000-0000-00008A000000}"/>
    <cellStyle name="Comma [0] 5" xfId="92" xr:uid="{00000000-0005-0000-0000-00008B000000}"/>
    <cellStyle name="Comma [00]" xfId="93" xr:uid="{00000000-0005-0000-0000-00008C000000}"/>
    <cellStyle name="Comma 0" xfId="94" xr:uid="{00000000-0005-0000-0000-00008D000000}"/>
    <cellStyle name="Comma 1" xfId="95" xr:uid="{00000000-0005-0000-0000-00008E000000}"/>
    <cellStyle name="Comma 10" xfId="96" xr:uid="{00000000-0005-0000-0000-00008F000000}"/>
    <cellStyle name="Comma 100 2" xfId="97" xr:uid="{00000000-0005-0000-0000-000090000000}"/>
    <cellStyle name="Comma 11" xfId="98" xr:uid="{00000000-0005-0000-0000-000091000000}"/>
    <cellStyle name="Comma 13" xfId="99" xr:uid="{00000000-0005-0000-0000-000092000000}"/>
    <cellStyle name="Comma 13 2" xfId="100" xr:uid="{00000000-0005-0000-0000-000093000000}"/>
    <cellStyle name="Comma 14" xfId="101" xr:uid="{00000000-0005-0000-0000-000094000000}"/>
    <cellStyle name="Comma 14 2" xfId="102" xr:uid="{00000000-0005-0000-0000-000095000000}"/>
    <cellStyle name="Comma 14 3" xfId="103" xr:uid="{00000000-0005-0000-0000-000096000000}"/>
    <cellStyle name="Comma 15" xfId="104" xr:uid="{00000000-0005-0000-0000-000097000000}"/>
    <cellStyle name="Comma 15 4" xfId="105" xr:uid="{00000000-0005-0000-0000-000098000000}"/>
    <cellStyle name="Comma 16 2" xfId="106" xr:uid="{00000000-0005-0000-0000-000099000000}"/>
    <cellStyle name="Comma 16 2 2" xfId="107" xr:uid="{00000000-0005-0000-0000-00009A000000}"/>
    <cellStyle name="Comma 16 3 2" xfId="108" xr:uid="{00000000-0005-0000-0000-00009B000000}"/>
    <cellStyle name="Comma 16 8" xfId="109" xr:uid="{00000000-0005-0000-0000-00009C000000}"/>
    <cellStyle name="Comma 17 2" xfId="110" xr:uid="{00000000-0005-0000-0000-00009D000000}"/>
    <cellStyle name="Comma 18 2" xfId="111" xr:uid="{00000000-0005-0000-0000-00009E000000}"/>
    <cellStyle name="Comma 2" xfId="112" xr:uid="{00000000-0005-0000-0000-00009F000000}"/>
    <cellStyle name="Comma 2 10" xfId="113" xr:uid="{00000000-0005-0000-0000-0000A0000000}"/>
    <cellStyle name="Comma 2 13" xfId="114" xr:uid="{00000000-0005-0000-0000-0000A1000000}"/>
    <cellStyle name="Comma 2 2 11" xfId="115" xr:uid="{00000000-0005-0000-0000-0000A2000000}"/>
    <cellStyle name="Comma 2 2 2" xfId="116" xr:uid="{00000000-0005-0000-0000-0000A3000000}"/>
    <cellStyle name="Comma 2 2 2 2" xfId="117" xr:uid="{00000000-0005-0000-0000-0000A4000000}"/>
    <cellStyle name="Comma 2 2 31" xfId="118" xr:uid="{00000000-0005-0000-0000-0000A5000000}"/>
    <cellStyle name="Comma 2 2 4" xfId="119" xr:uid="{00000000-0005-0000-0000-0000A6000000}"/>
    <cellStyle name="Comma 2 2 5" xfId="120" xr:uid="{00000000-0005-0000-0000-0000A7000000}"/>
    <cellStyle name="Comma 2 2 5 2 2" xfId="121" xr:uid="{00000000-0005-0000-0000-0000A8000000}"/>
    <cellStyle name="Comma 2 3" xfId="122" xr:uid="{00000000-0005-0000-0000-0000A9000000}"/>
    <cellStyle name="Comma 2 3 4" xfId="353" xr:uid="{00000000-0005-0000-0000-000092010000}"/>
    <cellStyle name="Comma 2 7 2" xfId="123" xr:uid="{00000000-0005-0000-0000-0000AA000000}"/>
    <cellStyle name="Comma 21" xfId="124" xr:uid="{00000000-0005-0000-0000-0000AB000000}"/>
    <cellStyle name="Comma 22" xfId="125" xr:uid="{00000000-0005-0000-0000-0000AC000000}"/>
    <cellStyle name="Comma 25" xfId="126" xr:uid="{00000000-0005-0000-0000-0000AD000000}"/>
    <cellStyle name="Comma 25 2" xfId="127" xr:uid="{00000000-0005-0000-0000-0000AE000000}"/>
    <cellStyle name="Comma 25 4 2" xfId="128" xr:uid="{00000000-0005-0000-0000-0000AF000000}"/>
    <cellStyle name="Comma 27 4" xfId="129" xr:uid="{00000000-0005-0000-0000-0000B0000000}"/>
    <cellStyle name="Comma 28" xfId="130" xr:uid="{00000000-0005-0000-0000-0000B1000000}"/>
    <cellStyle name="Comma 28 3" xfId="131" xr:uid="{00000000-0005-0000-0000-0000B2000000}"/>
    <cellStyle name="Comma 3 14" xfId="132" xr:uid="{00000000-0005-0000-0000-0000B3000000}"/>
    <cellStyle name="Comma 3 8 2" xfId="133" xr:uid="{00000000-0005-0000-0000-0000B4000000}"/>
    <cellStyle name="Comma 3 8 3" xfId="134" xr:uid="{00000000-0005-0000-0000-0000B5000000}"/>
    <cellStyle name="Comma 31 2" xfId="135" xr:uid="{00000000-0005-0000-0000-0000B6000000}"/>
    <cellStyle name="Comma 31 2 2" xfId="136" xr:uid="{00000000-0005-0000-0000-0000B7000000}"/>
    <cellStyle name="Comma 43 2" xfId="137" xr:uid="{00000000-0005-0000-0000-0000B8000000}"/>
    <cellStyle name="Comma 46 2" xfId="138" xr:uid="{00000000-0005-0000-0000-0000B9000000}"/>
    <cellStyle name="Comma 48 2" xfId="139" xr:uid="{00000000-0005-0000-0000-0000BA000000}"/>
    <cellStyle name="Comma 64" xfId="140" xr:uid="{00000000-0005-0000-0000-0000BB000000}"/>
    <cellStyle name="Comma 65" xfId="141" xr:uid="{00000000-0005-0000-0000-0000BC000000}"/>
    <cellStyle name="Comma 8 2 2" xfId="142" xr:uid="{00000000-0005-0000-0000-0000BD000000}"/>
    <cellStyle name="Comma0" xfId="143" xr:uid="{00000000-0005-0000-0000-0000BE000000}"/>
    <cellStyle name="Comma0 - Modelo1" xfId="144" xr:uid="{00000000-0005-0000-0000-0000BF000000}"/>
    <cellStyle name="Comma0 - Style1" xfId="145" xr:uid="{00000000-0005-0000-0000-0000C0000000}"/>
    <cellStyle name="Currency [00]" xfId="146" xr:uid="{00000000-0005-0000-0000-0000C1000000}"/>
    <cellStyle name="Currency 12" xfId="147" xr:uid="{00000000-0005-0000-0000-0000C2000000}"/>
    <cellStyle name="Currency 2 2" xfId="148" xr:uid="{00000000-0005-0000-0000-0000C3000000}"/>
    <cellStyle name="Currency 5 2" xfId="149" xr:uid="{00000000-0005-0000-0000-0000C4000000}"/>
    <cellStyle name="Currency 7" xfId="150" xr:uid="{00000000-0005-0000-0000-0000C5000000}"/>
    <cellStyle name="Currency0" xfId="151" xr:uid="{00000000-0005-0000-0000-0000C6000000}"/>
    <cellStyle name="Date" xfId="152" xr:uid="{00000000-0005-0000-0000-0000C7000000}"/>
    <cellStyle name="Date Short" xfId="153" xr:uid="{00000000-0005-0000-0000-0000C8000000}"/>
    <cellStyle name="DATE_1. SL Budget 2009-10 v3" xfId="154" xr:uid="{00000000-0005-0000-0000-0000C9000000}"/>
    <cellStyle name="Dean's number format" xfId="155" xr:uid="{00000000-0005-0000-0000-0000CA000000}"/>
    <cellStyle name="DELTA" xfId="156" xr:uid="{00000000-0005-0000-0000-0000CB000000}"/>
    <cellStyle name="Dia" xfId="157" xr:uid="{00000000-0005-0000-0000-0000CC000000}"/>
    <cellStyle name="Dollars" xfId="158" xr:uid="{00000000-0005-0000-0000-0000CD000000}"/>
    <cellStyle name="Dollars M" xfId="159" xr:uid="{00000000-0005-0000-0000-0000CE000000}"/>
    <cellStyle name="Dollars_KPI Summary WC v2004-IK2" xfId="160" xr:uid="{00000000-0005-0000-0000-0000CF000000}"/>
    <cellStyle name="Ekati BPR_Table Heading" xfId="161" xr:uid="{00000000-0005-0000-0000-0000D0000000}"/>
    <cellStyle name="Encabez1" xfId="162" xr:uid="{00000000-0005-0000-0000-0000D1000000}"/>
    <cellStyle name="EPS" xfId="163" xr:uid="{00000000-0005-0000-0000-0000D2000000}"/>
    <cellStyle name="Euro" xfId="164" xr:uid="{00000000-0005-0000-0000-0000D3000000}"/>
    <cellStyle name="Euro EPS" xfId="165" xr:uid="{00000000-0005-0000-0000-0000D4000000}"/>
    <cellStyle name="Euro_2008 YEnd Audit GFR Checklist - Module 2" xfId="166" xr:uid="{00000000-0005-0000-0000-0000D5000000}"/>
    <cellStyle name="Explanatory Text 10" xfId="167" xr:uid="{00000000-0005-0000-0000-0000D6000000}"/>
    <cellStyle name="Explanatory Text 14" xfId="168" xr:uid="{00000000-0005-0000-0000-0000D7000000}"/>
    <cellStyle name="Fixed" xfId="169" xr:uid="{00000000-0005-0000-0000-0000D8000000}"/>
    <cellStyle name="Format Datum (ÅÅ-MM-DD t.mm)" xfId="170" xr:uid="{00000000-0005-0000-0000-0000D9000000}"/>
    <cellStyle name="Format Datum (ÅÅ-MM-DD)" xfId="171" xr:uid="{00000000-0005-0000-0000-0000DA000000}"/>
    <cellStyle name="Format Datum (MMM-ÅÅ)" xfId="172" xr:uid="{00000000-0005-0000-0000-0000DB000000}"/>
    <cellStyle name="Format Procent (0%)" xfId="173" xr:uid="{00000000-0005-0000-0000-0000DC000000}"/>
    <cellStyle name="Format Procent (0,0%)" xfId="174" xr:uid="{00000000-0005-0000-0000-0000DD000000}"/>
    <cellStyle name="Format Tal (# ##0)" xfId="175" xr:uid="{00000000-0005-0000-0000-0000DE000000}"/>
    <cellStyle name="Format Tal (# ##0,00)" xfId="176" xr:uid="{00000000-0005-0000-0000-0000DF000000}"/>
    <cellStyle name="Format Tid (t.mm)" xfId="177" xr:uid="{00000000-0005-0000-0000-0000E0000000}"/>
    <cellStyle name="FORMULA" xfId="178" xr:uid="{00000000-0005-0000-0000-0000E1000000}"/>
    <cellStyle name="Formulas" xfId="179" xr:uid="{00000000-0005-0000-0000-0000E2000000}"/>
    <cellStyle name="FROMHYPERION" xfId="180" xr:uid="{00000000-0005-0000-0000-0000E3000000}"/>
    <cellStyle name="FRxAmtStyle" xfId="181" xr:uid="{00000000-0005-0000-0000-0000E4000000}"/>
    <cellStyle name="FRxCurrStyle" xfId="182" xr:uid="{00000000-0005-0000-0000-0000E5000000}"/>
    <cellStyle name="FRxPcntStyle" xfId="183" xr:uid="{00000000-0005-0000-0000-0000E6000000}"/>
    <cellStyle name="Good 10" xfId="184" xr:uid="{00000000-0005-0000-0000-0000E7000000}"/>
    <cellStyle name="Good 14" xfId="185" xr:uid="{00000000-0005-0000-0000-0000E8000000}"/>
    <cellStyle name="Header1" xfId="186" xr:uid="{00000000-0005-0000-0000-0000E9000000}"/>
    <cellStyle name="Header2" xfId="187" xr:uid="{00000000-0005-0000-0000-0000EA000000}"/>
    <cellStyle name="Heading 1 10" xfId="188" xr:uid="{00000000-0005-0000-0000-0000EB000000}"/>
    <cellStyle name="Heading 1 14" xfId="189" xr:uid="{00000000-0005-0000-0000-0000EC000000}"/>
    <cellStyle name="Heading 2 10" xfId="190" xr:uid="{00000000-0005-0000-0000-0000ED000000}"/>
    <cellStyle name="Heading 2 14" xfId="191" xr:uid="{00000000-0005-0000-0000-0000EE000000}"/>
    <cellStyle name="Heading 3 10" xfId="192" xr:uid="{00000000-0005-0000-0000-0000EF000000}"/>
    <cellStyle name="Heading 3 14" xfId="193" xr:uid="{00000000-0005-0000-0000-0000F0000000}"/>
    <cellStyle name="Heading 4 10" xfId="194" xr:uid="{00000000-0005-0000-0000-0000F1000000}"/>
    <cellStyle name="Heading 4 14" xfId="195" xr:uid="{00000000-0005-0000-0000-0000F2000000}"/>
    <cellStyle name="Hyperlink 2" xfId="196" xr:uid="{00000000-0005-0000-0000-0000F3000000}"/>
    <cellStyle name="Hyperlink 3" xfId="197" xr:uid="{00000000-0005-0000-0000-0000F4000000}"/>
    <cellStyle name="Index" xfId="198" xr:uid="{00000000-0005-0000-0000-0000F5000000}"/>
    <cellStyle name="Input 10" xfId="199" xr:uid="{00000000-0005-0000-0000-0000F6000000}"/>
    <cellStyle name="Input 14" xfId="200" xr:uid="{00000000-0005-0000-0000-0000F7000000}"/>
    <cellStyle name="Input Data" xfId="201" xr:uid="{00000000-0005-0000-0000-0000F8000000}"/>
    <cellStyle name="Linked Cell 10" xfId="202" xr:uid="{00000000-0005-0000-0000-0000F9000000}"/>
    <cellStyle name="Linked Cell 14" xfId="203" xr:uid="{00000000-0005-0000-0000-0000FA000000}"/>
    <cellStyle name="MB.SuppData" xfId="204" xr:uid="{00000000-0005-0000-0000-0000FB000000}"/>
    <cellStyle name="Millares_Capex11" xfId="205" xr:uid="{00000000-0005-0000-0000-0000FC000000}"/>
    <cellStyle name="Moneda [0]_laroux" xfId="206" xr:uid="{00000000-0005-0000-0000-0000FD000000}"/>
    <cellStyle name="Moneda_laroux" xfId="207" xr:uid="{00000000-0005-0000-0000-0000FE000000}"/>
    <cellStyle name="MPHeading" xfId="208" xr:uid="{00000000-0005-0000-0000-0000FF000000}"/>
    <cellStyle name="mtrl tln" xfId="209" xr:uid="{00000000-0005-0000-0000-000000010000}"/>
    <cellStyle name="Multiple" xfId="210" xr:uid="{00000000-0005-0000-0000-000001010000}"/>
    <cellStyle name="Neutral 10" xfId="211" xr:uid="{00000000-0005-0000-0000-000002010000}"/>
    <cellStyle name="Neutral 14" xfId="212" xr:uid="{00000000-0005-0000-0000-000003010000}"/>
    <cellStyle name="Normal" xfId="0" builtinId="0"/>
    <cellStyle name="Normal - Style1" xfId="213" xr:uid="{00000000-0005-0000-0000-000004010000}"/>
    <cellStyle name="Normal 10" xfId="214" xr:uid="{00000000-0005-0000-0000-000005010000}"/>
    <cellStyle name="Normal 10_Cash Flow" xfId="215" xr:uid="{00000000-0005-0000-0000-000006010000}"/>
    <cellStyle name="Normal 12" xfId="216" xr:uid="{00000000-0005-0000-0000-000007010000}"/>
    <cellStyle name="Normal 12 2" xfId="217" xr:uid="{00000000-0005-0000-0000-000008010000}"/>
    <cellStyle name="Normal 15 2" xfId="218" xr:uid="{00000000-0005-0000-0000-000009010000}"/>
    <cellStyle name="Normal 17" xfId="219" xr:uid="{00000000-0005-0000-0000-00000A010000}"/>
    <cellStyle name="Normal 2 13" xfId="220" xr:uid="{00000000-0005-0000-0000-00000B010000}"/>
    <cellStyle name="Normal 2 15" xfId="221" xr:uid="{00000000-0005-0000-0000-00000C010000}"/>
    <cellStyle name="Normal 2 2 11" xfId="222" xr:uid="{00000000-0005-0000-0000-00000D010000}"/>
    <cellStyle name="Normal 2 2 2" xfId="223" xr:uid="{00000000-0005-0000-0000-00000E010000}"/>
    <cellStyle name="Normal 3 13" xfId="224" xr:uid="{00000000-0005-0000-0000-00000F010000}"/>
    <cellStyle name="Normal 3 4" xfId="225" xr:uid="{00000000-0005-0000-0000-000010010000}"/>
    <cellStyle name="Normal 39" xfId="226" xr:uid="{00000000-0005-0000-0000-000011010000}"/>
    <cellStyle name="Normal 4 4" xfId="351" xr:uid="{00000000-0005-0000-0000-000090010000}"/>
    <cellStyle name="Normal 63" xfId="352" xr:uid="{00000000-0005-0000-0000-000091010000}"/>
    <cellStyle name="Normal 64" xfId="227" xr:uid="{00000000-0005-0000-0000-000012010000}"/>
    <cellStyle name="Normal 75" xfId="350" xr:uid="{00000000-0005-0000-0000-00008F010000}"/>
    <cellStyle name="Note 10" xfId="228" xr:uid="{00000000-0005-0000-0000-000013010000}"/>
    <cellStyle name="Note 14" xfId="229" xr:uid="{00000000-0005-0000-0000-000014010000}"/>
    <cellStyle name="Numbers Bold (0)" xfId="230" xr:uid="{00000000-0005-0000-0000-000015010000}"/>
    <cellStyle name="Output 10" xfId="231" xr:uid="{00000000-0005-0000-0000-000016010000}"/>
    <cellStyle name="Output 14" xfId="232" xr:uid="{00000000-0005-0000-0000-000017010000}"/>
    <cellStyle name="OUTPUT AMOUNTS" xfId="233" xr:uid="{00000000-0005-0000-0000-000018010000}"/>
    <cellStyle name="Page Title" xfId="234" xr:uid="{00000000-0005-0000-0000-000019010000}"/>
    <cellStyle name="Percent 10" xfId="235" xr:uid="{00000000-0005-0000-0000-00001A010000}"/>
    <cellStyle name="Percent 12" xfId="236" xr:uid="{00000000-0005-0000-0000-00001B010000}"/>
    <cellStyle name="Percent 13" xfId="237" xr:uid="{00000000-0005-0000-0000-00001C010000}"/>
    <cellStyle name="Percent 14" xfId="238" xr:uid="{00000000-0005-0000-0000-00001D010000}"/>
    <cellStyle name="Percent 3" xfId="239" xr:uid="{00000000-0005-0000-0000-00001E010000}"/>
    <cellStyle name="Percent 3 3" xfId="240" xr:uid="{00000000-0005-0000-0000-00001F010000}"/>
    <cellStyle name="Percent 5" xfId="241" xr:uid="{00000000-0005-0000-0000-000020010000}"/>
    <cellStyle name="Percent 7" xfId="242" xr:uid="{00000000-0005-0000-0000-000021010000}"/>
    <cellStyle name="Percent 8" xfId="243" xr:uid="{00000000-0005-0000-0000-000022010000}"/>
    <cellStyle name="Red Bold Calibiri 10" xfId="244" xr:uid="{00000000-0005-0000-0000-000023010000}"/>
    <cellStyle name="Rubrik1" xfId="245" xr:uid="{00000000-0005-0000-0000-000024010000}"/>
    <cellStyle name="Rubrik2" xfId="246" xr:uid="{00000000-0005-0000-0000-000025010000}"/>
    <cellStyle name="Rubrik3" xfId="247" xr:uid="{00000000-0005-0000-0000-000026010000}"/>
    <cellStyle name="S0" xfId="248" xr:uid="{00000000-0005-0000-0000-000027010000}"/>
    <cellStyle name="S1" xfId="249" xr:uid="{00000000-0005-0000-0000-000028010000}"/>
    <cellStyle name="S10" xfId="250" xr:uid="{00000000-0005-0000-0000-000029010000}"/>
    <cellStyle name="S18" xfId="251" xr:uid="{00000000-0005-0000-0000-00002A010000}"/>
    <cellStyle name="S2" xfId="252" xr:uid="{00000000-0005-0000-0000-00002B010000}"/>
    <cellStyle name="S3" xfId="253" xr:uid="{00000000-0005-0000-0000-00002C010000}"/>
    <cellStyle name="S4" xfId="254" xr:uid="{00000000-0005-0000-0000-00002D010000}"/>
    <cellStyle name="S5" xfId="255" xr:uid="{00000000-0005-0000-0000-00002E010000}"/>
    <cellStyle name="S6" xfId="256" xr:uid="{00000000-0005-0000-0000-00002F010000}"/>
    <cellStyle name="S7" xfId="257" xr:uid="{00000000-0005-0000-0000-000030010000}"/>
    <cellStyle name="S8" xfId="258" xr:uid="{00000000-0005-0000-0000-000031010000}"/>
    <cellStyle name="S9" xfId="259" xr:uid="{00000000-0005-0000-0000-000032010000}"/>
    <cellStyle name="SAPBEXaggData" xfId="260" xr:uid="{00000000-0005-0000-0000-000033010000}"/>
    <cellStyle name="SAPBEXaggDataEmph" xfId="261" xr:uid="{00000000-0005-0000-0000-000034010000}"/>
    <cellStyle name="SAPBEXaggItem" xfId="262" xr:uid="{00000000-0005-0000-0000-000035010000}"/>
    <cellStyle name="SAPBEXaggItemX" xfId="263" xr:uid="{00000000-0005-0000-0000-000036010000}"/>
    <cellStyle name="SAPBEXchaText" xfId="264" xr:uid="{00000000-0005-0000-0000-000037010000}"/>
    <cellStyle name="SAPBEXexcBad7" xfId="265" xr:uid="{00000000-0005-0000-0000-000038010000}"/>
    <cellStyle name="SAPBEXexcBad8" xfId="266" xr:uid="{00000000-0005-0000-0000-000039010000}"/>
    <cellStyle name="SAPBEXexcBad9" xfId="267" xr:uid="{00000000-0005-0000-0000-00003A010000}"/>
    <cellStyle name="SAPBEXexcCritical4" xfId="268" xr:uid="{00000000-0005-0000-0000-00003B010000}"/>
    <cellStyle name="SAPBEXexcCritical5" xfId="269" xr:uid="{00000000-0005-0000-0000-00003C010000}"/>
    <cellStyle name="SAPBEXexcCritical6" xfId="270" xr:uid="{00000000-0005-0000-0000-00003D010000}"/>
    <cellStyle name="SAPBEXexcGood1" xfId="271" xr:uid="{00000000-0005-0000-0000-00003E010000}"/>
    <cellStyle name="SAPBEXexcGood2" xfId="272" xr:uid="{00000000-0005-0000-0000-00003F010000}"/>
    <cellStyle name="SAPBEXexcGood3" xfId="273" xr:uid="{00000000-0005-0000-0000-000040010000}"/>
    <cellStyle name="SAPBEXfilterDrill" xfId="274" xr:uid="{00000000-0005-0000-0000-000041010000}"/>
    <cellStyle name="SAPBEXfilterItem" xfId="275" xr:uid="{00000000-0005-0000-0000-000042010000}"/>
    <cellStyle name="SAPBEXfilterText" xfId="276" xr:uid="{00000000-0005-0000-0000-000043010000}"/>
    <cellStyle name="SAPBEXformats" xfId="277" xr:uid="{00000000-0005-0000-0000-000044010000}"/>
    <cellStyle name="SAPBEXheaderText" xfId="278" xr:uid="{00000000-0005-0000-0000-000045010000}"/>
    <cellStyle name="SAPBEXHLevel0" xfId="279" xr:uid="{00000000-0005-0000-0000-000046010000}"/>
    <cellStyle name="SAPBEXHLevel0X" xfId="280" xr:uid="{00000000-0005-0000-0000-000047010000}"/>
    <cellStyle name="SAPBEXHLevel1" xfId="281" xr:uid="{00000000-0005-0000-0000-000048010000}"/>
    <cellStyle name="SAPBEXHLevel1X" xfId="282" xr:uid="{00000000-0005-0000-0000-000049010000}"/>
    <cellStyle name="SAPBEXHLevel2" xfId="283" xr:uid="{00000000-0005-0000-0000-00004A010000}"/>
    <cellStyle name="SAPBEXHLevel2X" xfId="284" xr:uid="{00000000-0005-0000-0000-00004B010000}"/>
    <cellStyle name="SAPBEXHLevel3" xfId="285" xr:uid="{00000000-0005-0000-0000-00004C010000}"/>
    <cellStyle name="SAPBEXHLevel3X" xfId="286" xr:uid="{00000000-0005-0000-0000-00004D010000}"/>
    <cellStyle name="SAPBEXresData" xfId="287" xr:uid="{00000000-0005-0000-0000-00004E010000}"/>
    <cellStyle name="SAPBEXresDataEmph" xfId="288" xr:uid="{00000000-0005-0000-0000-00004F010000}"/>
    <cellStyle name="SAPBEXresItem" xfId="289" xr:uid="{00000000-0005-0000-0000-000050010000}"/>
    <cellStyle name="SAPBEXresItemX" xfId="290" xr:uid="{00000000-0005-0000-0000-000051010000}"/>
    <cellStyle name="SAPBEXstdData" xfId="291" xr:uid="{00000000-0005-0000-0000-000052010000}"/>
    <cellStyle name="SAPBEXstdDataEmph" xfId="292" xr:uid="{00000000-0005-0000-0000-000053010000}"/>
    <cellStyle name="SAPBEXstdItem" xfId="293" xr:uid="{00000000-0005-0000-0000-000054010000}"/>
    <cellStyle name="SAPBEXstdItemX" xfId="294" xr:uid="{00000000-0005-0000-0000-000055010000}"/>
    <cellStyle name="SAPBEXtitle" xfId="295" xr:uid="{00000000-0005-0000-0000-000056010000}"/>
    <cellStyle name="SAPBEXundefined" xfId="296" xr:uid="{00000000-0005-0000-0000-000057010000}"/>
    <cellStyle name="Scorecard_Flag" xfId="297" xr:uid="{00000000-0005-0000-0000-000058010000}"/>
    <cellStyle name="SDEntry" xfId="298" xr:uid="{00000000-0005-0000-0000-000059010000}"/>
    <cellStyle name="SEHeader" xfId="299" xr:uid="{00000000-0005-0000-0000-00005A010000}"/>
    <cellStyle name="STANDARD" xfId="300" xr:uid="{00000000-0005-0000-0000-00005B010000}"/>
    <cellStyle name="STYLE1" xfId="301" xr:uid="{00000000-0005-0000-0000-00005C010000}"/>
    <cellStyle name="STYLE1 - Style1" xfId="302" xr:uid="{00000000-0005-0000-0000-00005D010000}"/>
    <cellStyle name="STYLE1_FRx_BS_MTD" xfId="303" xr:uid="{00000000-0005-0000-0000-00005E010000}"/>
    <cellStyle name="STYLE10" xfId="304" xr:uid="{00000000-0005-0000-0000-00005F010000}"/>
    <cellStyle name="STYLE2" xfId="305" xr:uid="{00000000-0005-0000-0000-000060010000}"/>
    <cellStyle name="STYLE3" xfId="306" xr:uid="{00000000-0005-0000-0000-000061010000}"/>
    <cellStyle name="STYLE4" xfId="307" xr:uid="{00000000-0005-0000-0000-000063010000}"/>
    <cellStyle name="STYLE5" xfId="308" xr:uid="{00000000-0005-0000-0000-000065010000}"/>
    <cellStyle name="STYLE6" xfId="309" xr:uid="{00000000-0005-0000-0000-000066010000}"/>
    <cellStyle name="STYLE7" xfId="310" xr:uid="{00000000-0005-0000-0000-000067010000}"/>
    <cellStyle name="STYLE9" xfId="311" xr:uid="{00000000-0005-0000-0000-000068010000}"/>
    <cellStyle name="Table Head Aligned" xfId="312" xr:uid="{00000000-0005-0000-0000-000069010000}"/>
    <cellStyle name="Table Title" xfId="313" xr:uid="{00000000-0005-0000-0000-00006A010000}"/>
    <cellStyle name="Table Units" xfId="314" xr:uid="{00000000-0005-0000-0000-00006B010000}"/>
    <cellStyle name="Text Bold" xfId="315" xr:uid="{00000000-0005-0000-0000-00006C010000}"/>
    <cellStyle name="Text Light" xfId="316" xr:uid="{00000000-0005-0000-0000-00006D010000}"/>
    <cellStyle name="Thin Rule" xfId="317" xr:uid="{00000000-0005-0000-0000-00006E010000}"/>
    <cellStyle name="Title 10" xfId="318" xr:uid="{00000000-0005-0000-0000-00006F010000}"/>
    <cellStyle name="Title 14" xfId="319" xr:uid="{00000000-0005-0000-0000-000070010000}"/>
    <cellStyle name="Total 10" xfId="320" xr:uid="{00000000-0005-0000-0000-000071010000}"/>
    <cellStyle name="Total 14" xfId="321" xr:uid="{00000000-0005-0000-0000-000072010000}"/>
    <cellStyle name="Units" xfId="322" xr:uid="{00000000-0005-0000-0000-000073010000}"/>
    <cellStyle name="Unprotected" xfId="323" xr:uid="{00000000-0005-0000-0000-000074010000}"/>
    <cellStyle name="Warning Text 10" xfId="324" xr:uid="{00000000-0005-0000-0000-000075010000}"/>
    <cellStyle name="Warning Text 14" xfId="325" xr:uid="{00000000-0005-0000-0000-000076010000}"/>
    <cellStyle name="Years" xfId="326" xr:uid="{00000000-0005-0000-0000-000077010000}"/>
    <cellStyle name="好" xfId="327" xr:uid="{00000000-0005-0000-0000-000078010000}"/>
    <cellStyle name="差" xfId="328" xr:uid="{00000000-0005-0000-0000-000079010000}"/>
    <cellStyle name="常规_Sheet1" xfId="329" xr:uid="{00000000-0005-0000-0000-00007A010000}"/>
    <cellStyle name="强调文字颜色 1" xfId="330" xr:uid="{00000000-0005-0000-0000-00007B010000}"/>
    <cellStyle name="强调文字颜色 2" xfId="331" xr:uid="{00000000-0005-0000-0000-00007C010000}"/>
    <cellStyle name="强调文字颜色 3" xfId="332" xr:uid="{00000000-0005-0000-0000-00007D010000}"/>
    <cellStyle name="强调文字颜色 6" xfId="333" xr:uid="{00000000-0005-0000-0000-00007E010000}"/>
    <cellStyle name="标题" xfId="334" xr:uid="{00000000-0005-0000-0000-00007F010000}"/>
    <cellStyle name="标题 1" xfId="335" xr:uid="{00000000-0005-0000-0000-000080010000}"/>
    <cellStyle name="标题 2" xfId="336" xr:uid="{00000000-0005-0000-0000-000081010000}"/>
    <cellStyle name="标题 3" xfId="337" xr:uid="{00000000-0005-0000-0000-000082010000}"/>
    <cellStyle name="标题 4" xfId="338" xr:uid="{00000000-0005-0000-0000-000083010000}"/>
    <cellStyle name="检查单元格" xfId="339" xr:uid="{00000000-0005-0000-0000-000084010000}"/>
    <cellStyle name="標準_(04)CS Export Report" xfId="340" xr:uid="{00000000-0005-0000-0000-000085010000}"/>
    <cellStyle name="汇总" xfId="341" xr:uid="{00000000-0005-0000-0000-000086010000}"/>
    <cellStyle name="注释" xfId="342" xr:uid="{00000000-0005-0000-0000-000087010000}"/>
    <cellStyle name="解释性文本" xfId="343" xr:uid="{00000000-0005-0000-0000-000088010000}"/>
    <cellStyle name="警告文本" xfId="344" xr:uid="{00000000-0005-0000-0000-000089010000}"/>
    <cellStyle name="计算" xfId="345" xr:uid="{00000000-0005-0000-0000-00008A010000}"/>
    <cellStyle name="输入" xfId="346" xr:uid="{00000000-0005-0000-0000-00008B010000}"/>
    <cellStyle name="输出" xfId="347" xr:uid="{00000000-0005-0000-0000-00008C010000}"/>
    <cellStyle name="适中" xfId="348" xr:uid="{00000000-0005-0000-0000-00008D010000}"/>
    <cellStyle name="链接单元格" xfId="349" xr:uid="{00000000-0005-0000-0000-00008E010000}"/>
  </cellStyles>
  <dxfs count="0"/>
  <tableStyles count="0" defaultTableStyle="TableStyleMedium9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5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Accounting/FPMM/FPMM_2008/Bayaraa_2008/2008%204Q/FS/Q2_2008/FS/FPMM_Q2_2008_Final/wei5021/Ivanhoe/Invoice/Cost%20&amp;%20Billing%20Recon/A2MW%20Offshore/2410%20-%20PMC/CBR_A2MW-2410PMC-0604.xls" TargetMode="External"/><Relationship Id="rId1" Type="http://schemas.openxmlformats.org/officeDocument/2006/relationships/externalLinkPath" Target="/Accounting/FPMM/FPMM_2008/Bayaraa_2008/2008%204Q/FS/Q2_2008/FS/FPMM_Q2_2008_Final/wei5021/Ivanhoe/Invoice/Cost%20&amp;%20Billing%20Recon/A2MW%20Offshore/2410%20-%20PMC/CBR_A2MW-2410PMC-0604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Client/Gobi/PBC/Seldeg,tm,himiin%20material%202009.xls" TargetMode="External"/><Relationship Id="rId1" Type="http://schemas.openxmlformats.org/officeDocument/2006/relationships/externalLinkPath" Target="/Client/Gobi/PBC/Seldeg,tm,himiin%20material%202009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Tsermaa/My%20Documents/SANTEHNIK%20SELBEG/SAN%20orlogo%20zarlaga%20uldegdel%20nasjilt%20%202009..xlsx" TargetMode="External"/><Relationship Id="rId1" Type="http://schemas.openxmlformats.org/officeDocument/2006/relationships/externalLinkPath" Target="/Tsermaa/My%20Documents/SANTEHNIK%20SELBEG/SAN%20orlogo%20zarlaga%20uldegdel%20nasjilt%20%202009.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Tsermaa/My%20Documents/TUSLAH%20MATERIAL/TUSLAH%20MATERIAL%20orlogo%20zarlaga%20uldegdel%20nasjilt%202009.xlsx" TargetMode="External"/><Relationship Id="rId1" Type="http://schemas.openxmlformats.org/officeDocument/2006/relationships/externalLinkPath" Target="/Tsermaa/My%20Documents/TUSLAH%20MATERIAL/TUSLAH%20MATERIAL%20orlogo%20zarlaga%20uldegdel%20nasjilt%202009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Dulguun/AppData/Roaming/Microsoft/Excel/BayanResources-2009.11.30/PBC/TB-2009-01-4009-BR.xlsx" TargetMode="External"/><Relationship Id="rId1" Type="http://schemas.openxmlformats.org/officeDocument/2006/relationships/externalLinkPath" Target="/Users/Dulguun/AppData/Roaming/Microsoft/Excel/BayanResources-2009.11.30/PBC/TB-2009-01-4009-BR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gnesh\Data-Finance\Accounting\FIXED%20ASSET\MONTHLY%20ASSET%20REGISTER%20LIST\FIXED%20ASSET%20REGISTER%20at%20Dec.05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Client/BayanResources-2009.11.30/PBC/TB-2009-01-4009-BR.xlsx" TargetMode="External"/><Relationship Id="rId1" Type="http://schemas.openxmlformats.org/officeDocument/2006/relationships/externalLinkPath" Target="/Client/BayanResources-2009.11.30/PBC/TB-2009-01-4009-BR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numbac/AppData/Local/Microsoft/Windows/Temporary%20Internet%20Files/Content.Outlook/ONK6LH17/Clients/Accounting/FPMM/2009%20Q3/Bill%20and%20Non%20bill/Billable%20Expense%20Summary%20Q3%202009.xls" TargetMode="External"/><Relationship Id="rId1" Type="http://schemas.openxmlformats.org/officeDocument/2006/relationships/externalLinkPath" Target="/Users/numbac/AppData/Local/Microsoft/Windows/Temporary%20Internet%20Files/Content.Outlook/ONK6LH17/Clients/Accounting/FPMM/2009%20Q3/Bill%20and%20Non%20bill/Billable%20Expense%20Summary%20Q3%202009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numbac/AppData/Local/Microsoft/Windows/Temporary%20Internet%20Files/Content.Outlook/ONK6LH17/Documents/Clients/Accounting/FPMM/2009/2009%20Q4/Bill&amp;Nonbill/Billable%20Expense%20Summary%20Q4%202009.xls" TargetMode="External"/><Relationship Id="rId1" Type="http://schemas.openxmlformats.org/officeDocument/2006/relationships/externalLinkPath" Target="/Users/numbac/AppData/Local/Microsoft/Windows/Temporary%20Internet%20Files/Content.Outlook/ONK6LH17/Documents/Clients/Accounting/FPMM/2009/2009%20Q4/Bill&amp;Nonbill/Billable%20Expense%20Summary%20Q4%202009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numbac/AppData/Local/Microsoft/Windows/Temporary%20Internet%20Files/Content.Outlook/ONK6LH17/wei5021/Ivanhoe/Invoice/Cost%20&amp;%20Billing%20Recon/A2MW%20Offshore/2410%20-%20PMC/CBR_A2MW-2410PMC-0604.xls" TargetMode="External"/><Relationship Id="rId1" Type="http://schemas.openxmlformats.org/officeDocument/2006/relationships/externalLinkPath" Target="/Users/numbac/AppData/Local/Microsoft/Windows/Temporary%20Internet%20Files/Content.Outlook/ONK6LH17/wei5021/Ivanhoe/Invoice/Cost%20&amp;%20Billing%20Recon/A2MW%20Offshore/2410%20-%20PMC/CBR_A2MW-2410PMC-0604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/Clients/Accounting/SEDG/2011/Feb/Recycle%20bin/TB%20and%20WIP%20from%20Sedg/February%202011_TB%20Pack_Mongolia.xls" TargetMode="External"/><Relationship Id="rId1" Type="http://schemas.openxmlformats.org/officeDocument/2006/relationships/externalLinkPath" Target="/Documents/Clients/Accounting/SEDG/2011/Feb/Recycle%20bin/TB%20and%20WIP%20from%20Sedg/February%202011_TB%20Pack_Mongolia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e%20-%20Analysis%20-Sedgman%20Newco/Checklist/Checklist%20WIP%20Template.xls" TargetMode="External"/><Relationship Id="rId1" Type="http://schemas.openxmlformats.org/officeDocument/2006/relationships/externalLinkPath" Target="/Finance%20-%20Analysis%20-Sedgman%20Newco/Checklist/Checklist%20WIP%20Template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Tsermaa/My%20Documents/BARILGA/Barilga%20orlogro%20zarlaga%20uldegdel%20nasjilt%20%202009.xlsx" TargetMode="External"/><Relationship Id="rId1" Type="http://schemas.openxmlformats.org/officeDocument/2006/relationships/externalLinkPath" Target="/Tsermaa/My%20Documents/BARILGA/Barilga%20orlogro%20zarlaga%20uldegdel%20nasjilt%20%202009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Client/NCL/BR_final/Working%20papers_2008_BR_final_Apr07.xls" TargetMode="External"/><Relationship Id="rId1" Type="http://schemas.openxmlformats.org/officeDocument/2006/relationships/externalLinkPath" Target="/Client/NCL/BR_final/Working%20papers_2008_BR_final_Apr07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khbaatar\shareddocs\Every%20day%20dovument\2008%20FINANCE\TB%20JAN%202008\TB-1.2008-4005_ZMU%20las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files.oraclecorp.com\content\AllPublic\Users\Users-D\david.collier-Public\ADI%20FY05\FY05_ET_SCOA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3.1.9\Accounting\Documents%20and%20Settings\cris.ortiz\My%20Documents\Mongolia%20Information\Implementation\Leighton%20LLC%20-%20Fixed%20Asset%20Listing%20090630.xls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nestie/Local%20Settings/Temporary%20Internet%20Files/Content.Outlook/AUX0N8DM/FX%20Rate%20Report%20April.xls" TargetMode="External"/><Relationship Id="rId1" Type="http://schemas.openxmlformats.org/officeDocument/2006/relationships/externalLinkPath" Target="/Documents%20and%20Settings/nestie/Local%20Settings/Temporary%20Internet%20Files/Content.Outlook/AUX0N8DM/FX%20Rate%20Report%20April.xls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Onchinsuren/Desktop/Clients_Dec15/NewCAML/Every%20day%20dovument/2008%20FINANCE/TB%20FEB%202008/TB-2.2008-4005_ZMU.xls" TargetMode="External"/><Relationship Id="rId1" Type="http://schemas.openxmlformats.org/officeDocument/2006/relationships/externalLinkPath" Target="/Users/Onchinsuren/Desktop/Clients_Dec15/NewCAML/Every%20day%20dovument/2008%20FINANCE/TB%20FEB%202008/TB-2.2008-4005_ZMU.xls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Eja_final_201404.xlsx" TargetMode="External"/><Relationship Id="rId1" Type="http://schemas.openxmlformats.org/officeDocument/2006/relationships/externalLinkPath" Target="/Eja_final_2014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"/>
      <sheetName val="B"/>
      <sheetName val="Total Cost Current Period"/>
      <sheetName val=" To be Billed Labor"/>
      <sheetName val="To be Billed Expense"/>
      <sheetName val="To be Adj. Labor"/>
      <sheetName val="To  be Adj. Expense"/>
      <sheetName val="Billable Labor Margin"/>
      <sheetName val="Unrecord Taxes on Exp."/>
      <sheetName val="Unrecord Liabilities"/>
      <sheetName val="Invoice Log"/>
      <sheetName val="Book Asset Register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LBEG uildver"/>
      <sheetName val="SELBEG tsahilgaan"/>
      <sheetName val="SELBEG santehnik"/>
      <sheetName val="BARILGIIN material"/>
      <sheetName val="TUSLAH MATERIAL"/>
      <sheetName val="HIMIIN material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ASJILT"/>
      <sheetName val="Sheet2"/>
      <sheetName val="SAN orlogo 2009"/>
      <sheetName val="Sheet5"/>
      <sheetName val="SAN zarlaga 2009"/>
      <sheetName val="2008"/>
      <sheetName val="2007"/>
      <sheetName val="2006"/>
      <sheetName val="2005"/>
      <sheetName val="2004"/>
      <sheetName val="2003"/>
      <sheetName val="TAILBAR"/>
      <sheetName val="Sheet1"/>
      <sheetName val="SAN Orlogo sara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ASJILT"/>
      <sheetName val="ORLOGO"/>
      <sheetName val="Sheet5"/>
      <sheetName val="ORLOGO 2009"/>
      <sheetName val="Zarlaga 2009"/>
      <sheetName val="Sheet1"/>
      <sheetName val="Sheet4"/>
      <sheetName val="Sheet2"/>
      <sheetName val="2008"/>
      <sheetName val="2007"/>
      <sheetName val="2006"/>
      <sheetName val="2005"/>
      <sheetName val="2004"/>
      <sheetName val="2003"/>
      <sheetName val="Sheet12"/>
      <sheetName val="Sheet3"/>
      <sheetName val="Sheet6"/>
      <sheetName val="Sheet7"/>
      <sheetName val="Sheet8"/>
      <sheetName val="orlogo 2009."/>
      <sheetName val="Sheet9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fData"/>
      <sheetName val="USD"/>
      <sheetName val="GJ"/>
      <sheetName val="GJ-test"/>
      <sheetName val="TB"/>
      <sheetName val="InterCo"/>
      <sheetName val="Assets"/>
      <sheetName val="Interest"/>
      <sheetName val="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s_XLB_WorkbookFile"/>
      <sheetName val="Analysis Pivot"/>
      <sheetName val="Book Asset Register"/>
      <sheetName val="16520"/>
      <sheetName val="16550"/>
      <sheetName val="16560"/>
      <sheetName val="16570"/>
      <sheetName val="Tax Asset Register"/>
      <sheetName val="Book 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fData"/>
      <sheetName val="USD"/>
      <sheetName val="GJ"/>
      <sheetName val="GJ-test"/>
      <sheetName val="TB"/>
      <sheetName val="InterCo"/>
      <sheetName val="Assets"/>
      <sheetName val="Interest"/>
      <sheetName val="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illalbe Exp Jan 09"/>
      <sheetName val="Billable Exp Feb 09"/>
      <sheetName val="Billable Exp Mar 09"/>
      <sheetName val="Billable Exp Apr 09"/>
      <sheetName val="Billable Exp May 09"/>
      <sheetName val="Billable Exp Jun 09"/>
      <sheetName val="Billable Exp Jul 09"/>
      <sheetName val="Billable Exp Q3"/>
      <sheetName val="Billable Exp Aug 09"/>
      <sheetName val="Billable Exp Sep 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illalbe Exp Jan 09"/>
      <sheetName val="Billable Exp Feb 09"/>
      <sheetName val="Billable Exp Mar 09"/>
      <sheetName val="Billable Exp Apr 09"/>
      <sheetName val="Billable Exp May 09"/>
      <sheetName val="Billable Exp Jun 09"/>
      <sheetName val="Billable Exp Jul 09"/>
      <sheetName val="Billable Exp Aug 09"/>
      <sheetName val="Billable Exp Sep 09"/>
      <sheetName val="Billable Exp Oct 09"/>
      <sheetName val="Billable Exp Nov 09"/>
      <sheetName val="Billable Exp Dec 09"/>
      <sheetName val="Billable Exp_Q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"/>
      <sheetName val="B"/>
      <sheetName val="Total Cost Current Period"/>
      <sheetName val=" To be Billed Labor"/>
      <sheetName val="To be Billed Expense"/>
      <sheetName val="To be Adj. Labor"/>
      <sheetName val="To  be Adj. Expense"/>
      <sheetName val="Billable Labor Margin"/>
      <sheetName val="Unrecord Taxes on Exp."/>
      <sheetName val="Unrecord Liabilities"/>
      <sheetName val="Invoice Log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. Instructions"/>
      <sheetName val="Tables"/>
      <sheetName val="5. Intercompany"/>
      <sheetName val="2. Checklist"/>
      <sheetName val="3. FX Rates"/>
      <sheetName val="4. Trial Balance"/>
      <sheetName val="TB_ACCPAC"/>
      <sheetName val="6. Mapping Tree"/>
      <sheetName val="Proj Cashflow"/>
      <sheetName val="Cash_Forecast"/>
      <sheetName val="Cash_Actual"/>
      <sheetName val="7. Journal Template"/>
      <sheetName val="COA - P&amp;L"/>
      <sheetName val="COA - BS"/>
      <sheetName val="Cash book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rol"/>
      <sheetName val="Checksheet"/>
      <sheetName val="WIP"/>
      <sheetName val="Job_Details"/>
      <sheetName val="ReferenceData"/>
      <sheetName val="accounts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rilga uldegdel 2009"/>
      <sheetName val="NASJILT 2009"/>
      <sheetName val="ORLOGO- 2009"/>
      <sheetName val="Zarlaga -2009"/>
      <sheetName val="zarlaga 2009"/>
      <sheetName val="2008"/>
      <sheetName val="ReferenceData"/>
      <sheetName val="account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-1"/>
      <sheetName val="F-2"/>
      <sheetName val="materiality tools"/>
      <sheetName val="PAJE&amp;PRJE"/>
      <sheetName val="F-3"/>
      <sheetName val="A"/>
      <sheetName val="B-1"/>
      <sheetName val="B"/>
      <sheetName val="U"/>
      <sheetName val="U-1"/>
      <sheetName val="U-2"/>
      <sheetName val="U-3"/>
      <sheetName val="U-4"/>
      <sheetName val="N_For report"/>
      <sheetName val="N"/>
      <sheetName val="N-1"/>
      <sheetName val="N-1.1"/>
      <sheetName val="N-2"/>
      <sheetName val="N-3"/>
      <sheetName val="N-4"/>
      <sheetName val="N-5"/>
      <sheetName val="VW"/>
      <sheetName val="N-6"/>
      <sheetName val="N-7"/>
      <sheetName val="N-8"/>
      <sheetName val="N-9"/>
      <sheetName val="BB"/>
      <sheetName val="BB-1"/>
      <sheetName val="DD"/>
      <sheetName val="20-2"/>
      <sheetName val="20-3"/>
      <sheetName val="20-4"/>
      <sheetName val="30"/>
      <sheetName val="30-1"/>
      <sheetName val="30-2"/>
      <sheetName val="30-3"/>
      <sheetName val="SS"/>
      <sheetName val="Sheet1"/>
      <sheetName val="TB"/>
      <sheetName val="Classification"/>
      <sheetName val="Sheet2"/>
      <sheetName val="GJ"/>
      <sheetName val="GJ-test"/>
      <sheetName val="Assets"/>
      <sheetName val="BL"/>
      <sheetName val="Bal"/>
      <sheetName val="Inc"/>
      <sheetName val="Eq"/>
      <sheetName val="Cash flow"/>
      <sheetName val="БҮТЭЗ"/>
      <sheetName val="Balance"/>
      <sheetName val="Income"/>
      <sheetName val="Equity_Statement"/>
      <sheetName val="Cash_Flow_Statement"/>
      <sheetName val="Z-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ssification"/>
      <sheetName val="GJ"/>
      <sheetName val="GJ-test"/>
      <sheetName val="TB"/>
      <sheetName val="Assets"/>
      <sheetName val="B"/>
      <sheetName val="2008"/>
      <sheetName val="ORLOGO- 2009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B Hierarchy"/>
      <sheetName val="Ext lookup"/>
      <sheetName val="cost centre"/>
      <sheetName val="Account"/>
      <sheetName val="FY05_ET_SCOA"/>
      <sheetName val="T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ube-Allocation"/>
      <sheetName val="Listing0630"/>
      <sheetName val="Plant090630-Provs (090704)"/>
      <sheetName val="PlantListing090630-Provs"/>
      <sheetName val="PlantListing090630-Deprn"/>
      <sheetName val="Plant090630-Deprn (090704)"/>
      <sheetName val="PlantListing090630-Interest"/>
      <sheetName val="090630-IntChrgs(New)"/>
      <sheetName val="ExcavatorCosts-090630"/>
      <sheetName val="ExcavatorCosts-090531"/>
      <sheetName val="Rates"/>
      <sheetName val="T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ate Codes"/>
      <sheetName val="July"/>
      <sheetName val="August"/>
      <sheetName val="September"/>
      <sheetName val="October"/>
      <sheetName val="November"/>
      <sheetName val="December"/>
      <sheetName val="January"/>
      <sheetName val="February"/>
      <sheetName val="March"/>
      <sheetName val="April"/>
      <sheetName val="May"/>
      <sheetName val="Analysis"/>
      <sheetName val="cost centre"/>
      <sheetName val="Accou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 refreshError="1"/>
      <sheetData sheetId="1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lassification"/>
      <sheetName val="GJ"/>
      <sheetName val="GJ-test"/>
      <sheetName val="TB"/>
      <sheetName val="Assets"/>
      <sheetName val="B"/>
      <sheetName val="Rate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ayaa's dans"/>
      <sheetName val="tdb-82"/>
      <sheetName val="tdb-usd"/>
      <sheetName val="tdb-22"/>
      <sheetName val="tdb-23"/>
      <sheetName val="tdb-24"/>
      <sheetName val="tdb-tsalin"/>
      <sheetName val="tdb-card"/>
      <sheetName val="golomt"/>
      <sheetName val="ibank noorog"/>
      <sheetName val="tulbur batalgaa"/>
      <sheetName val="100-10643"/>
      <sheetName val="цалин"/>
      <sheetName val="dans neelt"/>
      <sheetName val="turees"/>
      <sheetName val="моби"/>
      <sheetName val="ttha hur"/>
      <sheetName val="cash-tug"/>
      <sheetName val="tdb-daaya22"/>
      <sheetName val="nom free"/>
      <sheetName val="baraa mat"/>
      <sheetName val="ug"/>
      <sheetName val="ab"/>
      <sheetName val="bhho-98"/>
      <sheetName val="tdb-setlement"/>
      <sheetName val="ariljaa"/>
      <sheetName val="uh"/>
      <sheetName val="uh dahin burt"/>
      <sheetName val="Sheet4"/>
      <sheetName val="asuudal dans"/>
      <sheetName val="hansh"/>
      <sheetName val="Journal"/>
      <sheetName val="TB"/>
      <sheetName val="Journal (2)"/>
      <sheetName val="TB-2"/>
      <sheetName val="nuur"/>
      <sheetName val="zahidal"/>
      <sheetName val="Balance"/>
      <sheetName val="orlogo"/>
      <sheetName val="umch"/>
      <sheetName val="MG"/>
      <sheetName val="Journal-MG"/>
      <sheetName val="MG noorog"/>
      <sheetName val="MG noorog (2)"/>
      <sheetName val="CIT"/>
      <sheetName val="TT-13"/>
      <sheetName val="Reconciliation"/>
      <sheetName val="PIT-11"/>
      <sheetName val="Sheet1"/>
      <sheetName val="Sheet2"/>
      <sheetName val="Sheet3"/>
      <sheetName val="Analys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83">
          <cell r="E83">
            <v>-154401673.717327</v>
          </cell>
        </row>
        <row r="86">
          <cell r="F86">
            <v>249734938.632673</v>
          </cell>
        </row>
      </sheetData>
      <sheetData sheetId="38"/>
      <sheetData sheetId="39">
        <row r="29">
          <cell r="H29">
            <v>249734938.62788799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2:R40"/>
  <sheetViews>
    <sheetView topLeftCell="B11" workbookViewId="0">
      <selection activeCell="E23" sqref="E23:P23"/>
    </sheetView>
  </sheetViews>
  <sheetFormatPr defaultColWidth="9" defaultRowHeight="13.2"/>
  <cols>
    <col min="1" max="1" width="9.109375" style="157" hidden="1" customWidth="1"/>
    <col min="2" max="2" width="3.44140625" style="157" customWidth="1"/>
    <col min="3" max="3" width="8.109375" style="157" customWidth="1"/>
    <col min="4" max="12" width="2.6640625" style="157" customWidth="1"/>
    <col min="13" max="13" width="2.88671875" style="157" customWidth="1"/>
    <col min="14" max="14" width="9.109375" style="157"/>
    <col min="15" max="15" width="9.88671875" style="157" customWidth="1"/>
    <col min="16" max="16" width="9.109375" style="157"/>
    <col min="17" max="17" width="25" style="157" customWidth="1"/>
    <col min="18" max="18" width="6.88671875" style="157" customWidth="1"/>
    <col min="19" max="257" width="9.109375" style="157"/>
    <col min="258" max="258" width="3.44140625" style="157" customWidth="1"/>
    <col min="259" max="259" width="8.109375" style="157" customWidth="1"/>
    <col min="260" max="268" width="2.6640625" style="157" customWidth="1"/>
    <col min="269" max="269" width="2.88671875" style="157" customWidth="1"/>
    <col min="270" max="270" width="9.109375" style="157"/>
    <col min="271" max="271" width="9.88671875" style="157" customWidth="1"/>
    <col min="272" max="272" width="9.109375" style="157"/>
    <col min="273" max="273" width="6.33203125" style="157" customWidth="1"/>
    <col min="274" max="274" width="12.88671875" style="157" customWidth="1"/>
    <col min="275" max="513" width="9.109375" style="157"/>
    <col min="514" max="514" width="3.44140625" style="157" customWidth="1"/>
    <col min="515" max="515" width="8.109375" style="157" customWidth="1"/>
    <col min="516" max="524" width="2.6640625" style="157" customWidth="1"/>
    <col min="525" max="525" width="2.88671875" style="157" customWidth="1"/>
    <col min="526" max="526" width="9.109375" style="157"/>
    <col min="527" max="527" width="9.88671875" style="157" customWidth="1"/>
    <col min="528" max="528" width="9.109375" style="157"/>
    <col min="529" max="529" width="6.33203125" style="157" customWidth="1"/>
    <col min="530" max="530" width="12.88671875" style="157" customWidth="1"/>
    <col min="531" max="769" width="9.109375" style="157"/>
    <col min="770" max="770" width="3.44140625" style="157" customWidth="1"/>
    <col min="771" max="771" width="8.109375" style="157" customWidth="1"/>
    <col min="772" max="780" width="2.6640625" style="157" customWidth="1"/>
    <col min="781" max="781" width="2.88671875" style="157" customWidth="1"/>
    <col min="782" max="782" width="9.109375" style="157"/>
    <col min="783" max="783" width="9.88671875" style="157" customWidth="1"/>
    <col min="784" max="784" width="9.109375" style="157"/>
    <col min="785" max="785" width="6.33203125" style="157" customWidth="1"/>
    <col min="786" max="786" width="12.88671875" style="157" customWidth="1"/>
    <col min="787" max="1025" width="9.109375" style="157"/>
    <col min="1026" max="1026" width="3.44140625" style="157" customWidth="1"/>
    <col min="1027" max="1027" width="8.109375" style="157" customWidth="1"/>
    <col min="1028" max="1036" width="2.6640625" style="157" customWidth="1"/>
    <col min="1037" max="1037" width="2.88671875" style="157" customWidth="1"/>
    <col min="1038" max="1038" width="9.109375" style="157"/>
    <col min="1039" max="1039" width="9.88671875" style="157" customWidth="1"/>
    <col min="1040" max="1040" width="9.109375" style="157"/>
    <col min="1041" max="1041" width="6.33203125" style="157" customWidth="1"/>
    <col min="1042" max="1042" width="12.88671875" style="157" customWidth="1"/>
    <col min="1043" max="1281" width="9.109375" style="157"/>
    <col min="1282" max="1282" width="3.44140625" style="157" customWidth="1"/>
    <col min="1283" max="1283" width="8.109375" style="157" customWidth="1"/>
    <col min="1284" max="1292" width="2.6640625" style="157" customWidth="1"/>
    <col min="1293" max="1293" width="2.88671875" style="157" customWidth="1"/>
    <col min="1294" max="1294" width="9.109375" style="157"/>
    <col min="1295" max="1295" width="9.88671875" style="157" customWidth="1"/>
    <col min="1296" max="1296" width="9.109375" style="157"/>
    <col min="1297" max="1297" width="6.33203125" style="157" customWidth="1"/>
    <col min="1298" max="1298" width="12.88671875" style="157" customWidth="1"/>
    <col min="1299" max="1537" width="9.109375" style="157"/>
    <col min="1538" max="1538" width="3.44140625" style="157" customWidth="1"/>
    <col min="1539" max="1539" width="8.109375" style="157" customWidth="1"/>
    <col min="1540" max="1548" width="2.6640625" style="157" customWidth="1"/>
    <col min="1549" max="1549" width="2.88671875" style="157" customWidth="1"/>
    <col min="1550" max="1550" width="9.109375" style="157"/>
    <col min="1551" max="1551" width="9.88671875" style="157" customWidth="1"/>
    <col min="1552" max="1552" width="9.109375" style="157"/>
    <col min="1553" max="1553" width="6.33203125" style="157" customWidth="1"/>
    <col min="1554" max="1554" width="12.88671875" style="157" customWidth="1"/>
    <col min="1555" max="1793" width="9.109375" style="157"/>
    <col min="1794" max="1794" width="3.44140625" style="157" customWidth="1"/>
    <col min="1795" max="1795" width="8.109375" style="157" customWidth="1"/>
    <col min="1796" max="1804" width="2.6640625" style="157" customWidth="1"/>
    <col min="1805" max="1805" width="2.88671875" style="157" customWidth="1"/>
    <col min="1806" max="1806" width="9.109375" style="157"/>
    <col min="1807" max="1807" width="9.88671875" style="157" customWidth="1"/>
    <col min="1808" max="1808" width="9.109375" style="157"/>
    <col min="1809" max="1809" width="6.33203125" style="157" customWidth="1"/>
    <col min="1810" max="1810" width="12.88671875" style="157" customWidth="1"/>
    <col min="1811" max="2049" width="9.109375" style="157"/>
    <col min="2050" max="2050" width="3.44140625" style="157" customWidth="1"/>
    <col min="2051" max="2051" width="8.109375" style="157" customWidth="1"/>
    <col min="2052" max="2060" width="2.6640625" style="157" customWidth="1"/>
    <col min="2061" max="2061" width="2.88671875" style="157" customWidth="1"/>
    <col min="2062" max="2062" width="9.109375" style="157"/>
    <col min="2063" max="2063" width="9.88671875" style="157" customWidth="1"/>
    <col min="2064" max="2064" width="9.109375" style="157"/>
    <col min="2065" max="2065" width="6.33203125" style="157" customWidth="1"/>
    <col min="2066" max="2066" width="12.88671875" style="157" customWidth="1"/>
    <col min="2067" max="2305" width="9.109375" style="157"/>
    <col min="2306" max="2306" width="3.44140625" style="157" customWidth="1"/>
    <col min="2307" max="2307" width="8.109375" style="157" customWidth="1"/>
    <col min="2308" max="2316" width="2.6640625" style="157" customWidth="1"/>
    <col min="2317" max="2317" width="2.88671875" style="157" customWidth="1"/>
    <col min="2318" max="2318" width="9.109375" style="157"/>
    <col min="2319" max="2319" width="9.88671875" style="157" customWidth="1"/>
    <col min="2320" max="2320" width="9.109375" style="157"/>
    <col min="2321" max="2321" width="6.33203125" style="157" customWidth="1"/>
    <col min="2322" max="2322" width="12.88671875" style="157" customWidth="1"/>
    <col min="2323" max="2561" width="9.109375" style="157"/>
    <col min="2562" max="2562" width="3.44140625" style="157" customWidth="1"/>
    <col min="2563" max="2563" width="8.109375" style="157" customWidth="1"/>
    <col min="2564" max="2572" width="2.6640625" style="157" customWidth="1"/>
    <col min="2573" max="2573" width="2.88671875" style="157" customWidth="1"/>
    <col min="2574" max="2574" width="9.109375" style="157"/>
    <col min="2575" max="2575" width="9.88671875" style="157" customWidth="1"/>
    <col min="2576" max="2576" width="9.109375" style="157"/>
    <col min="2577" max="2577" width="6.33203125" style="157" customWidth="1"/>
    <col min="2578" max="2578" width="12.88671875" style="157" customWidth="1"/>
    <col min="2579" max="2817" width="9.109375" style="157"/>
    <col min="2818" max="2818" width="3.44140625" style="157" customWidth="1"/>
    <col min="2819" max="2819" width="8.109375" style="157" customWidth="1"/>
    <col min="2820" max="2828" width="2.6640625" style="157" customWidth="1"/>
    <col min="2829" max="2829" width="2.88671875" style="157" customWidth="1"/>
    <col min="2830" max="2830" width="9.109375" style="157"/>
    <col min="2831" max="2831" width="9.88671875" style="157" customWidth="1"/>
    <col min="2832" max="2832" width="9.109375" style="157"/>
    <col min="2833" max="2833" width="6.33203125" style="157" customWidth="1"/>
    <col min="2834" max="2834" width="12.88671875" style="157" customWidth="1"/>
    <col min="2835" max="3073" width="9.109375" style="157"/>
    <col min="3074" max="3074" width="3.44140625" style="157" customWidth="1"/>
    <col min="3075" max="3075" width="8.109375" style="157" customWidth="1"/>
    <col min="3076" max="3084" width="2.6640625" style="157" customWidth="1"/>
    <col min="3085" max="3085" width="2.88671875" style="157" customWidth="1"/>
    <col min="3086" max="3086" width="9.109375" style="157"/>
    <col min="3087" max="3087" width="9.88671875" style="157" customWidth="1"/>
    <col min="3088" max="3088" width="9.109375" style="157"/>
    <col min="3089" max="3089" width="6.33203125" style="157" customWidth="1"/>
    <col min="3090" max="3090" width="12.88671875" style="157" customWidth="1"/>
    <col min="3091" max="3329" width="9.109375" style="157"/>
    <col min="3330" max="3330" width="3.44140625" style="157" customWidth="1"/>
    <col min="3331" max="3331" width="8.109375" style="157" customWidth="1"/>
    <col min="3332" max="3340" width="2.6640625" style="157" customWidth="1"/>
    <col min="3341" max="3341" width="2.88671875" style="157" customWidth="1"/>
    <col min="3342" max="3342" width="9.109375" style="157"/>
    <col min="3343" max="3343" width="9.88671875" style="157" customWidth="1"/>
    <col min="3344" max="3344" width="9.109375" style="157"/>
    <col min="3345" max="3345" width="6.33203125" style="157" customWidth="1"/>
    <col min="3346" max="3346" width="12.88671875" style="157" customWidth="1"/>
    <col min="3347" max="3585" width="9.109375" style="157"/>
    <col min="3586" max="3586" width="3.44140625" style="157" customWidth="1"/>
    <col min="3587" max="3587" width="8.109375" style="157" customWidth="1"/>
    <col min="3588" max="3596" width="2.6640625" style="157" customWidth="1"/>
    <col min="3597" max="3597" width="2.88671875" style="157" customWidth="1"/>
    <col min="3598" max="3598" width="9.109375" style="157"/>
    <col min="3599" max="3599" width="9.88671875" style="157" customWidth="1"/>
    <col min="3600" max="3600" width="9.109375" style="157"/>
    <col min="3601" max="3601" width="6.33203125" style="157" customWidth="1"/>
    <col min="3602" max="3602" width="12.88671875" style="157" customWidth="1"/>
    <col min="3603" max="3841" width="9.109375" style="157"/>
    <col min="3842" max="3842" width="3.44140625" style="157" customWidth="1"/>
    <col min="3843" max="3843" width="8.109375" style="157" customWidth="1"/>
    <col min="3844" max="3852" width="2.6640625" style="157" customWidth="1"/>
    <col min="3853" max="3853" width="2.88671875" style="157" customWidth="1"/>
    <col min="3854" max="3854" width="9.109375" style="157"/>
    <col min="3855" max="3855" width="9.88671875" style="157" customWidth="1"/>
    <col min="3856" max="3856" width="9.109375" style="157"/>
    <col min="3857" max="3857" width="6.33203125" style="157" customWidth="1"/>
    <col min="3858" max="3858" width="12.88671875" style="157" customWidth="1"/>
    <col min="3859" max="4097" width="9.109375" style="157"/>
    <col min="4098" max="4098" width="3.44140625" style="157" customWidth="1"/>
    <col min="4099" max="4099" width="8.109375" style="157" customWidth="1"/>
    <col min="4100" max="4108" width="2.6640625" style="157" customWidth="1"/>
    <col min="4109" max="4109" width="2.88671875" style="157" customWidth="1"/>
    <col min="4110" max="4110" width="9.109375" style="157"/>
    <col min="4111" max="4111" width="9.88671875" style="157" customWidth="1"/>
    <col min="4112" max="4112" width="9.109375" style="157"/>
    <col min="4113" max="4113" width="6.33203125" style="157" customWidth="1"/>
    <col min="4114" max="4114" width="12.88671875" style="157" customWidth="1"/>
    <col min="4115" max="4353" width="9.109375" style="157"/>
    <col min="4354" max="4354" width="3.44140625" style="157" customWidth="1"/>
    <col min="4355" max="4355" width="8.109375" style="157" customWidth="1"/>
    <col min="4356" max="4364" width="2.6640625" style="157" customWidth="1"/>
    <col min="4365" max="4365" width="2.88671875" style="157" customWidth="1"/>
    <col min="4366" max="4366" width="9.109375" style="157"/>
    <col min="4367" max="4367" width="9.88671875" style="157" customWidth="1"/>
    <col min="4368" max="4368" width="9.109375" style="157"/>
    <col min="4369" max="4369" width="6.33203125" style="157" customWidth="1"/>
    <col min="4370" max="4370" width="12.88671875" style="157" customWidth="1"/>
    <col min="4371" max="4609" width="9.109375" style="157"/>
    <col min="4610" max="4610" width="3.44140625" style="157" customWidth="1"/>
    <col min="4611" max="4611" width="8.109375" style="157" customWidth="1"/>
    <col min="4612" max="4620" width="2.6640625" style="157" customWidth="1"/>
    <col min="4621" max="4621" width="2.88671875" style="157" customWidth="1"/>
    <col min="4622" max="4622" width="9.109375" style="157"/>
    <col min="4623" max="4623" width="9.88671875" style="157" customWidth="1"/>
    <col min="4624" max="4624" width="9.109375" style="157"/>
    <col min="4625" max="4625" width="6.33203125" style="157" customWidth="1"/>
    <col min="4626" max="4626" width="12.88671875" style="157" customWidth="1"/>
    <col min="4627" max="4865" width="9.109375" style="157"/>
    <col min="4866" max="4866" width="3.44140625" style="157" customWidth="1"/>
    <col min="4867" max="4867" width="8.109375" style="157" customWidth="1"/>
    <col min="4868" max="4876" width="2.6640625" style="157" customWidth="1"/>
    <col min="4877" max="4877" width="2.88671875" style="157" customWidth="1"/>
    <col min="4878" max="4878" width="9.109375" style="157"/>
    <col min="4879" max="4879" width="9.88671875" style="157" customWidth="1"/>
    <col min="4880" max="4880" width="9.109375" style="157"/>
    <col min="4881" max="4881" width="6.33203125" style="157" customWidth="1"/>
    <col min="4882" max="4882" width="12.88671875" style="157" customWidth="1"/>
    <col min="4883" max="5121" width="9.109375" style="157"/>
    <col min="5122" max="5122" width="3.44140625" style="157" customWidth="1"/>
    <col min="5123" max="5123" width="8.109375" style="157" customWidth="1"/>
    <col min="5124" max="5132" width="2.6640625" style="157" customWidth="1"/>
    <col min="5133" max="5133" width="2.88671875" style="157" customWidth="1"/>
    <col min="5134" max="5134" width="9.109375" style="157"/>
    <col min="5135" max="5135" width="9.88671875" style="157" customWidth="1"/>
    <col min="5136" max="5136" width="9.109375" style="157"/>
    <col min="5137" max="5137" width="6.33203125" style="157" customWidth="1"/>
    <col min="5138" max="5138" width="12.88671875" style="157" customWidth="1"/>
    <col min="5139" max="5377" width="9.109375" style="157"/>
    <col min="5378" max="5378" width="3.44140625" style="157" customWidth="1"/>
    <col min="5379" max="5379" width="8.109375" style="157" customWidth="1"/>
    <col min="5380" max="5388" width="2.6640625" style="157" customWidth="1"/>
    <col min="5389" max="5389" width="2.88671875" style="157" customWidth="1"/>
    <col min="5390" max="5390" width="9.109375" style="157"/>
    <col min="5391" max="5391" width="9.88671875" style="157" customWidth="1"/>
    <col min="5392" max="5392" width="9.109375" style="157"/>
    <col min="5393" max="5393" width="6.33203125" style="157" customWidth="1"/>
    <col min="5394" max="5394" width="12.88671875" style="157" customWidth="1"/>
    <col min="5395" max="5633" width="9.109375" style="157"/>
    <col min="5634" max="5634" width="3.44140625" style="157" customWidth="1"/>
    <col min="5635" max="5635" width="8.109375" style="157" customWidth="1"/>
    <col min="5636" max="5644" width="2.6640625" style="157" customWidth="1"/>
    <col min="5645" max="5645" width="2.88671875" style="157" customWidth="1"/>
    <col min="5646" max="5646" width="9.109375" style="157"/>
    <col min="5647" max="5647" width="9.88671875" style="157" customWidth="1"/>
    <col min="5648" max="5648" width="9.109375" style="157"/>
    <col min="5649" max="5649" width="6.33203125" style="157" customWidth="1"/>
    <col min="5650" max="5650" width="12.88671875" style="157" customWidth="1"/>
    <col min="5651" max="5889" width="9.109375" style="157"/>
    <col min="5890" max="5890" width="3.44140625" style="157" customWidth="1"/>
    <col min="5891" max="5891" width="8.109375" style="157" customWidth="1"/>
    <col min="5892" max="5900" width="2.6640625" style="157" customWidth="1"/>
    <col min="5901" max="5901" width="2.88671875" style="157" customWidth="1"/>
    <col min="5902" max="5902" width="9.109375" style="157"/>
    <col min="5903" max="5903" width="9.88671875" style="157" customWidth="1"/>
    <col min="5904" max="5904" width="9.109375" style="157"/>
    <col min="5905" max="5905" width="6.33203125" style="157" customWidth="1"/>
    <col min="5906" max="5906" width="12.88671875" style="157" customWidth="1"/>
    <col min="5907" max="6145" width="9.109375" style="157"/>
    <col min="6146" max="6146" width="3.44140625" style="157" customWidth="1"/>
    <col min="6147" max="6147" width="8.109375" style="157" customWidth="1"/>
    <col min="6148" max="6156" width="2.6640625" style="157" customWidth="1"/>
    <col min="6157" max="6157" width="2.88671875" style="157" customWidth="1"/>
    <col min="6158" max="6158" width="9.109375" style="157"/>
    <col min="6159" max="6159" width="9.88671875" style="157" customWidth="1"/>
    <col min="6160" max="6160" width="9.109375" style="157"/>
    <col min="6161" max="6161" width="6.33203125" style="157" customWidth="1"/>
    <col min="6162" max="6162" width="12.88671875" style="157" customWidth="1"/>
    <col min="6163" max="6401" width="9.109375" style="157"/>
    <col min="6402" max="6402" width="3.44140625" style="157" customWidth="1"/>
    <col min="6403" max="6403" width="8.109375" style="157" customWidth="1"/>
    <col min="6404" max="6412" width="2.6640625" style="157" customWidth="1"/>
    <col min="6413" max="6413" width="2.88671875" style="157" customWidth="1"/>
    <col min="6414" max="6414" width="9.109375" style="157"/>
    <col min="6415" max="6415" width="9.88671875" style="157" customWidth="1"/>
    <col min="6416" max="6416" width="9.109375" style="157"/>
    <col min="6417" max="6417" width="6.33203125" style="157" customWidth="1"/>
    <col min="6418" max="6418" width="12.88671875" style="157" customWidth="1"/>
    <col min="6419" max="6657" width="9.109375" style="157"/>
    <col min="6658" max="6658" width="3.44140625" style="157" customWidth="1"/>
    <col min="6659" max="6659" width="8.109375" style="157" customWidth="1"/>
    <col min="6660" max="6668" width="2.6640625" style="157" customWidth="1"/>
    <col min="6669" max="6669" width="2.88671875" style="157" customWidth="1"/>
    <col min="6670" max="6670" width="9.109375" style="157"/>
    <col min="6671" max="6671" width="9.88671875" style="157" customWidth="1"/>
    <col min="6672" max="6672" width="9.109375" style="157"/>
    <col min="6673" max="6673" width="6.33203125" style="157" customWidth="1"/>
    <col min="6674" max="6674" width="12.88671875" style="157" customWidth="1"/>
    <col min="6675" max="6913" width="9.109375" style="157"/>
    <col min="6914" max="6914" width="3.44140625" style="157" customWidth="1"/>
    <col min="6915" max="6915" width="8.109375" style="157" customWidth="1"/>
    <col min="6916" max="6924" width="2.6640625" style="157" customWidth="1"/>
    <col min="6925" max="6925" width="2.88671875" style="157" customWidth="1"/>
    <col min="6926" max="6926" width="9.109375" style="157"/>
    <col min="6927" max="6927" width="9.88671875" style="157" customWidth="1"/>
    <col min="6928" max="6928" width="9.109375" style="157"/>
    <col min="6929" max="6929" width="6.33203125" style="157" customWidth="1"/>
    <col min="6930" max="6930" width="12.88671875" style="157" customWidth="1"/>
    <col min="6931" max="7169" width="9.109375" style="157"/>
    <col min="7170" max="7170" width="3.44140625" style="157" customWidth="1"/>
    <col min="7171" max="7171" width="8.109375" style="157" customWidth="1"/>
    <col min="7172" max="7180" width="2.6640625" style="157" customWidth="1"/>
    <col min="7181" max="7181" width="2.88671875" style="157" customWidth="1"/>
    <col min="7182" max="7182" width="9.109375" style="157"/>
    <col min="7183" max="7183" width="9.88671875" style="157" customWidth="1"/>
    <col min="7184" max="7184" width="9.109375" style="157"/>
    <col min="7185" max="7185" width="6.33203125" style="157" customWidth="1"/>
    <col min="7186" max="7186" width="12.88671875" style="157" customWidth="1"/>
    <col min="7187" max="7425" width="9.109375" style="157"/>
    <col min="7426" max="7426" width="3.44140625" style="157" customWidth="1"/>
    <col min="7427" max="7427" width="8.109375" style="157" customWidth="1"/>
    <col min="7428" max="7436" width="2.6640625" style="157" customWidth="1"/>
    <col min="7437" max="7437" width="2.88671875" style="157" customWidth="1"/>
    <col min="7438" max="7438" width="9.109375" style="157"/>
    <col min="7439" max="7439" width="9.88671875" style="157" customWidth="1"/>
    <col min="7440" max="7440" width="9.109375" style="157"/>
    <col min="7441" max="7441" width="6.33203125" style="157" customWidth="1"/>
    <col min="7442" max="7442" width="12.88671875" style="157" customWidth="1"/>
    <col min="7443" max="7681" width="9.109375" style="157"/>
    <col min="7682" max="7682" width="3.44140625" style="157" customWidth="1"/>
    <col min="7683" max="7683" width="8.109375" style="157" customWidth="1"/>
    <col min="7684" max="7692" width="2.6640625" style="157" customWidth="1"/>
    <col min="7693" max="7693" width="2.88671875" style="157" customWidth="1"/>
    <col min="7694" max="7694" width="9.109375" style="157"/>
    <col min="7695" max="7695" width="9.88671875" style="157" customWidth="1"/>
    <col min="7696" max="7696" width="9.109375" style="157"/>
    <col min="7697" max="7697" width="6.33203125" style="157" customWidth="1"/>
    <col min="7698" max="7698" width="12.88671875" style="157" customWidth="1"/>
    <col min="7699" max="7937" width="9.109375" style="157"/>
    <col min="7938" max="7938" width="3.44140625" style="157" customWidth="1"/>
    <col min="7939" max="7939" width="8.109375" style="157" customWidth="1"/>
    <col min="7940" max="7948" width="2.6640625" style="157" customWidth="1"/>
    <col min="7949" max="7949" width="2.88671875" style="157" customWidth="1"/>
    <col min="7950" max="7950" width="9.109375" style="157"/>
    <col min="7951" max="7951" width="9.88671875" style="157" customWidth="1"/>
    <col min="7952" max="7952" width="9.109375" style="157"/>
    <col min="7953" max="7953" width="6.33203125" style="157" customWidth="1"/>
    <col min="7954" max="7954" width="12.88671875" style="157" customWidth="1"/>
    <col min="7955" max="8193" width="9.109375" style="157"/>
    <col min="8194" max="8194" width="3.44140625" style="157" customWidth="1"/>
    <col min="8195" max="8195" width="8.109375" style="157" customWidth="1"/>
    <col min="8196" max="8204" width="2.6640625" style="157" customWidth="1"/>
    <col min="8205" max="8205" width="2.88671875" style="157" customWidth="1"/>
    <col min="8206" max="8206" width="9.109375" style="157"/>
    <col min="8207" max="8207" width="9.88671875" style="157" customWidth="1"/>
    <col min="8208" max="8208" width="9.109375" style="157"/>
    <col min="8209" max="8209" width="6.33203125" style="157" customWidth="1"/>
    <col min="8210" max="8210" width="12.88671875" style="157" customWidth="1"/>
    <col min="8211" max="8449" width="9.109375" style="157"/>
    <col min="8450" max="8450" width="3.44140625" style="157" customWidth="1"/>
    <col min="8451" max="8451" width="8.109375" style="157" customWidth="1"/>
    <col min="8452" max="8460" width="2.6640625" style="157" customWidth="1"/>
    <col min="8461" max="8461" width="2.88671875" style="157" customWidth="1"/>
    <col min="8462" max="8462" width="9.109375" style="157"/>
    <col min="8463" max="8463" width="9.88671875" style="157" customWidth="1"/>
    <col min="8464" max="8464" width="9.109375" style="157"/>
    <col min="8465" max="8465" width="6.33203125" style="157" customWidth="1"/>
    <col min="8466" max="8466" width="12.88671875" style="157" customWidth="1"/>
    <col min="8467" max="8705" width="9.109375" style="157"/>
    <col min="8706" max="8706" width="3.44140625" style="157" customWidth="1"/>
    <col min="8707" max="8707" width="8.109375" style="157" customWidth="1"/>
    <col min="8708" max="8716" width="2.6640625" style="157" customWidth="1"/>
    <col min="8717" max="8717" width="2.88671875" style="157" customWidth="1"/>
    <col min="8718" max="8718" width="9.109375" style="157"/>
    <col min="8719" max="8719" width="9.88671875" style="157" customWidth="1"/>
    <col min="8720" max="8720" width="9.109375" style="157"/>
    <col min="8721" max="8721" width="6.33203125" style="157" customWidth="1"/>
    <col min="8722" max="8722" width="12.88671875" style="157" customWidth="1"/>
    <col min="8723" max="8961" width="9.109375" style="157"/>
    <col min="8962" max="8962" width="3.44140625" style="157" customWidth="1"/>
    <col min="8963" max="8963" width="8.109375" style="157" customWidth="1"/>
    <col min="8964" max="8972" width="2.6640625" style="157" customWidth="1"/>
    <col min="8973" max="8973" width="2.88671875" style="157" customWidth="1"/>
    <col min="8974" max="8974" width="9.109375" style="157"/>
    <col min="8975" max="8975" width="9.88671875" style="157" customWidth="1"/>
    <col min="8976" max="8976" width="9.109375" style="157"/>
    <col min="8977" max="8977" width="6.33203125" style="157" customWidth="1"/>
    <col min="8978" max="8978" width="12.88671875" style="157" customWidth="1"/>
    <col min="8979" max="9217" width="9.109375" style="157"/>
    <col min="9218" max="9218" width="3.44140625" style="157" customWidth="1"/>
    <col min="9219" max="9219" width="8.109375" style="157" customWidth="1"/>
    <col min="9220" max="9228" width="2.6640625" style="157" customWidth="1"/>
    <col min="9229" max="9229" width="2.88671875" style="157" customWidth="1"/>
    <col min="9230" max="9230" width="9.109375" style="157"/>
    <col min="9231" max="9231" width="9.88671875" style="157" customWidth="1"/>
    <col min="9232" max="9232" width="9.109375" style="157"/>
    <col min="9233" max="9233" width="6.33203125" style="157" customWidth="1"/>
    <col min="9234" max="9234" width="12.88671875" style="157" customWidth="1"/>
    <col min="9235" max="9473" width="9.109375" style="157"/>
    <col min="9474" max="9474" width="3.44140625" style="157" customWidth="1"/>
    <col min="9475" max="9475" width="8.109375" style="157" customWidth="1"/>
    <col min="9476" max="9484" width="2.6640625" style="157" customWidth="1"/>
    <col min="9485" max="9485" width="2.88671875" style="157" customWidth="1"/>
    <col min="9486" max="9486" width="9.109375" style="157"/>
    <col min="9487" max="9487" width="9.88671875" style="157" customWidth="1"/>
    <col min="9488" max="9488" width="9.109375" style="157"/>
    <col min="9489" max="9489" width="6.33203125" style="157" customWidth="1"/>
    <col min="9490" max="9490" width="12.88671875" style="157" customWidth="1"/>
    <col min="9491" max="9729" width="9.109375" style="157"/>
    <col min="9730" max="9730" width="3.44140625" style="157" customWidth="1"/>
    <col min="9731" max="9731" width="8.109375" style="157" customWidth="1"/>
    <col min="9732" max="9740" width="2.6640625" style="157" customWidth="1"/>
    <col min="9741" max="9741" width="2.88671875" style="157" customWidth="1"/>
    <col min="9742" max="9742" width="9.109375" style="157"/>
    <col min="9743" max="9743" width="9.88671875" style="157" customWidth="1"/>
    <col min="9744" max="9744" width="9.109375" style="157"/>
    <col min="9745" max="9745" width="6.33203125" style="157" customWidth="1"/>
    <col min="9746" max="9746" width="12.88671875" style="157" customWidth="1"/>
    <col min="9747" max="9985" width="9.109375" style="157"/>
    <col min="9986" max="9986" width="3.44140625" style="157" customWidth="1"/>
    <col min="9987" max="9987" width="8.109375" style="157" customWidth="1"/>
    <col min="9988" max="9996" width="2.6640625" style="157" customWidth="1"/>
    <col min="9997" max="9997" width="2.88671875" style="157" customWidth="1"/>
    <col min="9998" max="9998" width="9.109375" style="157"/>
    <col min="9999" max="9999" width="9.88671875" style="157" customWidth="1"/>
    <col min="10000" max="10000" width="9.109375" style="157"/>
    <col min="10001" max="10001" width="6.33203125" style="157" customWidth="1"/>
    <col min="10002" max="10002" width="12.88671875" style="157" customWidth="1"/>
    <col min="10003" max="10241" width="9.109375" style="157"/>
    <col min="10242" max="10242" width="3.44140625" style="157" customWidth="1"/>
    <col min="10243" max="10243" width="8.109375" style="157" customWidth="1"/>
    <col min="10244" max="10252" width="2.6640625" style="157" customWidth="1"/>
    <col min="10253" max="10253" width="2.88671875" style="157" customWidth="1"/>
    <col min="10254" max="10254" width="9.109375" style="157"/>
    <col min="10255" max="10255" width="9.88671875" style="157" customWidth="1"/>
    <col min="10256" max="10256" width="9.109375" style="157"/>
    <col min="10257" max="10257" width="6.33203125" style="157" customWidth="1"/>
    <col min="10258" max="10258" width="12.88671875" style="157" customWidth="1"/>
    <col min="10259" max="10497" width="9.109375" style="157"/>
    <col min="10498" max="10498" width="3.44140625" style="157" customWidth="1"/>
    <col min="10499" max="10499" width="8.109375" style="157" customWidth="1"/>
    <col min="10500" max="10508" width="2.6640625" style="157" customWidth="1"/>
    <col min="10509" max="10509" width="2.88671875" style="157" customWidth="1"/>
    <col min="10510" max="10510" width="9.109375" style="157"/>
    <col min="10511" max="10511" width="9.88671875" style="157" customWidth="1"/>
    <col min="10512" max="10512" width="9.109375" style="157"/>
    <col min="10513" max="10513" width="6.33203125" style="157" customWidth="1"/>
    <col min="10514" max="10514" width="12.88671875" style="157" customWidth="1"/>
    <col min="10515" max="10753" width="9.109375" style="157"/>
    <col min="10754" max="10754" width="3.44140625" style="157" customWidth="1"/>
    <col min="10755" max="10755" width="8.109375" style="157" customWidth="1"/>
    <col min="10756" max="10764" width="2.6640625" style="157" customWidth="1"/>
    <col min="10765" max="10765" width="2.88671875" style="157" customWidth="1"/>
    <col min="10766" max="10766" width="9.109375" style="157"/>
    <col min="10767" max="10767" width="9.88671875" style="157" customWidth="1"/>
    <col min="10768" max="10768" width="9.109375" style="157"/>
    <col min="10769" max="10769" width="6.33203125" style="157" customWidth="1"/>
    <col min="10770" max="10770" width="12.88671875" style="157" customWidth="1"/>
    <col min="10771" max="11009" width="9.109375" style="157"/>
    <col min="11010" max="11010" width="3.44140625" style="157" customWidth="1"/>
    <col min="11011" max="11011" width="8.109375" style="157" customWidth="1"/>
    <col min="11012" max="11020" width="2.6640625" style="157" customWidth="1"/>
    <col min="11021" max="11021" width="2.88671875" style="157" customWidth="1"/>
    <col min="11022" max="11022" width="9.109375" style="157"/>
    <col min="11023" max="11023" width="9.88671875" style="157" customWidth="1"/>
    <col min="11024" max="11024" width="9.109375" style="157"/>
    <col min="11025" max="11025" width="6.33203125" style="157" customWidth="1"/>
    <col min="11026" max="11026" width="12.88671875" style="157" customWidth="1"/>
    <col min="11027" max="11265" width="9.109375" style="157"/>
    <col min="11266" max="11266" width="3.44140625" style="157" customWidth="1"/>
    <col min="11267" max="11267" width="8.109375" style="157" customWidth="1"/>
    <col min="11268" max="11276" width="2.6640625" style="157" customWidth="1"/>
    <col min="11277" max="11277" width="2.88671875" style="157" customWidth="1"/>
    <col min="11278" max="11278" width="9.109375" style="157"/>
    <col min="11279" max="11279" width="9.88671875" style="157" customWidth="1"/>
    <col min="11280" max="11280" width="9.109375" style="157"/>
    <col min="11281" max="11281" width="6.33203125" style="157" customWidth="1"/>
    <col min="11282" max="11282" width="12.88671875" style="157" customWidth="1"/>
    <col min="11283" max="11521" width="9.109375" style="157"/>
    <col min="11522" max="11522" width="3.44140625" style="157" customWidth="1"/>
    <col min="11523" max="11523" width="8.109375" style="157" customWidth="1"/>
    <col min="11524" max="11532" width="2.6640625" style="157" customWidth="1"/>
    <col min="11533" max="11533" width="2.88671875" style="157" customWidth="1"/>
    <col min="11534" max="11534" width="9.109375" style="157"/>
    <col min="11535" max="11535" width="9.88671875" style="157" customWidth="1"/>
    <col min="11536" max="11536" width="9.109375" style="157"/>
    <col min="11537" max="11537" width="6.33203125" style="157" customWidth="1"/>
    <col min="11538" max="11538" width="12.88671875" style="157" customWidth="1"/>
    <col min="11539" max="11777" width="9.109375" style="157"/>
    <col min="11778" max="11778" width="3.44140625" style="157" customWidth="1"/>
    <col min="11779" max="11779" width="8.109375" style="157" customWidth="1"/>
    <col min="11780" max="11788" width="2.6640625" style="157" customWidth="1"/>
    <col min="11789" max="11789" width="2.88671875" style="157" customWidth="1"/>
    <col min="11790" max="11790" width="9.109375" style="157"/>
    <col min="11791" max="11791" width="9.88671875" style="157" customWidth="1"/>
    <col min="11792" max="11792" width="9.109375" style="157"/>
    <col min="11793" max="11793" width="6.33203125" style="157" customWidth="1"/>
    <col min="11794" max="11794" width="12.88671875" style="157" customWidth="1"/>
    <col min="11795" max="12033" width="9.109375" style="157"/>
    <col min="12034" max="12034" width="3.44140625" style="157" customWidth="1"/>
    <col min="12035" max="12035" width="8.109375" style="157" customWidth="1"/>
    <col min="12036" max="12044" width="2.6640625" style="157" customWidth="1"/>
    <col min="12045" max="12045" width="2.88671875" style="157" customWidth="1"/>
    <col min="12046" max="12046" width="9.109375" style="157"/>
    <col min="12047" max="12047" width="9.88671875" style="157" customWidth="1"/>
    <col min="12048" max="12048" width="9.109375" style="157"/>
    <col min="12049" max="12049" width="6.33203125" style="157" customWidth="1"/>
    <col min="12050" max="12050" width="12.88671875" style="157" customWidth="1"/>
    <col min="12051" max="12289" width="9.109375" style="157"/>
    <col min="12290" max="12290" width="3.44140625" style="157" customWidth="1"/>
    <col min="12291" max="12291" width="8.109375" style="157" customWidth="1"/>
    <col min="12292" max="12300" width="2.6640625" style="157" customWidth="1"/>
    <col min="12301" max="12301" width="2.88671875" style="157" customWidth="1"/>
    <col min="12302" max="12302" width="9.109375" style="157"/>
    <col min="12303" max="12303" width="9.88671875" style="157" customWidth="1"/>
    <col min="12304" max="12304" width="9.109375" style="157"/>
    <col min="12305" max="12305" width="6.33203125" style="157" customWidth="1"/>
    <col min="12306" max="12306" width="12.88671875" style="157" customWidth="1"/>
    <col min="12307" max="12545" width="9.109375" style="157"/>
    <col min="12546" max="12546" width="3.44140625" style="157" customWidth="1"/>
    <col min="12547" max="12547" width="8.109375" style="157" customWidth="1"/>
    <col min="12548" max="12556" width="2.6640625" style="157" customWidth="1"/>
    <col min="12557" max="12557" width="2.88671875" style="157" customWidth="1"/>
    <col min="12558" max="12558" width="9.109375" style="157"/>
    <col min="12559" max="12559" width="9.88671875" style="157" customWidth="1"/>
    <col min="12560" max="12560" width="9.109375" style="157"/>
    <col min="12561" max="12561" width="6.33203125" style="157" customWidth="1"/>
    <col min="12562" max="12562" width="12.88671875" style="157" customWidth="1"/>
    <col min="12563" max="12801" width="9.109375" style="157"/>
    <col min="12802" max="12802" width="3.44140625" style="157" customWidth="1"/>
    <col min="12803" max="12803" width="8.109375" style="157" customWidth="1"/>
    <col min="12804" max="12812" width="2.6640625" style="157" customWidth="1"/>
    <col min="12813" max="12813" width="2.88671875" style="157" customWidth="1"/>
    <col min="12814" max="12814" width="9.109375" style="157"/>
    <col min="12815" max="12815" width="9.88671875" style="157" customWidth="1"/>
    <col min="12816" max="12816" width="9.109375" style="157"/>
    <col min="12817" max="12817" width="6.33203125" style="157" customWidth="1"/>
    <col min="12818" max="12818" width="12.88671875" style="157" customWidth="1"/>
    <col min="12819" max="13057" width="9.109375" style="157"/>
    <col min="13058" max="13058" width="3.44140625" style="157" customWidth="1"/>
    <col min="13059" max="13059" width="8.109375" style="157" customWidth="1"/>
    <col min="13060" max="13068" width="2.6640625" style="157" customWidth="1"/>
    <col min="13069" max="13069" width="2.88671875" style="157" customWidth="1"/>
    <col min="13070" max="13070" width="9.109375" style="157"/>
    <col min="13071" max="13071" width="9.88671875" style="157" customWidth="1"/>
    <col min="13072" max="13072" width="9.109375" style="157"/>
    <col min="13073" max="13073" width="6.33203125" style="157" customWidth="1"/>
    <col min="13074" max="13074" width="12.88671875" style="157" customWidth="1"/>
    <col min="13075" max="13313" width="9.109375" style="157"/>
    <col min="13314" max="13314" width="3.44140625" style="157" customWidth="1"/>
    <col min="13315" max="13315" width="8.109375" style="157" customWidth="1"/>
    <col min="13316" max="13324" width="2.6640625" style="157" customWidth="1"/>
    <col min="13325" max="13325" width="2.88671875" style="157" customWidth="1"/>
    <col min="13326" max="13326" width="9.109375" style="157"/>
    <col min="13327" max="13327" width="9.88671875" style="157" customWidth="1"/>
    <col min="13328" max="13328" width="9.109375" style="157"/>
    <col min="13329" max="13329" width="6.33203125" style="157" customWidth="1"/>
    <col min="13330" max="13330" width="12.88671875" style="157" customWidth="1"/>
    <col min="13331" max="13569" width="9.109375" style="157"/>
    <col min="13570" max="13570" width="3.44140625" style="157" customWidth="1"/>
    <col min="13571" max="13571" width="8.109375" style="157" customWidth="1"/>
    <col min="13572" max="13580" width="2.6640625" style="157" customWidth="1"/>
    <col min="13581" max="13581" width="2.88671875" style="157" customWidth="1"/>
    <col min="13582" max="13582" width="9.109375" style="157"/>
    <col min="13583" max="13583" width="9.88671875" style="157" customWidth="1"/>
    <col min="13584" max="13584" width="9.109375" style="157"/>
    <col min="13585" max="13585" width="6.33203125" style="157" customWidth="1"/>
    <col min="13586" max="13586" width="12.88671875" style="157" customWidth="1"/>
    <col min="13587" max="13825" width="9.109375" style="157"/>
    <col min="13826" max="13826" width="3.44140625" style="157" customWidth="1"/>
    <col min="13827" max="13827" width="8.109375" style="157" customWidth="1"/>
    <col min="13828" max="13836" width="2.6640625" style="157" customWidth="1"/>
    <col min="13837" max="13837" width="2.88671875" style="157" customWidth="1"/>
    <col min="13838" max="13838" width="9.109375" style="157"/>
    <col min="13839" max="13839" width="9.88671875" style="157" customWidth="1"/>
    <col min="13840" max="13840" width="9.109375" style="157"/>
    <col min="13841" max="13841" width="6.33203125" style="157" customWidth="1"/>
    <col min="13842" max="13842" width="12.88671875" style="157" customWidth="1"/>
    <col min="13843" max="14081" width="9.109375" style="157"/>
    <col min="14082" max="14082" width="3.44140625" style="157" customWidth="1"/>
    <col min="14083" max="14083" width="8.109375" style="157" customWidth="1"/>
    <col min="14084" max="14092" width="2.6640625" style="157" customWidth="1"/>
    <col min="14093" max="14093" width="2.88671875" style="157" customWidth="1"/>
    <col min="14094" max="14094" width="9.109375" style="157"/>
    <col min="14095" max="14095" width="9.88671875" style="157" customWidth="1"/>
    <col min="14096" max="14096" width="9.109375" style="157"/>
    <col min="14097" max="14097" width="6.33203125" style="157" customWidth="1"/>
    <col min="14098" max="14098" width="12.88671875" style="157" customWidth="1"/>
    <col min="14099" max="14337" width="9.109375" style="157"/>
    <col min="14338" max="14338" width="3.44140625" style="157" customWidth="1"/>
    <col min="14339" max="14339" width="8.109375" style="157" customWidth="1"/>
    <col min="14340" max="14348" width="2.6640625" style="157" customWidth="1"/>
    <col min="14349" max="14349" width="2.88671875" style="157" customWidth="1"/>
    <col min="14350" max="14350" width="9.109375" style="157"/>
    <col min="14351" max="14351" width="9.88671875" style="157" customWidth="1"/>
    <col min="14352" max="14352" width="9.109375" style="157"/>
    <col min="14353" max="14353" width="6.33203125" style="157" customWidth="1"/>
    <col min="14354" max="14354" width="12.88671875" style="157" customWidth="1"/>
    <col min="14355" max="14593" width="9.109375" style="157"/>
    <col min="14594" max="14594" width="3.44140625" style="157" customWidth="1"/>
    <col min="14595" max="14595" width="8.109375" style="157" customWidth="1"/>
    <col min="14596" max="14604" width="2.6640625" style="157" customWidth="1"/>
    <col min="14605" max="14605" width="2.88671875" style="157" customWidth="1"/>
    <col min="14606" max="14606" width="9.109375" style="157"/>
    <col min="14607" max="14607" width="9.88671875" style="157" customWidth="1"/>
    <col min="14608" max="14608" width="9.109375" style="157"/>
    <col min="14609" max="14609" width="6.33203125" style="157" customWidth="1"/>
    <col min="14610" max="14610" width="12.88671875" style="157" customWidth="1"/>
    <col min="14611" max="14849" width="9.109375" style="157"/>
    <col min="14850" max="14850" width="3.44140625" style="157" customWidth="1"/>
    <col min="14851" max="14851" width="8.109375" style="157" customWidth="1"/>
    <col min="14852" max="14860" width="2.6640625" style="157" customWidth="1"/>
    <col min="14861" max="14861" width="2.88671875" style="157" customWidth="1"/>
    <col min="14862" max="14862" width="9.109375" style="157"/>
    <col min="14863" max="14863" width="9.88671875" style="157" customWidth="1"/>
    <col min="14864" max="14864" width="9.109375" style="157"/>
    <col min="14865" max="14865" width="6.33203125" style="157" customWidth="1"/>
    <col min="14866" max="14866" width="12.88671875" style="157" customWidth="1"/>
    <col min="14867" max="15105" width="9.109375" style="157"/>
    <col min="15106" max="15106" width="3.44140625" style="157" customWidth="1"/>
    <col min="15107" max="15107" width="8.109375" style="157" customWidth="1"/>
    <col min="15108" max="15116" width="2.6640625" style="157" customWidth="1"/>
    <col min="15117" max="15117" width="2.88671875" style="157" customWidth="1"/>
    <col min="15118" max="15118" width="9.109375" style="157"/>
    <col min="15119" max="15119" width="9.88671875" style="157" customWidth="1"/>
    <col min="15120" max="15120" width="9.109375" style="157"/>
    <col min="15121" max="15121" width="6.33203125" style="157" customWidth="1"/>
    <col min="15122" max="15122" width="12.88671875" style="157" customWidth="1"/>
    <col min="15123" max="15361" width="9.109375" style="157"/>
    <col min="15362" max="15362" width="3.44140625" style="157" customWidth="1"/>
    <col min="15363" max="15363" width="8.109375" style="157" customWidth="1"/>
    <col min="15364" max="15372" width="2.6640625" style="157" customWidth="1"/>
    <col min="15373" max="15373" width="2.88671875" style="157" customWidth="1"/>
    <col min="15374" max="15374" width="9.109375" style="157"/>
    <col min="15375" max="15375" width="9.88671875" style="157" customWidth="1"/>
    <col min="15376" max="15376" width="9.109375" style="157"/>
    <col min="15377" max="15377" width="6.33203125" style="157" customWidth="1"/>
    <col min="15378" max="15378" width="12.88671875" style="157" customWidth="1"/>
    <col min="15379" max="15617" width="9.109375" style="157"/>
    <col min="15618" max="15618" width="3.44140625" style="157" customWidth="1"/>
    <col min="15619" max="15619" width="8.109375" style="157" customWidth="1"/>
    <col min="15620" max="15628" width="2.6640625" style="157" customWidth="1"/>
    <col min="15629" max="15629" width="2.88671875" style="157" customWidth="1"/>
    <col min="15630" max="15630" width="9.109375" style="157"/>
    <col min="15631" max="15631" width="9.88671875" style="157" customWidth="1"/>
    <col min="15632" max="15632" width="9.109375" style="157"/>
    <col min="15633" max="15633" width="6.33203125" style="157" customWidth="1"/>
    <col min="15634" max="15634" width="12.88671875" style="157" customWidth="1"/>
    <col min="15635" max="15873" width="9.109375" style="157"/>
    <col min="15874" max="15874" width="3.44140625" style="157" customWidth="1"/>
    <col min="15875" max="15875" width="8.109375" style="157" customWidth="1"/>
    <col min="15876" max="15884" width="2.6640625" style="157" customWidth="1"/>
    <col min="15885" max="15885" width="2.88671875" style="157" customWidth="1"/>
    <col min="15886" max="15886" width="9.109375" style="157"/>
    <col min="15887" max="15887" width="9.88671875" style="157" customWidth="1"/>
    <col min="15888" max="15888" width="9.109375" style="157"/>
    <col min="15889" max="15889" width="6.33203125" style="157" customWidth="1"/>
    <col min="15890" max="15890" width="12.88671875" style="157" customWidth="1"/>
    <col min="15891" max="16129" width="9.109375" style="157"/>
    <col min="16130" max="16130" width="3.44140625" style="157" customWidth="1"/>
    <col min="16131" max="16131" width="8.109375" style="157" customWidth="1"/>
    <col min="16132" max="16140" width="2.6640625" style="157" customWidth="1"/>
    <col min="16141" max="16141" width="2.88671875" style="157" customWidth="1"/>
    <col min="16142" max="16142" width="9.109375" style="157"/>
    <col min="16143" max="16143" width="9.88671875" style="157" customWidth="1"/>
    <col min="16144" max="16144" width="9.109375" style="157"/>
    <col min="16145" max="16145" width="6.33203125" style="157" customWidth="1"/>
    <col min="16146" max="16146" width="12.88671875" style="157" customWidth="1"/>
    <col min="16147" max="16384" width="9.109375" style="157"/>
  </cols>
  <sheetData>
    <row r="2" spans="3:18">
      <c r="P2" s="174"/>
      <c r="Q2" s="174"/>
      <c r="R2" s="174"/>
    </row>
    <row r="3" spans="3:18">
      <c r="R3" s="163"/>
    </row>
    <row r="4" spans="3:18">
      <c r="R4" s="163"/>
    </row>
    <row r="6" spans="3:18" ht="17.25" customHeight="1">
      <c r="C6" s="157" t="s">
        <v>0</v>
      </c>
      <c r="G6" s="158">
        <v>2</v>
      </c>
      <c r="H6" s="158">
        <v>0</v>
      </c>
      <c r="I6" s="158">
        <v>3</v>
      </c>
      <c r="J6" s="158">
        <v>2</v>
      </c>
      <c r="K6" s="158">
        <v>4</v>
      </c>
      <c r="L6" s="158">
        <v>6</v>
      </c>
      <c r="M6" s="158">
        <v>5</v>
      </c>
    </row>
    <row r="7" spans="3:18" ht="18.75" customHeight="1">
      <c r="C7" s="157" t="s">
        <v>1</v>
      </c>
    </row>
    <row r="8" spans="3:18" ht="15.75" customHeight="1"/>
    <row r="9" spans="3:18" ht="17.25" customHeight="1">
      <c r="C9" s="157" t="s">
        <v>2</v>
      </c>
    </row>
    <row r="10" spans="3:18" ht="18.75" customHeight="1">
      <c r="C10" s="157" t="s">
        <v>3</v>
      </c>
    </row>
    <row r="14" spans="3:18" ht="51.6">
      <c r="C14" s="159" t="s">
        <v>4</v>
      </c>
    </row>
    <row r="21" spans="5:16">
      <c r="N21" s="161"/>
      <c r="O21" s="161"/>
      <c r="P21" s="161"/>
    </row>
    <row r="22" spans="5:16" ht="20.399999999999999">
      <c r="M22" s="162"/>
      <c r="N22" s="160" t="s">
        <v>5</v>
      </c>
      <c r="O22" s="161"/>
      <c r="P22" s="161"/>
    </row>
    <row r="23" spans="5:16" ht="20.399999999999999">
      <c r="E23" s="175" t="s">
        <v>277</v>
      </c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</row>
    <row r="24" spans="5:16" ht="20.399999999999999">
      <c r="M24" s="162"/>
      <c r="N24" s="160" t="s">
        <v>6</v>
      </c>
      <c r="O24" s="161"/>
      <c r="P24" s="161"/>
    </row>
    <row r="25" spans="5:16">
      <c r="N25" s="161"/>
      <c r="O25" s="161"/>
      <c r="P25" s="161"/>
    </row>
    <row r="26" spans="5:16">
      <c r="N26" s="161"/>
      <c r="O26" s="161"/>
      <c r="P26" s="161"/>
    </row>
    <row r="37" spans="2:18" ht="21" customHeight="1">
      <c r="B37" s="176" t="s">
        <v>7</v>
      </c>
      <c r="C37" s="176"/>
      <c r="D37" s="176"/>
      <c r="E37" s="176"/>
      <c r="F37" s="176"/>
      <c r="G37" s="176"/>
      <c r="H37" s="176"/>
      <c r="I37" s="176"/>
      <c r="J37" s="176"/>
      <c r="K37" s="176"/>
      <c r="L37" s="176"/>
      <c r="M37" s="176"/>
      <c r="N37" s="176" t="s">
        <v>8</v>
      </c>
      <c r="O37" s="176"/>
      <c r="P37" s="176" t="s">
        <v>9</v>
      </c>
      <c r="Q37" s="176"/>
      <c r="R37" s="176"/>
    </row>
    <row r="38" spans="2:18" ht="17.25" customHeight="1">
      <c r="B38" s="171"/>
      <c r="C38" s="172"/>
      <c r="D38" s="172"/>
      <c r="E38" s="172"/>
      <c r="F38" s="172"/>
      <c r="G38" s="172"/>
      <c r="H38" s="172"/>
      <c r="I38" s="172"/>
      <c r="J38" s="172"/>
      <c r="K38" s="172"/>
      <c r="L38" s="172"/>
      <c r="M38" s="173"/>
      <c r="N38" s="171"/>
      <c r="O38" s="173"/>
      <c r="P38" s="171"/>
      <c r="Q38" s="172"/>
      <c r="R38" s="173"/>
    </row>
    <row r="39" spans="2:18" ht="21" customHeight="1">
      <c r="B39" s="171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3"/>
      <c r="N39" s="171"/>
      <c r="O39" s="173"/>
      <c r="P39" s="171"/>
      <c r="Q39" s="172"/>
      <c r="R39" s="173"/>
    </row>
    <row r="40" spans="2:18" ht="18" customHeight="1">
      <c r="B40" s="171"/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173"/>
      <c r="N40" s="171"/>
      <c r="O40" s="173"/>
      <c r="P40" s="171"/>
      <c r="Q40" s="172"/>
      <c r="R40" s="173"/>
    </row>
  </sheetData>
  <mergeCells count="14">
    <mergeCell ref="P2:R2"/>
    <mergeCell ref="E23:P23"/>
    <mergeCell ref="B37:M37"/>
    <mergeCell ref="N37:O37"/>
    <mergeCell ref="P37:R37"/>
    <mergeCell ref="B40:M40"/>
    <mergeCell ref="N40:O40"/>
    <mergeCell ref="P40:R40"/>
    <mergeCell ref="B38:M38"/>
    <mergeCell ref="N38:O38"/>
    <mergeCell ref="P38:R38"/>
    <mergeCell ref="B39:M39"/>
    <mergeCell ref="N39:O39"/>
    <mergeCell ref="P39:R39"/>
  </mergeCells>
  <pageMargins left="0.27" right="0.17" top="0.28000000000000003" bottom="0.75" header="0.44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5:D32"/>
  <sheetViews>
    <sheetView workbookViewId="0">
      <selection activeCell="C10" sqref="C10"/>
    </sheetView>
  </sheetViews>
  <sheetFormatPr defaultColWidth="9" defaultRowHeight="13.8"/>
  <cols>
    <col min="1" max="1" width="9.109375" style="7"/>
    <col min="2" max="2" width="12.5546875" style="7" customWidth="1"/>
    <col min="3" max="3" width="64.33203125" style="7" customWidth="1"/>
    <col min="4" max="4" width="51.33203125" style="7" customWidth="1"/>
    <col min="5" max="257" width="9.109375" style="7"/>
    <col min="258" max="258" width="12.5546875" style="7" customWidth="1"/>
    <col min="259" max="259" width="9.109375" style="7"/>
    <col min="260" max="260" width="68.44140625" style="7" customWidth="1"/>
    <col min="261" max="513" width="9.109375" style="7"/>
    <col min="514" max="514" width="12.5546875" style="7" customWidth="1"/>
    <col min="515" max="515" width="9.109375" style="7"/>
    <col min="516" max="516" width="68.44140625" style="7" customWidth="1"/>
    <col min="517" max="769" width="9.109375" style="7"/>
    <col min="770" max="770" width="12.5546875" style="7" customWidth="1"/>
    <col min="771" max="771" width="9.109375" style="7"/>
    <col min="772" max="772" width="68.44140625" style="7" customWidth="1"/>
    <col min="773" max="1025" width="9.109375" style="7"/>
    <col min="1026" max="1026" width="12.5546875" style="7" customWidth="1"/>
    <col min="1027" max="1027" width="9.109375" style="7"/>
    <col min="1028" max="1028" width="68.44140625" style="7" customWidth="1"/>
    <col min="1029" max="1281" width="9.109375" style="7"/>
    <col min="1282" max="1282" width="12.5546875" style="7" customWidth="1"/>
    <col min="1283" max="1283" width="9.109375" style="7"/>
    <col min="1284" max="1284" width="68.44140625" style="7" customWidth="1"/>
    <col min="1285" max="1537" width="9.109375" style="7"/>
    <col min="1538" max="1538" width="12.5546875" style="7" customWidth="1"/>
    <col min="1539" max="1539" width="9.109375" style="7"/>
    <col min="1540" max="1540" width="68.44140625" style="7" customWidth="1"/>
    <col min="1541" max="1793" width="9.109375" style="7"/>
    <col min="1794" max="1794" width="12.5546875" style="7" customWidth="1"/>
    <col min="1795" max="1795" width="9.109375" style="7"/>
    <col min="1796" max="1796" width="68.44140625" style="7" customWidth="1"/>
    <col min="1797" max="2049" width="9.109375" style="7"/>
    <col min="2050" max="2050" width="12.5546875" style="7" customWidth="1"/>
    <col min="2051" max="2051" width="9.109375" style="7"/>
    <col min="2052" max="2052" width="68.44140625" style="7" customWidth="1"/>
    <col min="2053" max="2305" width="9.109375" style="7"/>
    <col min="2306" max="2306" width="12.5546875" style="7" customWidth="1"/>
    <col min="2307" max="2307" width="9.109375" style="7"/>
    <col min="2308" max="2308" width="68.44140625" style="7" customWidth="1"/>
    <col min="2309" max="2561" width="9.109375" style="7"/>
    <col min="2562" max="2562" width="12.5546875" style="7" customWidth="1"/>
    <col min="2563" max="2563" width="9.109375" style="7"/>
    <col min="2564" max="2564" width="68.44140625" style="7" customWidth="1"/>
    <col min="2565" max="2817" width="9.109375" style="7"/>
    <col min="2818" max="2818" width="12.5546875" style="7" customWidth="1"/>
    <col min="2819" max="2819" width="9.109375" style="7"/>
    <col min="2820" max="2820" width="68.44140625" style="7" customWidth="1"/>
    <col min="2821" max="3073" width="9.109375" style="7"/>
    <col min="3074" max="3074" width="12.5546875" style="7" customWidth="1"/>
    <col min="3075" max="3075" width="9.109375" style="7"/>
    <col min="3076" max="3076" width="68.44140625" style="7" customWidth="1"/>
    <col min="3077" max="3329" width="9.109375" style="7"/>
    <col min="3330" max="3330" width="12.5546875" style="7" customWidth="1"/>
    <col min="3331" max="3331" width="9.109375" style="7"/>
    <col min="3332" max="3332" width="68.44140625" style="7" customWidth="1"/>
    <col min="3333" max="3585" width="9.109375" style="7"/>
    <col min="3586" max="3586" width="12.5546875" style="7" customWidth="1"/>
    <col min="3587" max="3587" width="9.109375" style="7"/>
    <col min="3588" max="3588" width="68.44140625" style="7" customWidth="1"/>
    <col min="3589" max="3841" width="9.109375" style="7"/>
    <col min="3842" max="3842" width="12.5546875" style="7" customWidth="1"/>
    <col min="3843" max="3843" width="9.109375" style="7"/>
    <col min="3844" max="3844" width="68.44140625" style="7" customWidth="1"/>
    <col min="3845" max="4097" width="9.109375" style="7"/>
    <col min="4098" max="4098" width="12.5546875" style="7" customWidth="1"/>
    <col min="4099" max="4099" width="9.109375" style="7"/>
    <col min="4100" max="4100" width="68.44140625" style="7" customWidth="1"/>
    <col min="4101" max="4353" width="9.109375" style="7"/>
    <col min="4354" max="4354" width="12.5546875" style="7" customWidth="1"/>
    <col min="4355" max="4355" width="9.109375" style="7"/>
    <col min="4356" max="4356" width="68.44140625" style="7" customWidth="1"/>
    <col min="4357" max="4609" width="9.109375" style="7"/>
    <col min="4610" max="4610" width="12.5546875" style="7" customWidth="1"/>
    <col min="4611" max="4611" width="9.109375" style="7"/>
    <col min="4612" max="4612" width="68.44140625" style="7" customWidth="1"/>
    <col min="4613" max="4865" width="9.109375" style="7"/>
    <col min="4866" max="4866" width="12.5546875" style="7" customWidth="1"/>
    <col min="4867" max="4867" width="9.109375" style="7"/>
    <col min="4868" max="4868" width="68.44140625" style="7" customWidth="1"/>
    <col min="4869" max="5121" width="9.109375" style="7"/>
    <col min="5122" max="5122" width="12.5546875" style="7" customWidth="1"/>
    <col min="5123" max="5123" width="9.109375" style="7"/>
    <col min="5124" max="5124" width="68.44140625" style="7" customWidth="1"/>
    <col min="5125" max="5377" width="9.109375" style="7"/>
    <col min="5378" max="5378" width="12.5546875" style="7" customWidth="1"/>
    <col min="5379" max="5379" width="9.109375" style="7"/>
    <col min="5380" max="5380" width="68.44140625" style="7" customWidth="1"/>
    <col min="5381" max="5633" width="9.109375" style="7"/>
    <col min="5634" max="5634" width="12.5546875" style="7" customWidth="1"/>
    <col min="5635" max="5635" width="9.109375" style="7"/>
    <col min="5636" max="5636" width="68.44140625" style="7" customWidth="1"/>
    <col min="5637" max="5889" width="9.109375" style="7"/>
    <col min="5890" max="5890" width="12.5546875" style="7" customWidth="1"/>
    <col min="5891" max="5891" width="9.109375" style="7"/>
    <col min="5892" max="5892" width="68.44140625" style="7" customWidth="1"/>
    <col min="5893" max="6145" width="9.109375" style="7"/>
    <col min="6146" max="6146" width="12.5546875" style="7" customWidth="1"/>
    <col min="6147" max="6147" width="9.109375" style="7"/>
    <col min="6148" max="6148" width="68.44140625" style="7" customWidth="1"/>
    <col min="6149" max="6401" width="9.109375" style="7"/>
    <col min="6402" max="6402" width="12.5546875" style="7" customWidth="1"/>
    <col min="6403" max="6403" width="9.109375" style="7"/>
    <col min="6404" max="6404" width="68.44140625" style="7" customWidth="1"/>
    <col min="6405" max="6657" width="9.109375" style="7"/>
    <col min="6658" max="6658" width="12.5546875" style="7" customWidth="1"/>
    <col min="6659" max="6659" width="9.109375" style="7"/>
    <col min="6660" max="6660" width="68.44140625" style="7" customWidth="1"/>
    <col min="6661" max="6913" width="9.109375" style="7"/>
    <col min="6914" max="6914" width="12.5546875" style="7" customWidth="1"/>
    <col min="6915" max="6915" width="9.109375" style="7"/>
    <col min="6916" max="6916" width="68.44140625" style="7" customWidth="1"/>
    <col min="6917" max="7169" width="9.109375" style="7"/>
    <col min="7170" max="7170" width="12.5546875" style="7" customWidth="1"/>
    <col min="7171" max="7171" width="9.109375" style="7"/>
    <col min="7172" max="7172" width="68.44140625" style="7" customWidth="1"/>
    <col min="7173" max="7425" width="9.109375" style="7"/>
    <col min="7426" max="7426" width="12.5546875" style="7" customWidth="1"/>
    <col min="7427" max="7427" width="9.109375" style="7"/>
    <col min="7428" max="7428" width="68.44140625" style="7" customWidth="1"/>
    <col min="7429" max="7681" width="9.109375" style="7"/>
    <col min="7682" max="7682" width="12.5546875" style="7" customWidth="1"/>
    <col min="7683" max="7683" width="9.109375" style="7"/>
    <col min="7684" max="7684" width="68.44140625" style="7" customWidth="1"/>
    <col min="7685" max="7937" width="9.109375" style="7"/>
    <col min="7938" max="7938" width="12.5546875" style="7" customWidth="1"/>
    <col min="7939" max="7939" width="9.109375" style="7"/>
    <col min="7940" max="7940" width="68.44140625" style="7" customWidth="1"/>
    <col min="7941" max="8193" width="9.109375" style="7"/>
    <col min="8194" max="8194" width="12.5546875" style="7" customWidth="1"/>
    <col min="8195" max="8195" width="9.109375" style="7"/>
    <col min="8196" max="8196" width="68.44140625" style="7" customWidth="1"/>
    <col min="8197" max="8449" width="9.109375" style="7"/>
    <col min="8450" max="8450" width="12.5546875" style="7" customWidth="1"/>
    <col min="8451" max="8451" width="9.109375" style="7"/>
    <col min="8452" max="8452" width="68.44140625" style="7" customWidth="1"/>
    <col min="8453" max="8705" width="9.109375" style="7"/>
    <col min="8706" max="8706" width="12.5546875" style="7" customWidth="1"/>
    <col min="8707" max="8707" width="9.109375" style="7"/>
    <col min="8708" max="8708" width="68.44140625" style="7" customWidth="1"/>
    <col min="8709" max="8961" width="9.109375" style="7"/>
    <col min="8962" max="8962" width="12.5546875" style="7" customWidth="1"/>
    <col min="8963" max="8963" width="9.109375" style="7"/>
    <col min="8964" max="8964" width="68.44140625" style="7" customWidth="1"/>
    <col min="8965" max="9217" width="9.109375" style="7"/>
    <col min="9218" max="9218" width="12.5546875" style="7" customWidth="1"/>
    <col min="9219" max="9219" width="9.109375" style="7"/>
    <col min="9220" max="9220" width="68.44140625" style="7" customWidth="1"/>
    <col min="9221" max="9473" width="9.109375" style="7"/>
    <col min="9474" max="9474" width="12.5546875" style="7" customWidth="1"/>
    <col min="9475" max="9475" width="9.109375" style="7"/>
    <col min="9476" max="9476" width="68.44140625" style="7" customWidth="1"/>
    <col min="9477" max="9729" width="9.109375" style="7"/>
    <col min="9730" max="9730" width="12.5546875" style="7" customWidth="1"/>
    <col min="9731" max="9731" width="9.109375" style="7"/>
    <col min="9732" max="9732" width="68.44140625" style="7" customWidth="1"/>
    <col min="9733" max="9985" width="9.109375" style="7"/>
    <col min="9986" max="9986" width="12.5546875" style="7" customWidth="1"/>
    <col min="9987" max="9987" width="9.109375" style="7"/>
    <col min="9988" max="9988" width="68.44140625" style="7" customWidth="1"/>
    <col min="9989" max="10241" width="9.109375" style="7"/>
    <col min="10242" max="10242" width="12.5546875" style="7" customWidth="1"/>
    <col min="10243" max="10243" width="9.109375" style="7"/>
    <col min="10244" max="10244" width="68.44140625" style="7" customWidth="1"/>
    <col min="10245" max="10497" width="9.109375" style="7"/>
    <col min="10498" max="10498" width="12.5546875" style="7" customWidth="1"/>
    <col min="10499" max="10499" width="9.109375" style="7"/>
    <col min="10500" max="10500" width="68.44140625" style="7" customWidth="1"/>
    <col min="10501" max="10753" width="9.109375" style="7"/>
    <col min="10754" max="10754" width="12.5546875" style="7" customWidth="1"/>
    <col min="10755" max="10755" width="9.109375" style="7"/>
    <col min="10756" max="10756" width="68.44140625" style="7" customWidth="1"/>
    <col min="10757" max="11009" width="9.109375" style="7"/>
    <col min="11010" max="11010" width="12.5546875" style="7" customWidth="1"/>
    <col min="11011" max="11011" width="9.109375" style="7"/>
    <col min="11012" max="11012" width="68.44140625" style="7" customWidth="1"/>
    <col min="11013" max="11265" width="9.109375" style="7"/>
    <col min="11266" max="11266" width="12.5546875" style="7" customWidth="1"/>
    <col min="11267" max="11267" width="9.109375" style="7"/>
    <col min="11268" max="11268" width="68.44140625" style="7" customWidth="1"/>
    <col min="11269" max="11521" width="9.109375" style="7"/>
    <col min="11522" max="11522" width="12.5546875" style="7" customWidth="1"/>
    <col min="11523" max="11523" width="9.109375" style="7"/>
    <col min="11524" max="11524" width="68.44140625" style="7" customWidth="1"/>
    <col min="11525" max="11777" width="9.109375" style="7"/>
    <col min="11778" max="11778" width="12.5546875" style="7" customWidth="1"/>
    <col min="11779" max="11779" width="9.109375" style="7"/>
    <col min="11780" max="11780" width="68.44140625" style="7" customWidth="1"/>
    <col min="11781" max="12033" width="9.109375" style="7"/>
    <col min="12034" max="12034" width="12.5546875" style="7" customWidth="1"/>
    <col min="12035" max="12035" width="9.109375" style="7"/>
    <col min="12036" max="12036" width="68.44140625" style="7" customWidth="1"/>
    <col min="12037" max="12289" width="9.109375" style="7"/>
    <col min="12290" max="12290" width="12.5546875" style="7" customWidth="1"/>
    <col min="12291" max="12291" width="9.109375" style="7"/>
    <col min="12292" max="12292" width="68.44140625" style="7" customWidth="1"/>
    <col min="12293" max="12545" width="9.109375" style="7"/>
    <col min="12546" max="12546" width="12.5546875" style="7" customWidth="1"/>
    <col min="12547" max="12547" width="9.109375" style="7"/>
    <col min="12548" max="12548" width="68.44140625" style="7" customWidth="1"/>
    <col min="12549" max="12801" width="9.109375" style="7"/>
    <col min="12802" max="12802" width="12.5546875" style="7" customWidth="1"/>
    <col min="12803" max="12803" width="9.109375" style="7"/>
    <col min="12804" max="12804" width="68.44140625" style="7" customWidth="1"/>
    <col min="12805" max="13057" width="9.109375" style="7"/>
    <col min="13058" max="13058" width="12.5546875" style="7" customWidth="1"/>
    <col min="13059" max="13059" width="9.109375" style="7"/>
    <col min="13060" max="13060" width="68.44140625" style="7" customWidth="1"/>
    <col min="13061" max="13313" width="9.109375" style="7"/>
    <col min="13314" max="13314" width="12.5546875" style="7" customWidth="1"/>
    <col min="13315" max="13315" width="9.109375" style="7"/>
    <col min="13316" max="13316" width="68.44140625" style="7" customWidth="1"/>
    <col min="13317" max="13569" width="9.109375" style="7"/>
    <col min="13570" max="13570" width="12.5546875" style="7" customWidth="1"/>
    <col min="13571" max="13571" width="9.109375" style="7"/>
    <col min="13572" max="13572" width="68.44140625" style="7" customWidth="1"/>
    <col min="13573" max="13825" width="9.109375" style="7"/>
    <col min="13826" max="13826" width="12.5546875" style="7" customWidth="1"/>
    <col min="13827" max="13827" width="9.109375" style="7"/>
    <col min="13828" max="13828" width="68.44140625" style="7" customWidth="1"/>
    <col min="13829" max="14081" width="9.109375" style="7"/>
    <col min="14082" max="14082" width="12.5546875" style="7" customWidth="1"/>
    <col min="14083" max="14083" width="9.109375" style="7"/>
    <col min="14084" max="14084" width="68.44140625" style="7" customWidth="1"/>
    <col min="14085" max="14337" width="9.109375" style="7"/>
    <col min="14338" max="14338" width="12.5546875" style="7" customWidth="1"/>
    <col min="14339" max="14339" width="9.109375" style="7"/>
    <col min="14340" max="14340" width="68.44140625" style="7" customWidth="1"/>
    <col min="14341" max="14593" width="9.109375" style="7"/>
    <col min="14594" max="14594" width="12.5546875" style="7" customWidth="1"/>
    <col min="14595" max="14595" width="9.109375" style="7"/>
    <col min="14596" max="14596" width="68.44140625" style="7" customWidth="1"/>
    <col min="14597" max="14849" width="9.109375" style="7"/>
    <col min="14850" max="14850" width="12.5546875" style="7" customWidth="1"/>
    <col min="14851" max="14851" width="9.109375" style="7"/>
    <col min="14852" max="14852" width="68.44140625" style="7" customWidth="1"/>
    <col min="14853" max="15105" width="9.109375" style="7"/>
    <col min="15106" max="15106" width="12.5546875" style="7" customWidth="1"/>
    <col min="15107" max="15107" width="9.109375" style="7"/>
    <col min="15108" max="15108" width="68.44140625" style="7" customWidth="1"/>
    <col min="15109" max="15361" width="9.109375" style="7"/>
    <col min="15362" max="15362" width="12.5546875" style="7" customWidth="1"/>
    <col min="15363" max="15363" width="9.109375" style="7"/>
    <col min="15364" max="15364" width="68.44140625" style="7" customWidth="1"/>
    <col min="15365" max="15617" width="9.109375" style="7"/>
    <col min="15618" max="15618" width="12.5546875" style="7" customWidth="1"/>
    <col min="15619" max="15619" width="9.109375" style="7"/>
    <col min="15620" max="15620" width="68.44140625" style="7" customWidth="1"/>
    <col min="15621" max="15873" width="9.109375" style="7"/>
    <col min="15874" max="15874" width="12.5546875" style="7" customWidth="1"/>
    <col min="15875" max="15875" width="9.109375" style="7"/>
    <col min="15876" max="15876" width="68.44140625" style="7" customWidth="1"/>
    <col min="15877" max="16129" width="9.109375" style="7"/>
    <col min="16130" max="16130" width="12.5546875" style="7" customWidth="1"/>
    <col min="16131" max="16131" width="9.109375" style="7"/>
    <col min="16132" max="16132" width="68.44140625" style="7" customWidth="1"/>
    <col min="16133" max="16384" width="9.109375" style="7"/>
  </cols>
  <sheetData>
    <row r="5" spans="1:4" ht="15.6">
      <c r="A5" s="152"/>
      <c r="B5" s="152"/>
      <c r="C5" s="153" t="s">
        <v>10</v>
      </c>
    </row>
    <row r="6" spans="1:4" ht="15.6">
      <c r="A6" s="152"/>
      <c r="B6" s="152"/>
      <c r="C6" s="153" t="s">
        <v>278</v>
      </c>
      <c r="D6" s="154"/>
    </row>
    <row r="7" spans="1:4" ht="15.6">
      <c r="A7" s="152"/>
      <c r="B7" s="152"/>
      <c r="C7" s="153" t="s">
        <v>11</v>
      </c>
      <c r="D7" s="154"/>
    </row>
    <row r="8" spans="1:4">
      <c r="A8" s="152"/>
      <c r="B8" s="152"/>
      <c r="C8" s="155"/>
    </row>
    <row r="9" spans="1:4">
      <c r="A9" s="152"/>
      <c r="B9" s="152"/>
      <c r="C9" s="155"/>
    </row>
    <row r="10" spans="1:4">
      <c r="A10" s="152"/>
      <c r="B10" s="152"/>
      <c r="C10" s="156" t="s">
        <v>279</v>
      </c>
    </row>
    <row r="11" spans="1:4">
      <c r="A11" s="152"/>
      <c r="B11" s="152"/>
      <c r="C11" s="155"/>
    </row>
    <row r="12" spans="1:4">
      <c r="A12" s="155"/>
    </row>
    <row r="13" spans="1:4">
      <c r="A13" s="155"/>
    </row>
    <row r="14" spans="1:4" ht="15" customHeight="1">
      <c r="A14" s="178" t="s">
        <v>280</v>
      </c>
      <c r="B14" s="178"/>
      <c r="C14" s="178"/>
      <c r="D14" s="178"/>
    </row>
    <row r="15" spans="1:4" ht="15" customHeight="1">
      <c r="A15" s="178" t="s">
        <v>12</v>
      </c>
      <c r="B15" s="178"/>
      <c r="C15" s="178"/>
      <c r="D15" s="178"/>
    </row>
    <row r="16" spans="1:4" ht="15" customHeight="1">
      <c r="A16" s="178" t="s">
        <v>13</v>
      </c>
      <c r="B16" s="178"/>
      <c r="C16" s="178"/>
      <c r="D16" s="178"/>
    </row>
    <row r="17" spans="1:4">
      <c r="A17" s="177" t="s">
        <v>14</v>
      </c>
      <c r="B17" s="177"/>
      <c r="C17" s="177"/>
      <c r="D17" s="177"/>
    </row>
    <row r="18" spans="1:4">
      <c r="A18" s="177" t="s">
        <v>15</v>
      </c>
      <c r="B18" s="177"/>
      <c r="C18" s="177"/>
      <c r="D18" s="177"/>
    </row>
    <row r="19" spans="1:4">
      <c r="A19" s="177" t="s">
        <v>16</v>
      </c>
      <c r="B19" s="177"/>
      <c r="C19" s="177"/>
      <c r="D19" s="177"/>
    </row>
    <row r="20" spans="1:4">
      <c r="A20" s="177" t="s">
        <v>17</v>
      </c>
      <c r="B20" s="177"/>
      <c r="C20" s="177"/>
      <c r="D20" s="177"/>
    </row>
    <row r="21" spans="1:4">
      <c r="A21" s="177" t="s">
        <v>18</v>
      </c>
      <c r="B21" s="177"/>
      <c r="C21" s="177"/>
      <c r="D21" s="177"/>
    </row>
    <row r="22" spans="1:4">
      <c r="A22" s="177" t="s">
        <v>19</v>
      </c>
      <c r="B22" s="177"/>
      <c r="C22" s="177"/>
      <c r="D22" s="177"/>
    </row>
    <row r="23" spans="1:4">
      <c r="A23" s="155"/>
    </row>
    <row r="24" spans="1:4">
      <c r="A24" s="155"/>
    </row>
    <row r="25" spans="1:4">
      <c r="A25" s="155"/>
    </row>
    <row r="26" spans="1:4">
      <c r="C26" s="155" t="s">
        <v>20</v>
      </c>
      <c r="D26" s="155" t="s">
        <v>21</v>
      </c>
    </row>
    <row r="27" spans="1:4">
      <c r="C27" s="155"/>
    </row>
    <row r="28" spans="1:4">
      <c r="C28" s="155" t="s">
        <v>22</v>
      </c>
      <c r="D28" s="155" t="s">
        <v>23</v>
      </c>
    </row>
    <row r="29" spans="1:4">
      <c r="A29" s="155"/>
      <c r="B29" s="155"/>
      <c r="C29" s="155"/>
    </row>
    <row r="30" spans="1:4">
      <c r="A30" s="155"/>
      <c r="B30" s="155"/>
      <c r="C30" s="155"/>
    </row>
    <row r="31" spans="1:4">
      <c r="A31" s="155"/>
      <c r="B31" s="155"/>
      <c r="C31" s="155"/>
    </row>
    <row r="32" spans="1:4">
      <c r="A32" s="155"/>
      <c r="B32" s="155"/>
      <c r="C32" s="155"/>
    </row>
  </sheetData>
  <mergeCells count="9">
    <mergeCell ref="A19:D19"/>
    <mergeCell ref="A20:D20"/>
    <mergeCell ref="A21:D21"/>
    <mergeCell ref="A22:D22"/>
    <mergeCell ref="A14:D14"/>
    <mergeCell ref="A15:D15"/>
    <mergeCell ref="A16:D16"/>
    <mergeCell ref="A17:D17"/>
    <mergeCell ref="A18:D18"/>
  </mergeCells>
  <pageMargins left="0.42" right="0.17" top="0.75" bottom="0.75" header="0.3" footer="0.3"/>
  <pageSetup scale="74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F95"/>
  <sheetViews>
    <sheetView tabSelected="1" topLeftCell="A50" workbookViewId="0">
      <selection activeCell="D62" sqref="D62"/>
    </sheetView>
  </sheetViews>
  <sheetFormatPr defaultColWidth="9" defaultRowHeight="13.2"/>
  <cols>
    <col min="1" max="1" width="8.44140625" style="132" customWidth="1"/>
    <col min="2" max="2" width="48.6640625" style="3" customWidth="1"/>
    <col min="3" max="3" width="16.88671875" style="63" customWidth="1"/>
    <col min="4" max="4" width="20" style="96" customWidth="1"/>
    <col min="5" max="5" width="9.109375" style="3"/>
    <col min="6" max="6" width="11" style="3" bestFit="1" customWidth="1"/>
    <col min="7" max="243" width="9.109375" style="3"/>
    <col min="244" max="244" width="7" style="3" customWidth="1"/>
    <col min="245" max="245" width="44.5546875" style="3" customWidth="1"/>
    <col min="246" max="246" width="13.88671875" style="3" customWidth="1"/>
    <col min="247" max="247" width="14.33203125" style="3" customWidth="1"/>
    <col min="248" max="248" width="15.5546875" style="3" customWidth="1"/>
    <col min="249" max="249" width="14" style="3" customWidth="1"/>
    <col min="250" max="250" width="15.109375" style="3" customWidth="1"/>
    <col min="251" max="499" width="9.109375" style="3"/>
    <col min="500" max="500" width="7" style="3" customWidth="1"/>
    <col min="501" max="501" width="44.5546875" style="3" customWidth="1"/>
    <col min="502" max="502" width="13.88671875" style="3" customWidth="1"/>
    <col min="503" max="503" width="14.33203125" style="3" customWidth="1"/>
    <col min="504" max="504" width="15.5546875" style="3" customWidth="1"/>
    <col min="505" max="505" width="14" style="3" customWidth="1"/>
    <col min="506" max="506" width="15.109375" style="3" customWidth="1"/>
    <col min="507" max="755" width="9.109375" style="3"/>
    <col min="756" max="756" width="7" style="3" customWidth="1"/>
    <col min="757" max="757" width="44.5546875" style="3" customWidth="1"/>
    <col min="758" max="758" width="13.88671875" style="3" customWidth="1"/>
    <col min="759" max="759" width="14.33203125" style="3" customWidth="1"/>
    <col min="760" max="760" width="15.5546875" style="3" customWidth="1"/>
    <col min="761" max="761" width="14" style="3" customWidth="1"/>
    <col min="762" max="762" width="15.109375" style="3" customWidth="1"/>
    <col min="763" max="1011" width="9.109375" style="3"/>
    <col min="1012" max="1012" width="7" style="3" customWidth="1"/>
    <col min="1013" max="1013" width="44.5546875" style="3" customWidth="1"/>
    <col min="1014" max="1014" width="13.88671875" style="3" customWidth="1"/>
    <col min="1015" max="1015" width="14.33203125" style="3" customWidth="1"/>
    <col min="1016" max="1016" width="15.5546875" style="3" customWidth="1"/>
    <col min="1017" max="1017" width="14" style="3" customWidth="1"/>
    <col min="1018" max="1018" width="15.109375" style="3" customWidth="1"/>
    <col min="1019" max="1267" width="9.109375" style="3"/>
    <col min="1268" max="1268" width="7" style="3" customWidth="1"/>
    <col min="1269" max="1269" width="44.5546875" style="3" customWidth="1"/>
    <col min="1270" max="1270" width="13.88671875" style="3" customWidth="1"/>
    <col min="1271" max="1271" width="14.33203125" style="3" customWidth="1"/>
    <col min="1272" max="1272" width="15.5546875" style="3" customWidth="1"/>
    <col min="1273" max="1273" width="14" style="3" customWidth="1"/>
    <col min="1274" max="1274" width="15.109375" style="3" customWidth="1"/>
    <col min="1275" max="1523" width="9.109375" style="3"/>
    <col min="1524" max="1524" width="7" style="3" customWidth="1"/>
    <col min="1525" max="1525" width="44.5546875" style="3" customWidth="1"/>
    <col min="1526" max="1526" width="13.88671875" style="3" customWidth="1"/>
    <col min="1527" max="1527" width="14.33203125" style="3" customWidth="1"/>
    <col min="1528" max="1528" width="15.5546875" style="3" customWidth="1"/>
    <col min="1529" max="1529" width="14" style="3" customWidth="1"/>
    <col min="1530" max="1530" width="15.109375" style="3" customWidth="1"/>
    <col min="1531" max="1779" width="9.109375" style="3"/>
    <col min="1780" max="1780" width="7" style="3" customWidth="1"/>
    <col min="1781" max="1781" width="44.5546875" style="3" customWidth="1"/>
    <col min="1782" max="1782" width="13.88671875" style="3" customWidth="1"/>
    <col min="1783" max="1783" width="14.33203125" style="3" customWidth="1"/>
    <col min="1784" max="1784" width="15.5546875" style="3" customWidth="1"/>
    <col min="1785" max="1785" width="14" style="3" customWidth="1"/>
    <col min="1786" max="1786" width="15.109375" style="3" customWidth="1"/>
    <col min="1787" max="2035" width="9.109375" style="3"/>
    <col min="2036" max="2036" width="7" style="3" customWidth="1"/>
    <col min="2037" max="2037" width="44.5546875" style="3" customWidth="1"/>
    <col min="2038" max="2038" width="13.88671875" style="3" customWidth="1"/>
    <col min="2039" max="2039" width="14.33203125" style="3" customWidth="1"/>
    <col min="2040" max="2040" width="15.5546875" style="3" customWidth="1"/>
    <col min="2041" max="2041" width="14" style="3" customWidth="1"/>
    <col min="2042" max="2042" width="15.109375" style="3" customWidth="1"/>
    <col min="2043" max="2291" width="9.109375" style="3"/>
    <col min="2292" max="2292" width="7" style="3" customWidth="1"/>
    <col min="2293" max="2293" width="44.5546875" style="3" customWidth="1"/>
    <col min="2294" max="2294" width="13.88671875" style="3" customWidth="1"/>
    <col min="2295" max="2295" width="14.33203125" style="3" customWidth="1"/>
    <col min="2296" max="2296" width="15.5546875" style="3" customWidth="1"/>
    <col min="2297" max="2297" width="14" style="3" customWidth="1"/>
    <col min="2298" max="2298" width="15.109375" style="3" customWidth="1"/>
    <col min="2299" max="2547" width="9.109375" style="3"/>
    <col min="2548" max="2548" width="7" style="3" customWidth="1"/>
    <col min="2549" max="2549" width="44.5546875" style="3" customWidth="1"/>
    <col min="2550" max="2550" width="13.88671875" style="3" customWidth="1"/>
    <col min="2551" max="2551" width="14.33203125" style="3" customWidth="1"/>
    <col min="2552" max="2552" width="15.5546875" style="3" customWidth="1"/>
    <col min="2553" max="2553" width="14" style="3" customWidth="1"/>
    <col min="2554" max="2554" width="15.109375" style="3" customWidth="1"/>
    <col min="2555" max="2803" width="9.109375" style="3"/>
    <col min="2804" max="2804" width="7" style="3" customWidth="1"/>
    <col min="2805" max="2805" width="44.5546875" style="3" customWidth="1"/>
    <col min="2806" max="2806" width="13.88671875" style="3" customWidth="1"/>
    <col min="2807" max="2807" width="14.33203125" style="3" customWidth="1"/>
    <col min="2808" max="2808" width="15.5546875" style="3" customWidth="1"/>
    <col min="2809" max="2809" width="14" style="3" customWidth="1"/>
    <col min="2810" max="2810" width="15.109375" style="3" customWidth="1"/>
    <col min="2811" max="3059" width="9.109375" style="3"/>
    <col min="3060" max="3060" width="7" style="3" customWidth="1"/>
    <col min="3061" max="3061" width="44.5546875" style="3" customWidth="1"/>
    <col min="3062" max="3062" width="13.88671875" style="3" customWidth="1"/>
    <col min="3063" max="3063" width="14.33203125" style="3" customWidth="1"/>
    <col min="3064" max="3064" width="15.5546875" style="3" customWidth="1"/>
    <col min="3065" max="3065" width="14" style="3" customWidth="1"/>
    <col min="3066" max="3066" width="15.109375" style="3" customWidth="1"/>
    <col min="3067" max="3315" width="9.109375" style="3"/>
    <col min="3316" max="3316" width="7" style="3" customWidth="1"/>
    <col min="3317" max="3317" width="44.5546875" style="3" customWidth="1"/>
    <col min="3318" max="3318" width="13.88671875" style="3" customWidth="1"/>
    <col min="3319" max="3319" width="14.33203125" style="3" customWidth="1"/>
    <col min="3320" max="3320" width="15.5546875" style="3" customWidth="1"/>
    <col min="3321" max="3321" width="14" style="3" customWidth="1"/>
    <col min="3322" max="3322" width="15.109375" style="3" customWidth="1"/>
    <col min="3323" max="3571" width="9.109375" style="3"/>
    <col min="3572" max="3572" width="7" style="3" customWidth="1"/>
    <col min="3573" max="3573" width="44.5546875" style="3" customWidth="1"/>
    <col min="3574" max="3574" width="13.88671875" style="3" customWidth="1"/>
    <col min="3575" max="3575" width="14.33203125" style="3" customWidth="1"/>
    <col min="3576" max="3576" width="15.5546875" style="3" customWidth="1"/>
    <col min="3577" max="3577" width="14" style="3" customWidth="1"/>
    <col min="3578" max="3578" width="15.109375" style="3" customWidth="1"/>
    <col min="3579" max="3827" width="9.109375" style="3"/>
    <col min="3828" max="3828" width="7" style="3" customWidth="1"/>
    <col min="3829" max="3829" width="44.5546875" style="3" customWidth="1"/>
    <col min="3830" max="3830" width="13.88671875" style="3" customWidth="1"/>
    <col min="3831" max="3831" width="14.33203125" style="3" customWidth="1"/>
    <col min="3832" max="3832" width="15.5546875" style="3" customWidth="1"/>
    <col min="3833" max="3833" width="14" style="3" customWidth="1"/>
    <col min="3834" max="3834" width="15.109375" style="3" customWidth="1"/>
    <col min="3835" max="4083" width="9.109375" style="3"/>
    <col min="4084" max="4084" width="7" style="3" customWidth="1"/>
    <col min="4085" max="4085" width="44.5546875" style="3" customWidth="1"/>
    <col min="4086" max="4086" width="13.88671875" style="3" customWidth="1"/>
    <col min="4087" max="4087" width="14.33203125" style="3" customWidth="1"/>
    <col min="4088" max="4088" width="15.5546875" style="3" customWidth="1"/>
    <col min="4089" max="4089" width="14" style="3" customWidth="1"/>
    <col min="4090" max="4090" width="15.109375" style="3" customWidth="1"/>
    <col min="4091" max="4339" width="9.109375" style="3"/>
    <col min="4340" max="4340" width="7" style="3" customWidth="1"/>
    <col min="4341" max="4341" width="44.5546875" style="3" customWidth="1"/>
    <col min="4342" max="4342" width="13.88671875" style="3" customWidth="1"/>
    <col min="4343" max="4343" width="14.33203125" style="3" customWidth="1"/>
    <col min="4344" max="4344" width="15.5546875" style="3" customWidth="1"/>
    <col min="4345" max="4345" width="14" style="3" customWidth="1"/>
    <col min="4346" max="4346" width="15.109375" style="3" customWidth="1"/>
    <col min="4347" max="4595" width="9.109375" style="3"/>
    <col min="4596" max="4596" width="7" style="3" customWidth="1"/>
    <col min="4597" max="4597" width="44.5546875" style="3" customWidth="1"/>
    <col min="4598" max="4598" width="13.88671875" style="3" customWidth="1"/>
    <col min="4599" max="4599" width="14.33203125" style="3" customWidth="1"/>
    <col min="4600" max="4600" width="15.5546875" style="3" customWidth="1"/>
    <col min="4601" max="4601" width="14" style="3" customWidth="1"/>
    <col min="4602" max="4602" width="15.109375" style="3" customWidth="1"/>
    <col min="4603" max="4851" width="9.109375" style="3"/>
    <col min="4852" max="4852" width="7" style="3" customWidth="1"/>
    <col min="4853" max="4853" width="44.5546875" style="3" customWidth="1"/>
    <col min="4854" max="4854" width="13.88671875" style="3" customWidth="1"/>
    <col min="4855" max="4855" width="14.33203125" style="3" customWidth="1"/>
    <col min="4856" max="4856" width="15.5546875" style="3" customWidth="1"/>
    <col min="4857" max="4857" width="14" style="3" customWidth="1"/>
    <col min="4858" max="4858" width="15.109375" style="3" customWidth="1"/>
    <col min="4859" max="5107" width="9.109375" style="3"/>
    <col min="5108" max="5108" width="7" style="3" customWidth="1"/>
    <col min="5109" max="5109" width="44.5546875" style="3" customWidth="1"/>
    <col min="5110" max="5110" width="13.88671875" style="3" customWidth="1"/>
    <col min="5111" max="5111" width="14.33203125" style="3" customWidth="1"/>
    <col min="5112" max="5112" width="15.5546875" style="3" customWidth="1"/>
    <col min="5113" max="5113" width="14" style="3" customWidth="1"/>
    <col min="5114" max="5114" width="15.109375" style="3" customWidth="1"/>
    <col min="5115" max="5363" width="9.109375" style="3"/>
    <col min="5364" max="5364" width="7" style="3" customWidth="1"/>
    <col min="5365" max="5365" width="44.5546875" style="3" customWidth="1"/>
    <col min="5366" max="5366" width="13.88671875" style="3" customWidth="1"/>
    <col min="5367" max="5367" width="14.33203125" style="3" customWidth="1"/>
    <col min="5368" max="5368" width="15.5546875" style="3" customWidth="1"/>
    <col min="5369" max="5369" width="14" style="3" customWidth="1"/>
    <col min="5370" max="5370" width="15.109375" style="3" customWidth="1"/>
    <col min="5371" max="5619" width="9.109375" style="3"/>
    <col min="5620" max="5620" width="7" style="3" customWidth="1"/>
    <col min="5621" max="5621" width="44.5546875" style="3" customWidth="1"/>
    <col min="5622" max="5622" width="13.88671875" style="3" customWidth="1"/>
    <col min="5623" max="5623" width="14.33203125" style="3" customWidth="1"/>
    <col min="5624" max="5624" width="15.5546875" style="3" customWidth="1"/>
    <col min="5625" max="5625" width="14" style="3" customWidth="1"/>
    <col min="5626" max="5626" width="15.109375" style="3" customWidth="1"/>
    <col min="5627" max="5875" width="9.109375" style="3"/>
    <col min="5876" max="5876" width="7" style="3" customWidth="1"/>
    <col min="5877" max="5877" width="44.5546875" style="3" customWidth="1"/>
    <col min="5878" max="5878" width="13.88671875" style="3" customWidth="1"/>
    <col min="5879" max="5879" width="14.33203125" style="3" customWidth="1"/>
    <col min="5880" max="5880" width="15.5546875" style="3" customWidth="1"/>
    <col min="5881" max="5881" width="14" style="3" customWidth="1"/>
    <col min="5882" max="5882" width="15.109375" style="3" customWidth="1"/>
    <col min="5883" max="6131" width="9.109375" style="3"/>
    <col min="6132" max="6132" width="7" style="3" customWidth="1"/>
    <col min="6133" max="6133" width="44.5546875" style="3" customWidth="1"/>
    <col min="6134" max="6134" width="13.88671875" style="3" customWidth="1"/>
    <col min="6135" max="6135" width="14.33203125" style="3" customWidth="1"/>
    <col min="6136" max="6136" width="15.5546875" style="3" customWidth="1"/>
    <col min="6137" max="6137" width="14" style="3" customWidth="1"/>
    <col min="6138" max="6138" width="15.109375" style="3" customWidth="1"/>
    <col min="6139" max="6387" width="9.109375" style="3"/>
    <col min="6388" max="6388" width="7" style="3" customWidth="1"/>
    <col min="6389" max="6389" width="44.5546875" style="3" customWidth="1"/>
    <col min="6390" max="6390" width="13.88671875" style="3" customWidth="1"/>
    <col min="6391" max="6391" width="14.33203125" style="3" customWidth="1"/>
    <col min="6392" max="6392" width="15.5546875" style="3" customWidth="1"/>
    <col min="6393" max="6393" width="14" style="3" customWidth="1"/>
    <col min="6394" max="6394" width="15.109375" style="3" customWidth="1"/>
    <col min="6395" max="6643" width="9.109375" style="3"/>
    <col min="6644" max="6644" width="7" style="3" customWidth="1"/>
    <col min="6645" max="6645" width="44.5546875" style="3" customWidth="1"/>
    <col min="6646" max="6646" width="13.88671875" style="3" customWidth="1"/>
    <col min="6647" max="6647" width="14.33203125" style="3" customWidth="1"/>
    <col min="6648" max="6648" width="15.5546875" style="3" customWidth="1"/>
    <col min="6649" max="6649" width="14" style="3" customWidth="1"/>
    <col min="6650" max="6650" width="15.109375" style="3" customWidth="1"/>
    <col min="6651" max="6899" width="9.109375" style="3"/>
    <col min="6900" max="6900" width="7" style="3" customWidth="1"/>
    <col min="6901" max="6901" width="44.5546875" style="3" customWidth="1"/>
    <col min="6902" max="6902" width="13.88671875" style="3" customWidth="1"/>
    <col min="6903" max="6903" width="14.33203125" style="3" customWidth="1"/>
    <col min="6904" max="6904" width="15.5546875" style="3" customWidth="1"/>
    <col min="6905" max="6905" width="14" style="3" customWidth="1"/>
    <col min="6906" max="6906" width="15.109375" style="3" customWidth="1"/>
    <col min="6907" max="7155" width="9.109375" style="3"/>
    <col min="7156" max="7156" width="7" style="3" customWidth="1"/>
    <col min="7157" max="7157" width="44.5546875" style="3" customWidth="1"/>
    <col min="7158" max="7158" width="13.88671875" style="3" customWidth="1"/>
    <col min="7159" max="7159" width="14.33203125" style="3" customWidth="1"/>
    <col min="7160" max="7160" width="15.5546875" style="3" customWidth="1"/>
    <col min="7161" max="7161" width="14" style="3" customWidth="1"/>
    <col min="7162" max="7162" width="15.109375" style="3" customWidth="1"/>
    <col min="7163" max="7411" width="9.109375" style="3"/>
    <col min="7412" max="7412" width="7" style="3" customWidth="1"/>
    <col min="7413" max="7413" width="44.5546875" style="3" customWidth="1"/>
    <col min="7414" max="7414" width="13.88671875" style="3" customWidth="1"/>
    <col min="7415" max="7415" width="14.33203125" style="3" customWidth="1"/>
    <col min="7416" max="7416" width="15.5546875" style="3" customWidth="1"/>
    <col min="7417" max="7417" width="14" style="3" customWidth="1"/>
    <col min="7418" max="7418" width="15.109375" style="3" customWidth="1"/>
    <col min="7419" max="7667" width="9.109375" style="3"/>
    <col min="7668" max="7668" width="7" style="3" customWidth="1"/>
    <col min="7669" max="7669" width="44.5546875" style="3" customWidth="1"/>
    <col min="7670" max="7670" width="13.88671875" style="3" customWidth="1"/>
    <col min="7671" max="7671" width="14.33203125" style="3" customWidth="1"/>
    <col min="7672" max="7672" width="15.5546875" style="3" customWidth="1"/>
    <col min="7673" max="7673" width="14" style="3" customWidth="1"/>
    <col min="7674" max="7674" width="15.109375" style="3" customWidth="1"/>
    <col min="7675" max="7923" width="9.109375" style="3"/>
    <col min="7924" max="7924" width="7" style="3" customWidth="1"/>
    <col min="7925" max="7925" width="44.5546875" style="3" customWidth="1"/>
    <col min="7926" max="7926" width="13.88671875" style="3" customWidth="1"/>
    <col min="7927" max="7927" width="14.33203125" style="3" customWidth="1"/>
    <col min="7928" max="7928" width="15.5546875" style="3" customWidth="1"/>
    <col min="7929" max="7929" width="14" style="3" customWidth="1"/>
    <col min="7930" max="7930" width="15.109375" style="3" customWidth="1"/>
    <col min="7931" max="8179" width="9.109375" style="3"/>
    <col min="8180" max="8180" width="7" style="3" customWidth="1"/>
    <col min="8181" max="8181" width="44.5546875" style="3" customWidth="1"/>
    <col min="8182" max="8182" width="13.88671875" style="3" customWidth="1"/>
    <col min="8183" max="8183" width="14.33203125" style="3" customWidth="1"/>
    <col min="8184" max="8184" width="15.5546875" style="3" customWidth="1"/>
    <col min="8185" max="8185" width="14" style="3" customWidth="1"/>
    <col min="8186" max="8186" width="15.109375" style="3" customWidth="1"/>
    <col min="8187" max="8435" width="9.109375" style="3"/>
    <col min="8436" max="8436" width="7" style="3" customWidth="1"/>
    <col min="8437" max="8437" width="44.5546875" style="3" customWidth="1"/>
    <col min="8438" max="8438" width="13.88671875" style="3" customWidth="1"/>
    <col min="8439" max="8439" width="14.33203125" style="3" customWidth="1"/>
    <col min="8440" max="8440" width="15.5546875" style="3" customWidth="1"/>
    <col min="8441" max="8441" width="14" style="3" customWidth="1"/>
    <col min="8442" max="8442" width="15.109375" style="3" customWidth="1"/>
    <col min="8443" max="8691" width="9.109375" style="3"/>
    <col min="8692" max="8692" width="7" style="3" customWidth="1"/>
    <col min="8693" max="8693" width="44.5546875" style="3" customWidth="1"/>
    <col min="8694" max="8694" width="13.88671875" style="3" customWidth="1"/>
    <col min="8695" max="8695" width="14.33203125" style="3" customWidth="1"/>
    <col min="8696" max="8696" width="15.5546875" style="3" customWidth="1"/>
    <col min="8697" max="8697" width="14" style="3" customWidth="1"/>
    <col min="8698" max="8698" width="15.109375" style="3" customWidth="1"/>
    <col min="8699" max="8947" width="9.109375" style="3"/>
    <col min="8948" max="8948" width="7" style="3" customWidth="1"/>
    <col min="8949" max="8949" width="44.5546875" style="3" customWidth="1"/>
    <col min="8950" max="8950" width="13.88671875" style="3" customWidth="1"/>
    <col min="8951" max="8951" width="14.33203125" style="3" customWidth="1"/>
    <col min="8952" max="8952" width="15.5546875" style="3" customWidth="1"/>
    <col min="8953" max="8953" width="14" style="3" customWidth="1"/>
    <col min="8954" max="8954" width="15.109375" style="3" customWidth="1"/>
    <col min="8955" max="9203" width="9.109375" style="3"/>
    <col min="9204" max="9204" width="7" style="3" customWidth="1"/>
    <col min="9205" max="9205" width="44.5546875" style="3" customWidth="1"/>
    <col min="9206" max="9206" width="13.88671875" style="3" customWidth="1"/>
    <col min="9207" max="9207" width="14.33203125" style="3" customWidth="1"/>
    <col min="9208" max="9208" width="15.5546875" style="3" customWidth="1"/>
    <col min="9209" max="9209" width="14" style="3" customWidth="1"/>
    <col min="9210" max="9210" width="15.109375" style="3" customWidth="1"/>
    <col min="9211" max="9459" width="9.109375" style="3"/>
    <col min="9460" max="9460" width="7" style="3" customWidth="1"/>
    <col min="9461" max="9461" width="44.5546875" style="3" customWidth="1"/>
    <col min="9462" max="9462" width="13.88671875" style="3" customWidth="1"/>
    <col min="9463" max="9463" width="14.33203125" style="3" customWidth="1"/>
    <col min="9464" max="9464" width="15.5546875" style="3" customWidth="1"/>
    <col min="9465" max="9465" width="14" style="3" customWidth="1"/>
    <col min="9466" max="9466" width="15.109375" style="3" customWidth="1"/>
    <col min="9467" max="9715" width="9.109375" style="3"/>
    <col min="9716" max="9716" width="7" style="3" customWidth="1"/>
    <col min="9717" max="9717" width="44.5546875" style="3" customWidth="1"/>
    <col min="9718" max="9718" width="13.88671875" style="3" customWidth="1"/>
    <col min="9719" max="9719" width="14.33203125" style="3" customWidth="1"/>
    <col min="9720" max="9720" width="15.5546875" style="3" customWidth="1"/>
    <col min="9721" max="9721" width="14" style="3" customWidth="1"/>
    <col min="9722" max="9722" width="15.109375" style="3" customWidth="1"/>
    <col min="9723" max="9971" width="9.109375" style="3"/>
    <col min="9972" max="9972" width="7" style="3" customWidth="1"/>
    <col min="9973" max="9973" width="44.5546875" style="3" customWidth="1"/>
    <col min="9974" max="9974" width="13.88671875" style="3" customWidth="1"/>
    <col min="9975" max="9975" width="14.33203125" style="3" customWidth="1"/>
    <col min="9976" max="9976" width="15.5546875" style="3" customWidth="1"/>
    <col min="9977" max="9977" width="14" style="3" customWidth="1"/>
    <col min="9978" max="9978" width="15.109375" style="3" customWidth="1"/>
    <col min="9979" max="10227" width="9.109375" style="3"/>
    <col min="10228" max="10228" width="7" style="3" customWidth="1"/>
    <col min="10229" max="10229" width="44.5546875" style="3" customWidth="1"/>
    <col min="10230" max="10230" width="13.88671875" style="3" customWidth="1"/>
    <col min="10231" max="10231" width="14.33203125" style="3" customWidth="1"/>
    <col min="10232" max="10232" width="15.5546875" style="3" customWidth="1"/>
    <col min="10233" max="10233" width="14" style="3" customWidth="1"/>
    <col min="10234" max="10234" width="15.109375" style="3" customWidth="1"/>
    <col min="10235" max="10483" width="9.109375" style="3"/>
    <col min="10484" max="10484" width="7" style="3" customWidth="1"/>
    <col min="10485" max="10485" width="44.5546875" style="3" customWidth="1"/>
    <col min="10486" max="10486" width="13.88671875" style="3" customWidth="1"/>
    <col min="10487" max="10487" width="14.33203125" style="3" customWidth="1"/>
    <col min="10488" max="10488" width="15.5546875" style="3" customWidth="1"/>
    <col min="10489" max="10489" width="14" style="3" customWidth="1"/>
    <col min="10490" max="10490" width="15.109375" style="3" customWidth="1"/>
    <col min="10491" max="10739" width="9.109375" style="3"/>
    <col min="10740" max="10740" width="7" style="3" customWidth="1"/>
    <col min="10741" max="10741" width="44.5546875" style="3" customWidth="1"/>
    <col min="10742" max="10742" width="13.88671875" style="3" customWidth="1"/>
    <col min="10743" max="10743" width="14.33203125" style="3" customWidth="1"/>
    <col min="10744" max="10744" width="15.5546875" style="3" customWidth="1"/>
    <col min="10745" max="10745" width="14" style="3" customWidth="1"/>
    <col min="10746" max="10746" width="15.109375" style="3" customWidth="1"/>
    <col min="10747" max="10995" width="9.109375" style="3"/>
    <col min="10996" max="10996" width="7" style="3" customWidth="1"/>
    <col min="10997" max="10997" width="44.5546875" style="3" customWidth="1"/>
    <col min="10998" max="10998" width="13.88671875" style="3" customWidth="1"/>
    <col min="10999" max="10999" width="14.33203125" style="3" customWidth="1"/>
    <col min="11000" max="11000" width="15.5546875" style="3" customWidth="1"/>
    <col min="11001" max="11001" width="14" style="3" customWidth="1"/>
    <col min="11002" max="11002" width="15.109375" style="3" customWidth="1"/>
    <col min="11003" max="11251" width="9.109375" style="3"/>
    <col min="11252" max="11252" width="7" style="3" customWidth="1"/>
    <col min="11253" max="11253" width="44.5546875" style="3" customWidth="1"/>
    <col min="11254" max="11254" width="13.88671875" style="3" customWidth="1"/>
    <col min="11255" max="11255" width="14.33203125" style="3" customWidth="1"/>
    <col min="11256" max="11256" width="15.5546875" style="3" customWidth="1"/>
    <col min="11257" max="11257" width="14" style="3" customWidth="1"/>
    <col min="11258" max="11258" width="15.109375" style="3" customWidth="1"/>
    <col min="11259" max="11507" width="9.109375" style="3"/>
    <col min="11508" max="11508" width="7" style="3" customWidth="1"/>
    <col min="11509" max="11509" width="44.5546875" style="3" customWidth="1"/>
    <col min="11510" max="11510" width="13.88671875" style="3" customWidth="1"/>
    <col min="11511" max="11511" width="14.33203125" style="3" customWidth="1"/>
    <col min="11512" max="11512" width="15.5546875" style="3" customWidth="1"/>
    <col min="11513" max="11513" width="14" style="3" customWidth="1"/>
    <col min="11514" max="11514" width="15.109375" style="3" customWidth="1"/>
    <col min="11515" max="11763" width="9.109375" style="3"/>
    <col min="11764" max="11764" width="7" style="3" customWidth="1"/>
    <col min="11765" max="11765" width="44.5546875" style="3" customWidth="1"/>
    <col min="11766" max="11766" width="13.88671875" style="3" customWidth="1"/>
    <col min="11767" max="11767" width="14.33203125" style="3" customWidth="1"/>
    <col min="11768" max="11768" width="15.5546875" style="3" customWidth="1"/>
    <col min="11769" max="11769" width="14" style="3" customWidth="1"/>
    <col min="11770" max="11770" width="15.109375" style="3" customWidth="1"/>
    <col min="11771" max="12019" width="9.109375" style="3"/>
    <col min="12020" max="12020" width="7" style="3" customWidth="1"/>
    <col min="12021" max="12021" width="44.5546875" style="3" customWidth="1"/>
    <col min="12022" max="12022" width="13.88671875" style="3" customWidth="1"/>
    <col min="12023" max="12023" width="14.33203125" style="3" customWidth="1"/>
    <col min="12024" max="12024" width="15.5546875" style="3" customWidth="1"/>
    <col min="12025" max="12025" width="14" style="3" customWidth="1"/>
    <col min="12026" max="12026" width="15.109375" style="3" customWidth="1"/>
    <col min="12027" max="12275" width="9.109375" style="3"/>
    <col min="12276" max="12276" width="7" style="3" customWidth="1"/>
    <col min="12277" max="12277" width="44.5546875" style="3" customWidth="1"/>
    <col min="12278" max="12278" width="13.88671875" style="3" customWidth="1"/>
    <col min="12279" max="12279" width="14.33203125" style="3" customWidth="1"/>
    <col min="12280" max="12280" width="15.5546875" style="3" customWidth="1"/>
    <col min="12281" max="12281" width="14" style="3" customWidth="1"/>
    <col min="12282" max="12282" width="15.109375" style="3" customWidth="1"/>
    <col min="12283" max="12531" width="9.109375" style="3"/>
    <col min="12532" max="12532" width="7" style="3" customWidth="1"/>
    <col min="12533" max="12533" width="44.5546875" style="3" customWidth="1"/>
    <col min="12534" max="12534" width="13.88671875" style="3" customWidth="1"/>
    <col min="12535" max="12535" width="14.33203125" style="3" customWidth="1"/>
    <col min="12536" max="12536" width="15.5546875" style="3" customWidth="1"/>
    <col min="12537" max="12537" width="14" style="3" customWidth="1"/>
    <col min="12538" max="12538" width="15.109375" style="3" customWidth="1"/>
    <col min="12539" max="12787" width="9.109375" style="3"/>
    <col min="12788" max="12788" width="7" style="3" customWidth="1"/>
    <col min="12789" max="12789" width="44.5546875" style="3" customWidth="1"/>
    <col min="12790" max="12790" width="13.88671875" style="3" customWidth="1"/>
    <col min="12791" max="12791" width="14.33203125" style="3" customWidth="1"/>
    <col min="12792" max="12792" width="15.5546875" style="3" customWidth="1"/>
    <col min="12793" max="12793" width="14" style="3" customWidth="1"/>
    <col min="12794" max="12794" width="15.109375" style="3" customWidth="1"/>
    <col min="12795" max="13043" width="9.109375" style="3"/>
    <col min="13044" max="13044" width="7" style="3" customWidth="1"/>
    <col min="13045" max="13045" width="44.5546875" style="3" customWidth="1"/>
    <col min="13046" max="13046" width="13.88671875" style="3" customWidth="1"/>
    <col min="13047" max="13047" width="14.33203125" style="3" customWidth="1"/>
    <col min="13048" max="13048" width="15.5546875" style="3" customWidth="1"/>
    <col min="13049" max="13049" width="14" style="3" customWidth="1"/>
    <col min="13050" max="13050" width="15.109375" style="3" customWidth="1"/>
    <col min="13051" max="13299" width="9.109375" style="3"/>
    <col min="13300" max="13300" width="7" style="3" customWidth="1"/>
    <col min="13301" max="13301" width="44.5546875" style="3" customWidth="1"/>
    <col min="13302" max="13302" width="13.88671875" style="3" customWidth="1"/>
    <col min="13303" max="13303" width="14.33203125" style="3" customWidth="1"/>
    <col min="13304" max="13304" width="15.5546875" style="3" customWidth="1"/>
    <col min="13305" max="13305" width="14" style="3" customWidth="1"/>
    <col min="13306" max="13306" width="15.109375" style="3" customWidth="1"/>
    <col min="13307" max="13555" width="9.109375" style="3"/>
    <col min="13556" max="13556" width="7" style="3" customWidth="1"/>
    <col min="13557" max="13557" width="44.5546875" style="3" customWidth="1"/>
    <col min="13558" max="13558" width="13.88671875" style="3" customWidth="1"/>
    <col min="13559" max="13559" width="14.33203125" style="3" customWidth="1"/>
    <col min="13560" max="13560" width="15.5546875" style="3" customWidth="1"/>
    <col min="13561" max="13561" width="14" style="3" customWidth="1"/>
    <col min="13562" max="13562" width="15.109375" style="3" customWidth="1"/>
    <col min="13563" max="13811" width="9.109375" style="3"/>
    <col min="13812" max="13812" width="7" style="3" customWidth="1"/>
    <col min="13813" max="13813" width="44.5546875" style="3" customWidth="1"/>
    <col min="13814" max="13814" width="13.88671875" style="3" customWidth="1"/>
    <col min="13815" max="13815" width="14.33203125" style="3" customWidth="1"/>
    <col min="13816" max="13816" width="15.5546875" style="3" customWidth="1"/>
    <col min="13817" max="13817" width="14" style="3" customWidth="1"/>
    <col min="13818" max="13818" width="15.109375" style="3" customWidth="1"/>
    <col min="13819" max="14067" width="9.109375" style="3"/>
    <col min="14068" max="14068" width="7" style="3" customWidth="1"/>
    <col min="14069" max="14069" width="44.5546875" style="3" customWidth="1"/>
    <col min="14070" max="14070" width="13.88671875" style="3" customWidth="1"/>
    <col min="14071" max="14071" width="14.33203125" style="3" customWidth="1"/>
    <col min="14072" max="14072" width="15.5546875" style="3" customWidth="1"/>
    <col min="14073" max="14073" width="14" style="3" customWidth="1"/>
    <col min="14074" max="14074" width="15.109375" style="3" customWidth="1"/>
    <col min="14075" max="14323" width="9.109375" style="3"/>
    <col min="14324" max="14324" width="7" style="3" customWidth="1"/>
    <col min="14325" max="14325" width="44.5546875" style="3" customWidth="1"/>
    <col min="14326" max="14326" width="13.88671875" style="3" customWidth="1"/>
    <col min="14327" max="14327" width="14.33203125" style="3" customWidth="1"/>
    <col min="14328" max="14328" width="15.5546875" style="3" customWidth="1"/>
    <col min="14329" max="14329" width="14" style="3" customWidth="1"/>
    <col min="14330" max="14330" width="15.109375" style="3" customWidth="1"/>
    <col min="14331" max="14579" width="9.109375" style="3"/>
    <col min="14580" max="14580" width="7" style="3" customWidth="1"/>
    <col min="14581" max="14581" width="44.5546875" style="3" customWidth="1"/>
    <col min="14582" max="14582" width="13.88671875" style="3" customWidth="1"/>
    <col min="14583" max="14583" width="14.33203125" style="3" customWidth="1"/>
    <col min="14584" max="14584" width="15.5546875" style="3" customWidth="1"/>
    <col min="14585" max="14585" width="14" style="3" customWidth="1"/>
    <col min="14586" max="14586" width="15.109375" style="3" customWidth="1"/>
    <col min="14587" max="14835" width="9.109375" style="3"/>
    <col min="14836" max="14836" width="7" style="3" customWidth="1"/>
    <col min="14837" max="14837" width="44.5546875" style="3" customWidth="1"/>
    <col min="14838" max="14838" width="13.88671875" style="3" customWidth="1"/>
    <col min="14839" max="14839" width="14.33203125" style="3" customWidth="1"/>
    <col min="14840" max="14840" width="15.5546875" style="3" customWidth="1"/>
    <col min="14841" max="14841" width="14" style="3" customWidth="1"/>
    <col min="14842" max="14842" width="15.109375" style="3" customWidth="1"/>
    <col min="14843" max="15091" width="9.109375" style="3"/>
    <col min="15092" max="15092" width="7" style="3" customWidth="1"/>
    <col min="15093" max="15093" width="44.5546875" style="3" customWidth="1"/>
    <col min="15094" max="15094" width="13.88671875" style="3" customWidth="1"/>
    <col min="15095" max="15095" width="14.33203125" style="3" customWidth="1"/>
    <col min="15096" max="15096" width="15.5546875" style="3" customWidth="1"/>
    <col min="15097" max="15097" width="14" style="3" customWidth="1"/>
    <col min="15098" max="15098" width="15.109375" style="3" customWidth="1"/>
    <col min="15099" max="15347" width="9.109375" style="3"/>
    <col min="15348" max="15348" width="7" style="3" customWidth="1"/>
    <col min="15349" max="15349" width="44.5546875" style="3" customWidth="1"/>
    <col min="15350" max="15350" width="13.88671875" style="3" customWidth="1"/>
    <col min="15351" max="15351" width="14.33203125" style="3" customWidth="1"/>
    <col min="15352" max="15352" width="15.5546875" style="3" customWidth="1"/>
    <col min="15353" max="15353" width="14" style="3" customWidth="1"/>
    <col min="15354" max="15354" width="15.109375" style="3" customWidth="1"/>
    <col min="15355" max="15603" width="9.109375" style="3"/>
    <col min="15604" max="15604" width="7" style="3" customWidth="1"/>
    <col min="15605" max="15605" width="44.5546875" style="3" customWidth="1"/>
    <col min="15606" max="15606" width="13.88671875" style="3" customWidth="1"/>
    <col min="15607" max="15607" width="14.33203125" style="3" customWidth="1"/>
    <col min="15608" max="15608" width="15.5546875" style="3" customWidth="1"/>
    <col min="15609" max="15609" width="14" style="3" customWidth="1"/>
    <col min="15610" max="15610" width="15.109375" style="3" customWidth="1"/>
    <col min="15611" max="15859" width="9.109375" style="3"/>
    <col min="15860" max="15860" width="7" style="3" customWidth="1"/>
    <col min="15861" max="15861" width="44.5546875" style="3" customWidth="1"/>
    <col min="15862" max="15862" width="13.88671875" style="3" customWidth="1"/>
    <col min="15863" max="15863" width="14.33203125" style="3" customWidth="1"/>
    <col min="15864" max="15864" width="15.5546875" style="3" customWidth="1"/>
    <col min="15865" max="15865" width="14" style="3" customWidth="1"/>
    <col min="15866" max="15866" width="15.109375" style="3" customWidth="1"/>
    <col min="15867" max="16115" width="9.109375" style="3"/>
    <col min="16116" max="16116" width="7" style="3" customWidth="1"/>
    <col min="16117" max="16117" width="44.5546875" style="3" customWidth="1"/>
    <col min="16118" max="16118" width="13.88671875" style="3" customWidth="1"/>
    <col min="16119" max="16119" width="14.33203125" style="3" customWidth="1"/>
    <col min="16120" max="16120" width="15.5546875" style="3" customWidth="1"/>
    <col min="16121" max="16121" width="14" style="3" customWidth="1"/>
    <col min="16122" max="16122" width="15.109375" style="3" customWidth="1"/>
    <col min="16123" max="16382" width="9.109375" style="3"/>
    <col min="16383" max="16384" width="9" style="3"/>
  </cols>
  <sheetData>
    <row r="1" spans="1:4">
      <c r="D1" s="102"/>
    </row>
    <row r="2" spans="1:4">
      <c r="D2" s="102"/>
    </row>
    <row r="3" spans="1:4" ht="3.75" customHeight="1"/>
    <row r="4" spans="1:4" ht="11.25" hidden="1" customHeight="1">
      <c r="A4" s="3"/>
      <c r="C4" s="3"/>
      <c r="D4" s="95"/>
    </row>
    <row r="5" spans="1:4" ht="11.25" customHeight="1">
      <c r="A5" s="179" t="s">
        <v>24</v>
      </c>
      <c r="B5" s="179"/>
      <c r="C5" s="179"/>
      <c r="D5" s="179"/>
    </row>
    <row r="6" spans="1:4">
      <c r="A6" s="133"/>
      <c r="C6" s="14"/>
      <c r="D6" s="125"/>
    </row>
    <row r="7" spans="1:4" ht="36" customHeight="1">
      <c r="A7" s="101" t="s">
        <v>25</v>
      </c>
      <c r="B7" s="12"/>
      <c r="C7" s="180" t="s">
        <v>281</v>
      </c>
      <c r="D7" s="180"/>
    </row>
    <row r="8" spans="1:4">
      <c r="A8" s="181" t="s">
        <v>26</v>
      </c>
      <c r="B8" s="181"/>
      <c r="C8" s="14"/>
      <c r="D8" s="134" t="s">
        <v>27</v>
      </c>
    </row>
    <row r="9" spans="1:4" s="130" customFormat="1">
      <c r="A9" s="183" t="s">
        <v>28</v>
      </c>
      <c r="B9" s="183" t="s">
        <v>29</v>
      </c>
      <c r="C9" s="182" t="s">
        <v>30</v>
      </c>
      <c r="D9" s="182"/>
    </row>
    <row r="10" spans="1:4" s="130" customFormat="1">
      <c r="A10" s="183"/>
      <c r="B10" s="183"/>
      <c r="C10" s="135" t="s">
        <v>31</v>
      </c>
      <c r="D10" s="136" t="s">
        <v>32</v>
      </c>
    </row>
    <row r="11" spans="1:4" s="130" customFormat="1" ht="13.5" customHeight="1">
      <c r="A11" s="17">
        <v>1</v>
      </c>
      <c r="B11" s="18" t="s">
        <v>33</v>
      </c>
      <c r="C11" s="137"/>
      <c r="D11" s="137"/>
    </row>
    <row r="12" spans="1:4" s="130" customFormat="1" ht="13.5" customHeight="1">
      <c r="A12" s="17">
        <v>1.1000000000000001</v>
      </c>
      <c r="B12" s="18" t="s">
        <v>34</v>
      </c>
      <c r="C12" s="138"/>
      <c r="D12" s="138"/>
    </row>
    <row r="13" spans="1:4" s="130" customFormat="1" ht="13.5" customHeight="1">
      <c r="A13" s="139" t="s">
        <v>35</v>
      </c>
      <c r="B13" s="29" t="s">
        <v>36</v>
      </c>
      <c r="C13" s="138">
        <v>12138481.33</v>
      </c>
      <c r="D13" s="138">
        <v>12198940</v>
      </c>
    </row>
    <row r="14" spans="1:4" s="131" customFormat="1" ht="13.5" customHeight="1">
      <c r="A14" s="139" t="s">
        <v>37</v>
      </c>
      <c r="B14" s="29" t="s">
        <v>38</v>
      </c>
      <c r="C14" s="138">
        <v>471964291.87</v>
      </c>
      <c r="D14" s="138">
        <v>471964291.87</v>
      </c>
    </row>
    <row r="15" spans="1:4" s="130" customFormat="1" ht="13.5" customHeight="1">
      <c r="A15" s="139" t="s">
        <v>39</v>
      </c>
      <c r="B15" s="29" t="s">
        <v>40</v>
      </c>
      <c r="C15" s="138">
        <v>276470.23</v>
      </c>
      <c r="D15" s="138">
        <v>276470.23</v>
      </c>
    </row>
    <row r="16" spans="1:4" s="130" customFormat="1" ht="13.5" customHeight="1">
      <c r="A16" s="139" t="s">
        <v>41</v>
      </c>
      <c r="B16" s="29" t="s">
        <v>42</v>
      </c>
      <c r="C16" s="138">
        <v>58492208</v>
      </c>
      <c r="D16" s="138">
        <v>57492208</v>
      </c>
    </row>
    <row r="17" spans="1:4" s="130" customFormat="1" ht="13.5" customHeight="1">
      <c r="A17" s="139" t="s">
        <v>43</v>
      </c>
      <c r="B17" s="29" t="s">
        <v>44</v>
      </c>
      <c r="C17" s="138">
        <v>508981007.19999999</v>
      </c>
      <c r="D17" s="138">
        <v>508981007.19999999</v>
      </c>
    </row>
    <row r="18" spans="1:4" s="130" customFormat="1" ht="13.5" customHeight="1">
      <c r="A18" s="139" t="s">
        <v>45</v>
      </c>
      <c r="B18" s="29" t="s">
        <v>46</v>
      </c>
      <c r="C18" s="138">
        <v>1930456.38</v>
      </c>
      <c r="D18" s="138">
        <v>1930456.38</v>
      </c>
    </row>
    <row r="19" spans="1:4" s="130" customFormat="1" ht="13.5" customHeight="1">
      <c r="A19" s="139" t="s">
        <v>47</v>
      </c>
      <c r="B19" s="29" t="s">
        <v>48</v>
      </c>
      <c r="C19" s="138">
        <v>8713531.6099999994</v>
      </c>
      <c r="D19" s="138">
        <v>8713531.6099999994</v>
      </c>
    </row>
    <row r="20" spans="1:4" s="130" customFormat="1" ht="13.5" customHeight="1">
      <c r="A20" s="139" t="s">
        <v>49</v>
      </c>
      <c r="B20" s="29" t="s">
        <v>50</v>
      </c>
      <c r="C20" s="138"/>
      <c r="D20" s="138"/>
    </row>
    <row r="21" spans="1:4" s="130" customFormat="1" ht="23.25" customHeight="1">
      <c r="A21" s="139" t="s">
        <v>51</v>
      </c>
      <c r="B21" s="29" t="s">
        <v>52</v>
      </c>
      <c r="C21" s="138"/>
      <c r="D21" s="138"/>
    </row>
    <row r="22" spans="1:4" s="130" customFormat="1" ht="13.5" customHeight="1">
      <c r="A22" s="139" t="s">
        <v>53</v>
      </c>
      <c r="B22" s="29" t="s">
        <v>54</v>
      </c>
      <c r="C22" s="138"/>
      <c r="D22" s="138"/>
    </row>
    <row r="23" spans="1:4" s="130" customFormat="1" ht="13.5" customHeight="1">
      <c r="A23" s="139" t="s">
        <v>55</v>
      </c>
      <c r="B23" s="18" t="s">
        <v>56</v>
      </c>
      <c r="C23" s="140">
        <f>SUM(C13:C22)</f>
        <v>1062496446.62</v>
      </c>
      <c r="D23" s="141">
        <f>SUM(D13:D22)</f>
        <v>1061556905.29</v>
      </c>
    </row>
    <row r="24" spans="1:4" s="130" customFormat="1" ht="13.5" customHeight="1">
      <c r="A24" s="17">
        <v>1.2</v>
      </c>
      <c r="B24" s="18" t="s">
        <v>57</v>
      </c>
      <c r="C24" s="138"/>
    </row>
    <row r="25" spans="1:4" s="130" customFormat="1" ht="13.5" customHeight="1">
      <c r="A25" s="139" t="s">
        <v>58</v>
      </c>
      <c r="B25" s="29" t="s">
        <v>59</v>
      </c>
      <c r="C25" s="138">
        <v>720473.15</v>
      </c>
      <c r="D25" s="138">
        <v>720473.15</v>
      </c>
    </row>
    <row r="26" spans="1:4" s="130" customFormat="1" ht="13.5" customHeight="1">
      <c r="A26" s="139" t="s">
        <v>60</v>
      </c>
      <c r="B26" s="29" t="s">
        <v>61</v>
      </c>
      <c r="C26" s="138">
        <v>59457831</v>
      </c>
      <c r="D26" s="138">
        <v>59457831</v>
      </c>
    </row>
    <row r="27" spans="1:4" s="130" customFormat="1" ht="13.5" customHeight="1">
      <c r="A27" s="139" t="s">
        <v>62</v>
      </c>
      <c r="B27" s="29" t="s">
        <v>63</v>
      </c>
      <c r="C27" s="138"/>
      <c r="D27" s="138"/>
    </row>
    <row r="28" spans="1:4" s="130" customFormat="1" ht="13.5" customHeight="1">
      <c r="A28" s="139" t="s">
        <v>64</v>
      </c>
      <c r="B28" s="29" t="s">
        <v>65</v>
      </c>
      <c r="C28" s="138"/>
      <c r="D28" s="138"/>
    </row>
    <row r="29" spans="1:4" s="130" customFormat="1" ht="13.5" customHeight="1">
      <c r="A29" s="139" t="s">
        <v>66</v>
      </c>
      <c r="B29" s="29" t="s">
        <v>67</v>
      </c>
      <c r="C29" s="138"/>
      <c r="D29" s="138"/>
    </row>
    <row r="30" spans="1:4" s="130" customFormat="1" ht="13.5" customHeight="1">
      <c r="A30" s="142" t="s">
        <v>68</v>
      </c>
      <c r="B30" s="18" t="s">
        <v>69</v>
      </c>
      <c r="C30" s="140">
        <f>SUM(C25:C29)</f>
        <v>60178304.149999999</v>
      </c>
      <c r="D30" s="141">
        <f>SUM(D25:D29)</f>
        <v>60178304.149999999</v>
      </c>
    </row>
    <row r="31" spans="1:4" s="130" customFormat="1" ht="13.5" customHeight="1">
      <c r="A31" s="17">
        <v>1.3</v>
      </c>
      <c r="B31" s="17" t="s">
        <v>70</v>
      </c>
      <c r="C31" s="140">
        <f>C23+C30</f>
        <v>1122674750.77</v>
      </c>
      <c r="D31" s="141">
        <f>D23+D30</f>
        <v>1121735209.4400001</v>
      </c>
    </row>
    <row r="32" spans="1:4" s="130" customFormat="1" ht="13.5" customHeight="1">
      <c r="A32" s="17">
        <v>2</v>
      </c>
      <c r="B32" s="18" t="s">
        <v>71</v>
      </c>
      <c r="C32" s="138"/>
      <c r="D32" s="138"/>
    </row>
    <row r="33" spans="1:4" s="130" customFormat="1" ht="13.5" customHeight="1">
      <c r="A33" s="17">
        <v>2.1</v>
      </c>
      <c r="B33" s="18" t="s">
        <v>72</v>
      </c>
      <c r="C33" s="138"/>
      <c r="D33" s="138"/>
    </row>
    <row r="34" spans="1:4" s="130" customFormat="1" ht="13.5" customHeight="1">
      <c r="A34" s="142" t="s">
        <v>73</v>
      </c>
      <c r="B34" s="18" t="s">
        <v>74</v>
      </c>
      <c r="C34" s="138"/>
      <c r="D34" s="138"/>
    </row>
    <row r="35" spans="1:4" s="130" customFormat="1" ht="13.5" customHeight="1">
      <c r="A35" s="23" t="s">
        <v>75</v>
      </c>
      <c r="B35" s="29" t="s">
        <v>76</v>
      </c>
      <c r="C35" s="138">
        <v>551206447.80999994</v>
      </c>
      <c r="D35" s="138">
        <v>551206447.80999994</v>
      </c>
    </row>
    <row r="36" spans="1:4" s="130" customFormat="1" ht="13.5" customHeight="1">
      <c r="A36" s="23" t="s">
        <v>77</v>
      </c>
      <c r="B36" s="29" t="s">
        <v>78</v>
      </c>
      <c r="C36" s="138">
        <v>54886913.469999999</v>
      </c>
      <c r="D36" s="138">
        <v>54886913.469999999</v>
      </c>
    </row>
    <row r="37" spans="1:4" s="130" customFormat="1" ht="13.5" customHeight="1">
      <c r="A37" s="23" t="s">
        <v>79</v>
      </c>
      <c r="B37" s="29" t="s">
        <v>80</v>
      </c>
      <c r="C37" s="143">
        <v>15468387.970000001</v>
      </c>
      <c r="D37" s="143">
        <v>15468387.970000001</v>
      </c>
    </row>
    <row r="38" spans="1:4" s="130" customFormat="1" ht="13.5" customHeight="1">
      <c r="A38" s="23" t="s">
        <v>81</v>
      </c>
      <c r="B38" s="29" t="s">
        <v>82</v>
      </c>
      <c r="C38" s="143">
        <v>14116799.49</v>
      </c>
      <c r="D38" s="143">
        <v>14116799.49</v>
      </c>
    </row>
    <row r="39" spans="1:4" s="130" customFormat="1" ht="13.5" customHeight="1">
      <c r="A39" s="23" t="s">
        <v>83</v>
      </c>
      <c r="B39" s="29" t="s">
        <v>84</v>
      </c>
      <c r="C39" s="143"/>
      <c r="D39" s="143"/>
    </row>
    <row r="40" spans="1:4" s="130" customFormat="1" ht="13.5" customHeight="1">
      <c r="A40" s="23" t="s">
        <v>85</v>
      </c>
      <c r="B40" s="29" t="s">
        <v>86</v>
      </c>
      <c r="C40" s="143"/>
      <c r="D40" s="143"/>
    </row>
    <row r="41" spans="1:4" s="130" customFormat="1" ht="13.5" customHeight="1">
      <c r="A41" s="23" t="s">
        <v>87</v>
      </c>
      <c r="B41" s="29" t="s">
        <v>88</v>
      </c>
      <c r="C41" s="143"/>
      <c r="D41" s="143"/>
    </row>
    <row r="42" spans="1:4" s="130" customFormat="1" ht="13.5" customHeight="1">
      <c r="A42" s="23" t="s">
        <v>89</v>
      </c>
      <c r="B42" s="29" t="s">
        <v>90</v>
      </c>
      <c r="C42" s="143"/>
      <c r="D42" s="143"/>
    </row>
    <row r="43" spans="1:4" s="130" customFormat="1" ht="13.5" customHeight="1">
      <c r="A43" s="23" t="s">
        <v>91</v>
      </c>
      <c r="B43" s="29" t="s">
        <v>92</v>
      </c>
      <c r="C43" s="138"/>
      <c r="D43" s="138"/>
    </row>
    <row r="44" spans="1:4" s="130" customFormat="1" ht="13.5" customHeight="1">
      <c r="A44" s="23" t="s">
        <v>93</v>
      </c>
      <c r="B44" s="29" t="s">
        <v>94</v>
      </c>
      <c r="C44" s="138"/>
      <c r="D44" s="138"/>
    </row>
    <row r="45" spans="1:4" s="130" customFormat="1" ht="25.5" customHeight="1">
      <c r="A45" s="23" t="s">
        <v>95</v>
      </c>
      <c r="B45" s="29" t="s">
        <v>96</v>
      </c>
      <c r="C45" s="138"/>
      <c r="D45" s="138"/>
    </row>
    <row r="46" spans="1:4" s="130" customFormat="1" ht="13.5" customHeight="1">
      <c r="A46" s="23" t="s">
        <v>97</v>
      </c>
      <c r="B46" s="29"/>
      <c r="C46" s="138"/>
      <c r="D46" s="138"/>
    </row>
    <row r="47" spans="1:4" s="130" customFormat="1" ht="13.5" customHeight="1">
      <c r="A47" s="17" t="s">
        <v>98</v>
      </c>
      <c r="B47" s="18" t="s">
        <v>99</v>
      </c>
      <c r="C47" s="140">
        <f>SUM(C35:C46)</f>
        <v>635678548.74000001</v>
      </c>
      <c r="D47" s="141">
        <f>SUM(D35:D46)</f>
        <v>635678548.74000001</v>
      </c>
    </row>
    <row r="48" spans="1:4" s="130" customFormat="1" ht="13.5" customHeight="1">
      <c r="A48" s="142" t="s">
        <v>100</v>
      </c>
      <c r="B48" s="18" t="s">
        <v>101</v>
      </c>
      <c r="C48" s="144"/>
      <c r="D48" s="138"/>
    </row>
    <row r="49" spans="1:4" s="130" customFormat="1" ht="13.5" customHeight="1">
      <c r="A49" s="23" t="s">
        <v>102</v>
      </c>
      <c r="B49" s="29" t="s">
        <v>103</v>
      </c>
      <c r="C49" s="138"/>
      <c r="D49" s="138"/>
    </row>
    <row r="50" spans="1:4" s="130" customFormat="1" ht="13.5" customHeight="1">
      <c r="A50" s="23" t="s">
        <v>104</v>
      </c>
      <c r="B50" s="29" t="s">
        <v>105</v>
      </c>
      <c r="C50" s="138"/>
      <c r="D50" s="138"/>
    </row>
    <row r="51" spans="1:4" s="130" customFormat="1" ht="13.5" customHeight="1">
      <c r="A51" s="23" t="s">
        <v>106</v>
      </c>
      <c r="B51" s="29" t="s">
        <v>107</v>
      </c>
      <c r="C51" s="138"/>
      <c r="D51" s="138"/>
    </row>
    <row r="52" spans="1:4" s="130" customFormat="1" ht="13.5" customHeight="1">
      <c r="A52" s="23" t="s">
        <v>108</v>
      </c>
      <c r="B52" s="29" t="s">
        <v>109</v>
      </c>
      <c r="C52" s="138">
        <v>438736580.18000001</v>
      </c>
      <c r="D52" s="138">
        <v>438736580.18000001</v>
      </c>
    </row>
    <row r="53" spans="1:4" s="130" customFormat="1" ht="13.5" customHeight="1">
      <c r="A53" s="23" t="s">
        <v>110</v>
      </c>
      <c r="B53" s="18"/>
      <c r="C53" s="138"/>
      <c r="D53" s="138"/>
    </row>
    <row r="54" spans="1:4" s="130" customFormat="1" ht="13.5" customHeight="1">
      <c r="A54" s="17" t="s">
        <v>111</v>
      </c>
      <c r="B54" s="18" t="s">
        <v>112</v>
      </c>
      <c r="C54" s="140">
        <f>SUM(C49:C53)</f>
        <v>438736580.18000001</v>
      </c>
      <c r="D54" s="141">
        <f>SUM(D49:D53)</f>
        <v>438736580.18000001</v>
      </c>
    </row>
    <row r="55" spans="1:4" s="130" customFormat="1" ht="13.5" customHeight="1">
      <c r="A55" s="17">
        <v>2.2000000000000002</v>
      </c>
      <c r="B55" s="18" t="s">
        <v>113</v>
      </c>
      <c r="C55" s="140">
        <f>+C47+C54</f>
        <v>1074415128.9200001</v>
      </c>
      <c r="D55" s="141">
        <f>+D47+D54</f>
        <v>1074415128.9200001</v>
      </c>
    </row>
    <row r="56" spans="1:4" s="130" customFormat="1" ht="13.5" customHeight="1">
      <c r="A56" s="17">
        <v>2.2999999999999998</v>
      </c>
      <c r="B56" s="18" t="s">
        <v>114</v>
      </c>
      <c r="C56" s="138"/>
      <c r="D56" s="138"/>
    </row>
    <row r="57" spans="1:4" s="130" customFormat="1" ht="13.5" customHeight="1">
      <c r="A57" s="139" t="s">
        <v>115</v>
      </c>
      <c r="B57" s="29" t="s">
        <v>116</v>
      </c>
      <c r="C57" s="138"/>
      <c r="D57" s="138"/>
    </row>
    <row r="58" spans="1:4" s="130" customFormat="1" ht="13.5" customHeight="1">
      <c r="A58" s="139" t="s">
        <v>117</v>
      </c>
      <c r="B58" s="145" t="s">
        <v>118</v>
      </c>
      <c r="C58" s="138"/>
      <c r="D58" s="138"/>
    </row>
    <row r="59" spans="1:4" s="130" customFormat="1" ht="13.5" customHeight="1">
      <c r="A59" s="139" t="s">
        <v>119</v>
      </c>
      <c r="B59" s="145" t="s">
        <v>120</v>
      </c>
      <c r="C59" s="138">
        <v>1874229573.4400001</v>
      </c>
      <c r="D59" s="138">
        <v>1874229573.4400001</v>
      </c>
    </row>
    <row r="60" spans="1:4" s="130" customFormat="1" ht="13.5" customHeight="1">
      <c r="A60" s="139" t="s">
        <v>121</v>
      </c>
      <c r="B60" s="29" t="s">
        <v>122</v>
      </c>
      <c r="C60" s="138"/>
      <c r="D60" s="138"/>
    </row>
    <row r="61" spans="1:4" s="130" customFormat="1" ht="13.5" customHeight="1">
      <c r="A61" s="139" t="s">
        <v>123</v>
      </c>
      <c r="B61" s="29" t="s">
        <v>124</v>
      </c>
      <c r="C61" s="138"/>
      <c r="D61" s="138"/>
    </row>
    <row r="62" spans="1:4" s="130" customFormat="1" ht="13.5" customHeight="1">
      <c r="A62" s="139" t="s">
        <v>125</v>
      </c>
      <c r="B62" s="29" t="s">
        <v>126</v>
      </c>
      <c r="C62" s="138">
        <v>199260985.77000001</v>
      </c>
      <c r="D62" s="138">
        <v>199260985.77000001</v>
      </c>
    </row>
    <row r="63" spans="1:4" s="130" customFormat="1" ht="13.5" customHeight="1">
      <c r="A63" s="139" t="s">
        <v>127</v>
      </c>
      <c r="B63" s="29" t="s">
        <v>128</v>
      </c>
      <c r="C63" s="138">
        <v>0</v>
      </c>
      <c r="D63" s="138">
        <v>0</v>
      </c>
    </row>
    <row r="64" spans="1:4" s="130" customFormat="1" ht="13.5" customHeight="1">
      <c r="A64" s="139" t="s">
        <v>129</v>
      </c>
      <c r="B64" s="29" t="s">
        <v>130</v>
      </c>
      <c r="C64" s="169"/>
      <c r="D64" s="169"/>
    </row>
    <row r="65" spans="1:6" s="130" customFormat="1" ht="13.5" customHeight="1">
      <c r="A65" s="139" t="s">
        <v>131</v>
      </c>
      <c r="B65" s="29" t="s">
        <v>132</v>
      </c>
      <c r="C65" s="138">
        <v>-2025230937.3599999</v>
      </c>
      <c r="D65" s="138">
        <f>C65+IS!F41</f>
        <v>-2026170478.6899998</v>
      </c>
      <c r="F65" s="170"/>
    </row>
    <row r="66" spans="1:6" s="130" customFormat="1" ht="13.5" customHeight="1">
      <c r="A66" s="139" t="s">
        <v>133</v>
      </c>
      <c r="B66" s="18" t="s">
        <v>134</v>
      </c>
      <c r="C66" s="140">
        <f>SUM(C58:C65)</f>
        <v>48259621.850000143</v>
      </c>
      <c r="D66" s="141">
        <f>SUM(D58:D65)</f>
        <v>47320080.520000219</v>
      </c>
    </row>
    <row r="67" spans="1:6" s="130" customFormat="1" ht="13.5" customHeight="1">
      <c r="A67" s="17">
        <v>2.4</v>
      </c>
      <c r="B67" s="18" t="s">
        <v>135</v>
      </c>
      <c r="C67" s="140">
        <f>+C55+C66</f>
        <v>1122674750.7700002</v>
      </c>
      <c r="D67" s="141">
        <f>+D55+D66</f>
        <v>1121735209.4400003</v>
      </c>
    </row>
    <row r="68" spans="1:6" s="130" customFormat="1">
      <c r="A68" s="13"/>
      <c r="B68" s="3"/>
      <c r="C68" s="14"/>
      <c r="D68" s="146"/>
    </row>
    <row r="69" spans="1:6" s="130" customFormat="1">
      <c r="A69" s="13"/>
      <c r="B69" s="3"/>
      <c r="C69" s="14">
        <f>C31-C67</f>
        <v>0</v>
      </c>
      <c r="D69" s="125">
        <f>D31-D67</f>
        <v>0</v>
      </c>
    </row>
    <row r="70" spans="1:6" s="130" customFormat="1">
      <c r="A70" s="13"/>
      <c r="B70" s="3"/>
      <c r="C70" s="14"/>
      <c r="D70" s="125"/>
    </row>
    <row r="71" spans="1:6" s="130" customFormat="1">
      <c r="A71" s="13"/>
      <c r="B71" s="3"/>
      <c r="C71" s="14"/>
      <c r="D71" s="125"/>
    </row>
    <row r="72" spans="1:6" s="130" customFormat="1">
      <c r="B72" s="13" t="str">
        <f>+letter!C26</f>
        <v>Гүйцэтгэх захирал________________  (Р.Отгонбат)</v>
      </c>
      <c r="C72" s="13"/>
      <c r="D72" s="147"/>
    </row>
    <row r="73" spans="1:6" s="130" customFormat="1">
      <c r="B73" s="148"/>
      <c r="C73" s="126"/>
      <c r="D73" s="125"/>
    </row>
    <row r="74" spans="1:6" s="130" customFormat="1">
      <c r="B74" s="13" t="str">
        <f>+letter!C28</f>
        <v>Ерөнхий нягтлан бодогч ________________  (....)</v>
      </c>
      <c r="C74" s="13"/>
      <c r="D74" s="147"/>
    </row>
    <row r="75" spans="1:6" s="130" customFormat="1">
      <c r="A75" s="9"/>
      <c r="B75" s="3"/>
      <c r="C75" s="14"/>
      <c r="D75" s="125"/>
    </row>
    <row r="76" spans="1:6" s="130" customFormat="1" ht="10.199999999999999">
      <c r="D76" s="149"/>
    </row>
    <row r="77" spans="1:6" s="130" customFormat="1" ht="10.199999999999999">
      <c r="D77" s="149"/>
    </row>
    <row r="78" spans="1:6" s="130" customFormat="1" ht="10.199999999999999">
      <c r="D78" s="149"/>
    </row>
    <row r="79" spans="1:6" s="130" customFormat="1" ht="10.199999999999999">
      <c r="D79" s="149"/>
    </row>
    <row r="80" spans="1:6" s="130" customFormat="1" ht="10.199999999999999">
      <c r="D80" s="149"/>
    </row>
    <row r="81" spans="1:4" s="130" customFormat="1" ht="10.199999999999999">
      <c r="D81" s="149"/>
    </row>
    <row r="82" spans="1:4" s="130" customFormat="1" ht="10.199999999999999">
      <c r="D82" s="149"/>
    </row>
    <row r="83" spans="1:4" s="130" customFormat="1" ht="10.199999999999999">
      <c r="D83" s="149"/>
    </row>
    <row r="84" spans="1:4" s="130" customFormat="1" ht="10.199999999999999">
      <c r="A84" s="150"/>
      <c r="D84" s="149"/>
    </row>
    <row r="85" spans="1:4" s="130" customFormat="1" ht="10.199999999999999">
      <c r="A85" s="151"/>
      <c r="D85" s="149"/>
    </row>
    <row r="86" spans="1:4" s="130" customFormat="1" ht="10.199999999999999">
      <c r="D86" s="149"/>
    </row>
    <row r="87" spans="1:4" s="130" customFormat="1" ht="10.199999999999999">
      <c r="D87" s="149"/>
    </row>
    <row r="88" spans="1:4" s="130" customFormat="1" ht="10.199999999999999">
      <c r="D88" s="149"/>
    </row>
    <row r="89" spans="1:4" s="130" customFormat="1" ht="10.199999999999999">
      <c r="D89" s="149"/>
    </row>
    <row r="90" spans="1:4" s="130" customFormat="1" ht="10.199999999999999">
      <c r="D90" s="149"/>
    </row>
    <row r="91" spans="1:4" s="130" customFormat="1" ht="10.199999999999999">
      <c r="D91" s="149"/>
    </row>
    <row r="92" spans="1:4" s="130" customFormat="1" ht="10.199999999999999">
      <c r="D92" s="149"/>
    </row>
    <row r="93" spans="1:4" s="130" customFormat="1">
      <c r="A93" s="132"/>
      <c r="B93" s="3"/>
      <c r="C93" s="63"/>
      <c r="D93" s="96"/>
    </row>
    <row r="94" spans="1:4" s="130" customFormat="1">
      <c r="A94" s="132"/>
      <c r="B94" s="3"/>
      <c r="C94" s="63"/>
      <c r="D94" s="96"/>
    </row>
    <row r="95" spans="1:4" s="130" customFormat="1">
      <c r="A95" s="132"/>
      <c r="B95" s="3"/>
      <c r="C95" s="63"/>
      <c r="D95" s="96"/>
    </row>
  </sheetData>
  <mergeCells count="6">
    <mergeCell ref="A5:D5"/>
    <mergeCell ref="C7:D7"/>
    <mergeCell ref="A8:B8"/>
    <mergeCell ref="C9:D9"/>
    <mergeCell ref="A9:A10"/>
    <mergeCell ref="B9:B10"/>
  </mergeCells>
  <pageMargins left="1.0900000000000001" right="0" top="0.27" bottom="0.28000000000000003" header="0.3" footer="0.3"/>
  <pageSetup scale="8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F63"/>
  <sheetViews>
    <sheetView topLeftCell="A30" workbookViewId="0">
      <selection activeCell="F28" sqref="F28"/>
    </sheetView>
  </sheetViews>
  <sheetFormatPr defaultColWidth="9" defaultRowHeight="13.2"/>
  <cols>
    <col min="1" max="1" width="8" style="94" customWidth="1"/>
    <col min="2" max="2" width="52.6640625" style="95" customWidth="1"/>
    <col min="3" max="4" width="14.109375" style="96" hidden="1" customWidth="1"/>
    <col min="5" max="5" width="18.33203125" style="97" customWidth="1"/>
    <col min="6" max="6" width="18.6640625" style="97" customWidth="1"/>
    <col min="7" max="237" width="9.109375" style="3"/>
    <col min="238" max="238" width="6.33203125" style="3" customWidth="1"/>
    <col min="239" max="239" width="52.5546875" style="3" customWidth="1"/>
    <col min="240" max="240" width="15.5546875" style="3" customWidth="1"/>
    <col min="241" max="241" width="16.88671875" style="3" customWidth="1"/>
    <col min="242" max="242" width="12.88671875" style="3" customWidth="1"/>
    <col min="243" max="243" width="10.44140625" style="3" customWidth="1"/>
    <col min="244" max="493" width="9.109375" style="3"/>
    <col min="494" max="494" width="6.33203125" style="3" customWidth="1"/>
    <col min="495" max="495" width="52.5546875" style="3" customWidth="1"/>
    <col min="496" max="496" width="15.5546875" style="3" customWidth="1"/>
    <col min="497" max="497" width="16.88671875" style="3" customWidth="1"/>
    <col min="498" max="498" width="12.88671875" style="3" customWidth="1"/>
    <col min="499" max="499" width="10.44140625" style="3" customWidth="1"/>
    <col min="500" max="749" width="9.109375" style="3"/>
    <col min="750" max="750" width="6.33203125" style="3" customWidth="1"/>
    <col min="751" max="751" width="52.5546875" style="3" customWidth="1"/>
    <col min="752" max="752" width="15.5546875" style="3" customWidth="1"/>
    <col min="753" max="753" width="16.88671875" style="3" customWidth="1"/>
    <col min="754" max="754" width="12.88671875" style="3" customWidth="1"/>
    <col min="755" max="755" width="10.44140625" style="3" customWidth="1"/>
    <col min="756" max="1005" width="9.109375" style="3"/>
    <col min="1006" max="1006" width="6.33203125" style="3" customWidth="1"/>
    <col min="1007" max="1007" width="52.5546875" style="3" customWidth="1"/>
    <col min="1008" max="1008" width="15.5546875" style="3" customWidth="1"/>
    <col min="1009" max="1009" width="16.88671875" style="3" customWidth="1"/>
    <col min="1010" max="1010" width="12.88671875" style="3" customWidth="1"/>
    <col min="1011" max="1011" width="10.44140625" style="3" customWidth="1"/>
    <col min="1012" max="1261" width="9.109375" style="3"/>
    <col min="1262" max="1262" width="6.33203125" style="3" customWidth="1"/>
    <col min="1263" max="1263" width="52.5546875" style="3" customWidth="1"/>
    <col min="1264" max="1264" width="15.5546875" style="3" customWidth="1"/>
    <col min="1265" max="1265" width="16.88671875" style="3" customWidth="1"/>
    <col min="1266" max="1266" width="12.88671875" style="3" customWidth="1"/>
    <col min="1267" max="1267" width="10.44140625" style="3" customWidth="1"/>
    <col min="1268" max="1517" width="9.109375" style="3"/>
    <col min="1518" max="1518" width="6.33203125" style="3" customWidth="1"/>
    <col min="1519" max="1519" width="52.5546875" style="3" customWidth="1"/>
    <col min="1520" max="1520" width="15.5546875" style="3" customWidth="1"/>
    <col min="1521" max="1521" width="16.88671875" style="3" customWidth="1"/>
    <col min="1522" max="1522" width="12.88671875" style="3" customWidth="1"/>
    <col min="1523" max="1523" width="10.44140625" style="3" customWidth="1"/>
    <col min="1524" max="1773" width="9.109375" style="3"/>
    <col min="1774" max="1774" width="6.33203125" style="3" customWidth="1"/>
    <col min="1775" max="1775" width="52.5546875" style="3" customWidth="1"/>
    <col min="1776" max="1776" width="15.5546875" style="3" customWidth="1"/>
    <col min="1777" max="1777" width="16.88671875" style="3" customWidth="1"/>
    <col min="1778" max="1778" width="12.88671875" style="3" customWidth="1"/>
    <col min="1779" max="1779" width="10.44140625" style="3" customWidth="1"/>
    <col min="1780" max="2029" width="9.109375" style="3"/>
    <col min="2030" max="2030" width="6.33203125" style="3" customWidth="1"/>
    <col min="2031" max="2031" width="52.5546875" style="3" customWidth="1"/>
    <col min="2032" max="2032" width="15.5546875" style="3" customWidth="1"/>
    <col min="2033" max="2033" width="16.88671875" style="3" customWidth="1"/>
    <col min="2034" max="2034" width="12.88671875" style="3" customWidth="1"/>
    <col min="2035" max="2035" width="10.44140625" style="3" customWidth="1"/>
    <col min="2036" max="2285" width="9.109375" style="3"/>
    <col min="2286" max="2286" width="6.33203125" style="3" customWidth="1"/>
    <col min="2287" max="2287" width="52.5546875" style="3" customWidth="1"/>
    <col min="2288" max="2288" width="15.5546875" style="3" customWidth="1"/>
    <col min="2289" max="2289" width="16.88671875" style="3" customWidth="1"/>
    <col min="2290" max="2290" width="12.88671875" style="3" customWidth="1"/>
    <col min="2291" max="2291" width="10.44140625" style="3" customWidth="1"/>
    <col min="2292" max="2541" width="9.109375" style="3"/>
    <col min="2542" max="2542" width="6.33203125" style="3" customWidth="1"/>
    <col min="2543" max="2543" width="52.5546875" style="3" customWidth="1"/>
    <col min="2544" max="2544" width="15.5546875" style="3" customWidth="1"/>
    <col min="2545" max="2545" width="16.88671875" style="3" customWidth="1"/>
    <col min="2546" max="2546" width="12.88671875" style="3" customWidth="1"/>
    <col min="2547" max="2547" width="10.44140625" style="3" customWidth="1"/>
    <col min="2548" max="2797" width="9.109375" style="3"/>
    <col min="2798" max="2798" width="6.33203125" style="3" customWidth="1"/>
    <col min="2799" max="2799" width="52.5546875" style="3" customWidth="1"/>
    <col min="2800" max="2800" width="15.5546875" style="3" customWidth="1"/>
    <col min="2801" max="2801" width="16.88671875" style="3" customWidth="1"/>
    <col min="2802" max="2802" width="12.88671875" style="3" customWidth="1"/>
    <col min="2803" max="2803" width="10.44140625" style="3" customWidth="1"/>
    <col min="2804" max="3053" width="9.109375" style="3"/>
    <col min="3054" max="3054" width="6.33203125" style="3" customWidth="1"/>
    <col min="3055" max="3055" width="52.5546875" style="3" customWidth="1"/>
    <col min="3056" max="3056" width="15.5546875" style="3" customWidth="1"/>
    <col min="3057" max="3057" width="16.88671875" style="3" customWidth="1"/>
    <col min="3058" max="3058" width="12.88671875" style="3" customWidth="1"/>
    <col min="3059" max="3059" width="10.44140625" style="3" customWidth="1"/>
    <col min="3060" max="3309" width="9.109375" style="3"/>
    <col min="3310" max="3310" width="6.33203125" style="3" customWidth="1"/>
    <col min="3311" max="3311" width="52.5546875" style="3" customWidth="1"/>
    <col min="3312" max="3312" width="15.5546875" style="3" customWidth="1"/>
    <col min="3313" max="3313" width="16.88671875" style="3" customWidth="1"/>
    <col min="3314" max="3314" width="12.88671875" style="3" customWidth="1"/>
    <col min="3315" max="3315" width="10.44140625" style="3" customWidth="1"/>
    <col min="3316" max="3565" width="9.109375" style="3"/>
    <col min="3566" max="3566" width="6.33203125" style="3" customWidth="1"/>
    <col min="3567" max="3567" width="52.5546875" style="3" customWidth="1"/>
    <col min="3568" max="3568" width="15.5546875" style="3" customWidth="1"/>
    <col min="3569" max="3569" width="16.88671875" style="3" customWidth="1"/>
    <col min="3570" max="3570" width="12.88671875" style="3" customWidth="1"/>
    <col min="3571" max="3571" width="10.44140625" style="3" customWidth="1"/>
    <col min="3572" max="3821" width="9.109375" style="3"/>
    <col min="3822" max="3822" width="6.33203125" style="3" customWidth="1"/>
    <col min="3823" max="3823" width="52.5546875" style="3" customWidth="1"/>
    <col min="3824" max="3824" width="15.5546875" style="3" customWidth="1"/>
    <col min="3825" max="3825" width="16.88671875" style="3" customWidth="1"/>
    <col min="3826" max="3826" width="12.88671875" style="3" customWidth="1"/>
    <col min="3827" max="3827" width="10.44140625" style="3" customWidth="1"/>
    <col min="3828" max="4077" width="9.109375" style="3"/>
    <col min="4078" max="4078" width="6.33203125" style="3" customWidth="1"/>
    <col min="4079" max="4079" width="52.5546875" style="3" customWidth="1"/>
    <col min="4080" max="4080" width="15.5546875" style="3" customWidth="1"/>
    <col min="4081" max="4081" width="16.88671875" style="3" customWidth="1"/>
    <col min="4082" max="4082" width="12.88671875" style="3" customWidth="1"/>
    <col min="4083" max="4083" width="10.44140625" style="3" customWidth="1"/>
    <col min="4084" max="4333" width="9.109375" style="3"/>
    <col min="4334" max="4334" width="6.33203125" style="3" customWidth="1"/>
    <col min="4335" max="4335" width="52.5546875" style="3" customWidth="1"/>
    <col min="4336" max="4336" width="15.5546875" style="3" customWidth="1"/>
    <col min="4337" max="4337" width="16.88671875" style="3" customWidth="1"/>
    <col min="4338" max="4338" width="12.88671875" style="3" customWidth="1"/>
    <col min="4339" max="4339" width="10.44140625" style="3" customWidth="1"/>
    <col min="4340" max="4589" width="9.109375" style="3"/>
    <col min="4590" max="4590" width="6.33203125" style="3" customWidth="1"/>
    <col min="4591" max="4591" width="52.5546875" style="3" customWidth="1"/>
    <col min="4592" max="4592" width="15.5546875" style="3" customWidth="1"/>
    <col min="4593" max="4593" width="16.88671875" style="3" customWidth="1"/>
    <col min="4594" max="4594" width="12.88671875" style="3" customWidth="1"/>
    <col min="4595" max="4595" width="10.44140625" style="3" customWidth="1"/>
    <col min="4596" max="4845" width="9.109375" style="3"/>
    <col min="4846" max="4846" width="6.33203125" style="3" customWidth="1"/>
    <col min="4847" max="4847" width="52.5546875" style="3" customWidth="1"/>
    <col min="4848" max="4848" width="15.5546875" style="3" customWidth="1"/>
    <col min="4849" max="4849" width="16.88671875" style="3" customWidth="1"/>
    <col min="4850" max="4850" width="12.88671875" style="3" customWidth="1"/>
    <col min="4851" max="4851" width="10.44140625" style="3" customWidth="1"/>
    <col min="4852" max="5101" width="9.109375" style="3"/>
    <col min="5102" max="5102" width="6.33203125" style="3" customWidth="1"/>
    <col min="5103" max="5103" width="52.5546875" style="3" customWidth="1"/>
    <col min="5104" max="5104" width="15.5546875" style="3" customWidth="1"/>
    <col min="5105" max="5105" width="16.88671875" style="3" customWidth="1"/>
    <col min="5106" max="5106" width="12.88671875" style="3" customWidth="1"/>
    <col min="5107" max="5107" width="10.44140625" style="3" customWidth="1"/>
    <col min="5108" max="5357" width="9.109375" style="3"/>
    <col min="5358" max="5358" width="6.33203125" style="3" customWidth="1"/>
    <col min="5359" max="5359" width="52.5546875" style="3" customWidth="1"/>
    <col min="5360" max="5360" width="15.5546875" style="3" customWidth="1"/>
    <col min="5361" max="5361" width="16.88671875" style="3" customWidth="1"/>
    <col min="5362" max="5362" width="12.88671875" style="3" customWidth="1"/>
    <col min="5363" max="5363" width="10.44140625" style="3" customWidth="1"/>
    <col min="5364" max="5613" width="9.109375" style="3"/>
    <col min="5614" max="5614" width="6.33203125" style="3" customWidth="1"/>
    <col min="5615" max="5615" width="52.5546875" style="3" customWidth="1"/>
    <col min="5616" max="5616" width="15.5546875" style="3" customWidth="1"/>
    <col min="5617" max="5617" width="16.88671875" style="3" customWidth="1"/>
    <col min="5618" max="5618" width="12.88671875" style="3" customWidth="1"/>
    <col min="5619" max="5619" width="10.44140625" style="3" customWidth="1"/>
    <col min="5620" max="5869" width="9.109375" style="3"/>
    <col min="5870" max="5870" width="6.33203125" style="3" customWidth="1"/>
    <col min="5871" max="5871" width="52.5546875" style="3" customWidth="1"/>
    <col min="5872" max="5872" width="15.5546875" style="3" customWidth="1"/>
    <col min="5873" max="5873" width="16.88671875" style="3" customWidth="1"/>
    <col min="5874" max="5874" width="12.88671875" style="3" customWidth="1"/>
    <col min="5875" max="5875" width="10.44140625" style="3" customWidth="1"/>
    <col min="5876" max="6125" width="9.109375" style="3"/>
    <col min="6126" max="6126" width="6.33203125" style="3" customWidth="1"/>
    <col min="6127" max="6127" width="52.5546875" style="3" customWidth="1"/>
    <col min="6128" max="6128" width="15.5546875" style="3" customWidth="1"/>
    <col min="6129" max="6129" width="16.88671875" style="3" customWidth="1"/>
    <col min="6130" max="6130" width="12.88671875" style="3" customWidth="1"/>
    <col min="6131" max="6131" width="10.44140625" style="3" customWidth="1"/>
    <col min="6132" max="6381" width="9.109375" style="3"/>
    <col min="6382" max="6382" width="6.33203125" style="3" customWidth="1"/>
    <col min="6383" max="6383" width="52.5546875" style="3" customWidth="1"/>
    <col min="6384" max="6384" width="15.5546875" style="3" customWidth="1"/>
    <col min="6385" max="6385" width="16.88671875" style="3" customWidth="1"/>
    <col min="6386" max="6386" width="12.88671875" style="3" customWidth="1"/>
    <col min="6387" max="6387" width="10.44140625" style="3" customWidth="1"/>
    <col min="6388" max="6637" width="9.109375" style="3"/>
    <col min="6638" max="6638" width="6.33203125" style="3" customWidth="1"/>
    <col min="6639" max="6639" width="52.5546875" style="3" customWidth="1"/>
    <col min="6640" max="6640" width="15.5546875" style="3" customWidth="1"/>
    <col min="6641" max="6641" width="16.88671875" style="3" customWidth="1"/>
    <col min="6642" max="6642" width="12.88671875" style="3" customWidth="1"/>
    <col min="6643" max="6643" width="10.44140625" style="3" customWidth="1"/>
    <col min="6644" max="6893" width="9.109375" style="3"/>
    <col min="6894" max="6894" width="6.33203125" style="3" customWidth="1"/>
    <col min="6895" max="6895" width="52.5546875" style="3" customWidth="1"/>
    <col min="6896" max="6896" width="15.5546875" style="3" customWidth="1"/>
    <col min="6897" max="6897" width="16.88671875" style="3" customWidth="1"/>
    <col min="6898" max="6898" width="12.88671875" style="3" customWidth="1"/>
    <col min="6899" max="6899" width="10.44140625" style="3" customWidth="1"/>
    <col min="6900" max="7149" width="9.109375" style="3"/>
    <col min="7150" max="7150" width="6.33203125" style="3" customWidth="1"/>
    <col min="7151" max="7151" width="52.5546875" style="3" customWidth="1"/>
    <col min="7152" max="7152" width="15.5546875" style="3" customWidth="1"/>
    <col min="7153" max="7153" width="16.88671875" style="3" customWidth="1"/>
    <col min="7154" max="7154" width="12.88671875" style="3" customWidth="1"/>
    <col min="7155" max="7155" width="10.44140625" style="3" customWidth="1"/>
    <col min="7156" max="7405" width="9.109375" style="3"/>
    <col min="7406" max="7406" width="6.33203125" style="3" customWidth="1"/>
    <col min="7407" max="7407" width="52.5546875" style="3" customWidth="1"/>
    <col min="7408" max="7408" width="15.5546875" style="3" customWidth="1"/>
    <col min="7409" max="7409" width="16.88671875" style="3" customWidth="1"/>
    <col min="7410" max="7410" width="12.88671875" style="3" customWidth="1"/>
    <col min="7411" max="7411" width="10.44140625" style="3" customWidth="1"/>
    <col min="7412" max="7661" width="9.109375" style="3"/>
    <col min="7662" max="7662" width="6.33203125" style="3" customWidth="1"/>
    <col min="7663" max="7663" width="52.5546875" style="3" customWidth="1"/>
    <col min="7664" max="7664" width="15.5546875" style="3" customWidth="1"/>
    <col min="7665" max="7665" width="16.88671875" style="3" customWidth="1"/>
    <col min="7666" max="7666" width="12.88671875" style="3" customWidth="1"/>
    <col min="7667" max="7667" width="10.44140625" style="3" customWidth="1"/>
    <col min="7668" max="7917" width="9.109375" style="3"/>
    <col min="7918" max="7918" width="6.33203125" style="3" customWidth="1"/>
    <col min="7919" max="7919" width="52.5546875" style="3" customWidth="1"/>
    <col min="7920" max="7920" width="15.5546875" style="3" customWidth="1"/>
    <col min="7921" max="7921" width="16.88671875" style="3" customWidth="1"/>
    <col min="7922" max="7922" width="12.88671875" style="3" customWidth="1"/>
    <col min="7923" max="7923" width="10.44140625" style="3" customWidth="1"/>
    <col min="7924" max="8173" width="9.109375" style="3"/>
    <col min="8174" max="8174" width="6.33203125" style="3" customWidth="1"/>
    <col min="8175" max="8175" width="52.5546875" style="3" customWidth="1"/>
    <col min="8176" max="8176" width="15.5546875" style="3" customWidth="1"/>
    <col min="8177" max="8177" width="16.88671875" style="3" customWidth="1"/>
    <col min="8178" max="8178" width="12.88671875" style="3" customWidth="1"/>
    <col min="8179" max="8179" width="10.44140625" style="3" customWidth="1"/>
    <col min="8180" max="8429" width="9.109375" style="3"/>
    <col min="8430" max="8430" width="6.33203125" style="3" customWidth="1"/>
    <col min="8431" max="8431" width="52.5546875" style="3" customWidth="1"/>
    <col min="8432" max="8432" width="15.5546875" style="3" customWidth="1"/>
    <col min="8433" max="8433" width="16.88671875" style="3" customWidth="1"/>
    <col min="8434" max="8434" width="12.88671875" style="3" customWidth="1"/>
    <col min="8435" max="8435" width="10.44140625" style="3" customWidth="1"/>
    <col min="8436" max="8685" width="9.109375" style="3"/>
    <col min="8686" max="8686" width="6.33203125" style="3" customWidth="1"/>
    <col min="8687" max="8687" width="52.5546875" style="3" customWidth="1"/>
    <col min="8688" max="8688" width="15.5546875" style="3" customWidth="1"/>
    <col min="8689" max="8689" width="16.88671875" style="3" customWidth="1"/>
    <col min="8690" max="8690" width="12.88671875" style="3" customWidth="1"/>
    <col min="8691" max="8691" width="10.44140625" style="3" customWidth="1"/>
    <col min="8692" max="8941" width="9.109375" style="3"/>
    <col min="8942" max="8942" width="6.33203125" style="3" customWidth="1"/>
    <col min="8943" max="8943" width="52.5546875" style="3" customWidth="1"/>
    <col min="8944" max="8944" width="15.5546875" style="3" customWidth="1"/>
    <col min="8945" max="8945" width="16.88671875" style="3" customWidth="1"/>
    <col min="8946" max="8946" width="12.88671875" style="3" customWidth="1"/>
    <col min="8947" max="8947" width="10.44140625" style="3" customWidth="1"/>
    <col min="8948" max="9197" width="9.109375" style="3"/>
    <col min="9198" max="9198" width="6.33203125" style="3" customWidth="1"/>
    <col min="9199" max="9199" width="52.5546875" style="3" customWidth="1"/>
    <col min="9200" max="9200" width="15.5546875" style="3" customWidth="1"/>
    <col min="9201" max="9201" width="16.88671875" style="3" customWidth="1"/>
    <col min="9202" max="9202" width="12.88671875" style="3" customWidth="1"/>
    <col min="9203" max="9203" width="10.44140625" style="3" customWidth="1"/>
    <col min="9204" max="9453" width="9.109375" style="3"/>
    <col min="9454" max="9454" width="6.33203125" style="3" customWidth="1"/>
    <col min="9455" max="9455" width="52.5546875" style="3" customWidth="1"/>
    <col min="9456" max="9456" width="15.5546875" style="3" customWidth="1"/>
    <col min="9457" max="9457" width="16.88671875" style="3" customWidth="1"/>
    <col min="9458" max="9458" width="12.88671875" style="3" customWidth="1"/>
    <col min="9459" max="9459" width="10.44140625" style="3" customWidth="1"/>
    <col min="9460" max="9709" width="9.109375" style="3"/>
    <col min="9710" max="9710" width="6.33203125" style="3" customWidth="1"/>
    <col min="9711" max="9711" width="52.5546875" style="3" customWidth="1"/>
    <col min="9712" max="9712" width="15.5546875" style="3" customWidth="1"/>
    <col min="9713" max="9713" width="16.88671875" style="3" customWidth="1"/>
    <col min="9714" max="9714" width="12.88671875" style="3" customWidth="1"/>
    <col min="9715" max="9715" width="10.44140625" style="3" customWidth="1"/>
    <col min="9716" max="9965" width="9.109375" style="3"/>
    <col min="9966" max="9966" width="6.33203125" style="3" customWidth="1"/>
    <col min="9967" max="9967" width="52.5546875" style="3" customWidth="1"/>
    <col min="9968" max="9968" width="15.5546875" style="3" customWidth="1"/>
    <col min="9969" max="9969" width="16.88671875" style="3" customWidth="1"/>
    <col min="9970" max="9970" width="12.88671875" style="3" customWidth="1"/>
    <col min="9971" max="9971" width="10.44140625" style="3" customWidth="1"/>
    <col min="9972" max="10221" width="9.109375" style="3"/>
    <col min="10222" max="10222" width="6.33203125" style="3" customWidth="1"/>
    <col min="10223" max="10223" width="52.5546875" style="3" customWidth="1"/>
    <col min="10224" max="10224" width="15.5546875" style="3" customWidth="1"/>
    <col min="10225" max="10225" width="16.88671875" style="3" customWidth="1"/>
    <col min="10226" max="10226" width="12.88671875" style="3" customWidth="1"/>
    <col min="10227" max="10227" width="10.44140625" style="3" customWidth="1"/>
    <col min="10228" max="10477" width="9.109375" style="3"/>
    <col min="10478" max="10478" width="6.33203125" style="3" customWidth="1"/>
    <col min="10479" max="10479" width="52.5546875" style="3" customWidth="1"/>
    <col min="10480" max="10480" width="15.5546875" style="3" customWidth="1"/>
    <col min="10481" max="10481" width="16.88671875" style="3" customWidth="1"/>
    <col min="10482" max="10482" width="12.88671875" style="3" customWidth="1"/>
    <col min="10483" max="10483" width="10.44140625" style="3" customWidth="1"/>
    <col min="10484" max="10733" width="9.109375" style="3"/>
    <col min="10734" max="10734" width="6.33203125" style="3" customWidth="1"/>
    <col min="10735" max="10735" width="52.5546875" style="3" customWidth="1"/>
    <col min="10736" max="10736" width="15.5546875" style="3" customWidth="1"/>
    <col min="10737" max="10737" width="16.88671875" style="3" customWidth="1"/>
    <col min="10738" max="10738" width="12.88671875" style="3" customWidth="1"/>
    <col min="10739" max="10739" width="10.44140625" style="3" customWidth="1"/>
    <col min="10740" max="10989" width="9.109375" style="3"/>
    <col min="10990" max="10990" width="6.33203125" style="3" customWidth="1"/>
    <col min="10991" max="10991" width="52.5546875" style="3" customWidth="1"/>
    <col min="10992" max="10992" width="15.5546875" style="3" customWidth="1"/>
    <col min="10993" max="10993" width="16.88671875" style="3" customWidth="1"/>
    <col min="10994" max="10994" width="12.88671875" style="3" customWidth="1"/>
    <col min="10995" max="10995" width="10.44140625" style="3" customWidth="1"/>
    <col min="10996" max="11245" width="9.109375" style="3"/>
    <col min="11246" max="11246" width="6.33203125" style="3" customWidth="1"/>
    <col min="11247" max="11247" width="52.5546875" style="3" customWidth="1"/>
    <col min="11248" max="11248" width="15.5546875" style="3" customWidth="1"/>
    <col min="11249" max="11249" width="16.88671875" style="3" customWidth="1"/>
    <col min="11250" max="11250" width="12.88671875" style="3" customWidth="1"/>
    <col min="11251" max="11251" width="10.44140625" style="3" customWidth="1"/>
    <col min="11252" max="11501" width="9.109375" style="3"/>
    <col min="11502" max="11502" width="6.33203125" style="3" customWidth="1"/>
    <col min="11503" max="11503" width="52.5546875" style="3" customWidth="1"/>
    <col min="11504" max="11504" width="15.5546875" style="3" customWidth="1"/>
    <col min="11505" max="11505" width="16.88671875" style="3" customWidth="1"/>
    <col min="11506" max="11506" width="12.88671875" style="3" customWidth="1"/>
    <col min="11507" max="11507" width="10.44140625" style="3" customWidth="1"/>
    <col min="11508" max="11757" width="9.109375" style="3"/>
    <col min="11758" max="11758" width="6.33203125" style="3" customWidth="1"/>
    <col min="11759" max="11759" width="52.5546875" style="3" customWidth="1"/>
    <col min="11760" max="11760" width="15.5546875" style="3" customWidth="1"/>
    <col min="11761" max="11761" width="16.88671875" style="3" customWidth="1"/>
    <col min="11762" max="11762" width="12.88671875" style="3" customWidth="1"/>
    <col min="11763" max="11763" width="10.44140625" style="3" customWidth="1"/>
    <col min="11764" max="12013" width="9.109375" style="3"/>
    <col min="12014" max="12014" width="6.33203125" style="3" customWidth="1"/>
    <col min="12015" max="12015" width="52.5546875" style="3" customWidth="1"/>
    <col min="12016" max="12016" width="15.5546875" style="3" customWidth="1"/>
    <col min="12017" max="12017" width="16.88671875" style="3" customWidth="1"/>
    <col min="12018" max="12018" width="12.88671875" style="3" customWidth="1"/>
    <col min="12019" max="12019" width="10.44140625" style="3" customWidth="1"/>
    <col min="12020" max="12269" width="9.109375" style="3"/>
    <col min="12270" max="12270" width="6.33203125" style="3" customWidth="1"/>
    <col min="12271" max="12271" width="52.5546875" style="3" customWidth="1"/>
    <col min="12272" max="12272" width="15.5546875" style="3" customWidth="1"/>
    <col min="12273" max="12273" width="16.88671875" style="3" customWidth="1"/>
    <col min="12274" max="12274" width="12.88671875" style="3" customWidth="1"/>
    <col min="12275" max="12275" width="10.44140625" style="3" customWidth="1"/>
    <col min="12276" max="12525" width="9.109375" style="3"/>
    <col min="12526" max="12526" width="6.33203125" style="3" customWidth="1"/>
    <col min="12527" max="12527" width="52.5546875" style="3" customWidth="1"/>
    <col min="12528" max="12528" width="15.5546875" style="3" customWidth="1"/>
    <col min="12529" max="12529" width="16.88671875" style="3" customWidth="1"/>
    <col min="12530" max="12530" width="12.88671875" style="3" customWidth="1"/>
    <col min="12531" max="12531" width="10.44140625" style="3" customWidth="1"/>
    <col min="12532" max="12781" width="9.109375" style="3"/>
    <col min="12782" max="12782" width="6.33203125" style="3" customWidth="1"/>
    <col min="12783" max="12783" width="52.5546875" style="3" customWidth="1"/>
    <col min="12784" max="12784" width="15.5546875" style="3" customWidth="1"/>
    <col min="12785" max="12785" width="16.88671875" style="3" customWidth="1"/>
    <col min="12786" max="12786" width="12.88671875" style="3" customWidth="1"/>
    <col min="12787" max="12787" width="10.44140625" style="3" customWidth="1"/>
    <col min="12788" max="13037" width="9.109375" style="3"/>
    <col min="13038" max="13038" width="6.33203125" style="3" customWidth="1"/>
    <col min="13039" max="13039" width="52.5546875" style="3" customWidth="1"/>
    <col min="13040" max="13040" width="15.5546875" style="3" customWidth="1"/>
    <col min="13041" max="13041" width="16.88671875" style="3" customWidth="1"/>
    <col min="13042" max="13042" width="12.88671875" style="3" customWidth="1"/>
    <col min="13043" max="13043" width="10.44140625" style="3" customWidth="1"/>
    <col min="13044" max="13293" width="9.109375" style="3"/>
    <col min="13294" max="13294" width="6.33203125" style="3" customWidth="1"/>
    <col min="13295" max="13295" width="52.5546875" style="3" customWidth="1"/>
    <col min="13296" max="13296" width="15.5546875" style="3" customWidth="1"/>
    <col min="13297" max="13297" width="16.88671875" style="3" customWidth="1"/>
    <col min="13298" max="13298" width="12.88671875" style="3" customWidth="1"/>
    <col min="13299" max="13299" width="10.44140625" style="3" customWidth="1"/>
    <col min="13300" max="13549" width="9.109375" style="3"/>
    <col min="13550" max="13550" width="6.33203125" style="3" customWidth="1"/>
    <col min="13551" max="13551" width="52.5546875" style="3" customWidth="1"/>
    <col min="13552" max="13552" width="15.5546875" style="3" customWidth="1"/>
    <col min="13553" max="13553" width="16.88671875" style="3" customWidth="1"/>
    <col min="13554" max="13554" width="12.88671875" style="3" customWidth="1"/>
    <col min="13555" max="13555" width="10.44140625" style="3" customWidth="1"/>
    <col min="13556" max="13805" width="9.109375" style="3"/>
    <col min="13806" max="13806" width="6.33203125" style="3" customWidth="1"/>
    <col min="13807" max="13807" width="52.5546875" style="3" customWidth="1"/>
    <col min="13808" max="13808" width="15.5546875" style="3" customWidth="1"/>
    <col min="13809" max="13809" width="16.88671875" style="3" customWidth="1"/>
    <col min="13810" max="13810" width="12.88671875" style="3" customWidth="1"/>
    <col min="13811" max="13811" width="10.44140625" style="3" customWidth="1"/>
    <col min="13812" max="14061" width="9.109375" style="3"/>
    <col min="14062" max="14062" width="6.33203125" style="3" customWidth="1"/>
    <col min="14063" max="14063" width="52.5546875" style="3" customWidth="1"/>
    <col min="14064" max="14064" width="15.5546875" style="3" customWidth="1"/>
    <col min="14065" max="14065" width="16.88671875" style="3" customWidth="1"/>
    <col min="14066" max="14066" width="12.88671875" style="3" customWidth="1"/>
    <col min="14067" max="14067" width="10.44140625" style="3" customWidth="1"/>
    <col min="14068" max="14317" width="9.109375" style="3"/>
    <col min="14318" max="14318" width="6.33203125" style="3" customWidth="1"/>
    <col min="14319" max="14319" width="52.5546875" style="3" customWidth="1"/>
    <col min="14320" max="14320" width="15.5546875" style="3" customWidth="1"/>
    <col min="14321" max="14321" width="16.88671875" style="3" customWidth="1"/>
    <col min="14322" max="14322" width="12.88671875" style="3" customWidth="1"/>
    <col min="14323" max="14323" width="10.44140625" style="3" customWidth="1"/>
    <col min="14324" max="14573" width="9.109375" style="3"/>
    <col min="14574" max="14574" width="6.33203125" style="3" customWidth="1"/>
    <col min="14575" max="14575" width="52.5546875" style="3" customWidth="1"/>
    <col min="14576" max="14576" width="15.5546875" style="3" customWidth="1"/>
    <col min="14577" max="14577" width="16.88671875" style="3" customWidth="1"/>
    <col min="14578" max="14578" width="12.88671875" style="3" customWidth="1"/>
    <col min="14579" max="14579" width="10.44140625" style="3" customWidth="1"/>
    <col min="14580" max="14829" width="9.109375" style="3"/>
    <col min="14830" max="14830" width="6.33203125" style="3" customWidth="1"/>
    <col min="14831" max="14831" width="52.5546875" style="3" customWidth="1"/>
    <col min="14832" max="14832" width="15.5546875" style="3" customWidth="1"/>
    <col min="14833" max="14833" width="16.88671875" style="3" customWidth="1"/>
    <col min="14834" max="14834" width="12.88671875" style="3" customWidth="1"/>
    <col min="14835" max="14835" width="10.44140625" style="3" customWidth="1"/>
    <col min="14836" max="15085" width="9.109375" style="3"/>
    <col min="15086" max="15086" width="6.33203125" style="3" customWidth="1"/>
    <col min="15087" max="15087" width="52.5546875" style="3" customWidth="1"/>
    <col min="15088" max="15088" width="15.5546875" style="3" customWidth="1"/>
    <col min="15089" max="15089" width="16.88671875" style="3" customWidth="1"/>
    <col min="15090" max="15090" width="12.88671875" style="3" customWidth="1"/>
    <col min="15091" max="15091" width="10.44140625" style="3" customWidth="1"/>
    <col min="15092" max="15341" width="9.109375" style="3"/>
    <col min="15342" max="15342" width="6.33203125" style="3" customWidth="1"/>
    <col min="15343" max="15343" width="52.5546875" style="3" customWidth="1"/>
    <col min="15344" max="15344" width="15.5546875" style="3" customWidth="1"/>
    <col min="15345" max="15345" width="16.88671875" style="3" customWidth="1"/>
    <col min="15346" max="15346" width="12.88671875" style="3" customWidth="1"/>
    <col min="15347" max="15347" width="10.44140625" style="3" customWidth="1"/>
    <col min="15348" max="15597" width="9.109375" style="3"/>
    <col min="15598" max="15598" width="6.33203125" style="3" customWidth="1"/>
    <col min="15599" max="15599" width="52.5546875" style="3" customWidth="1"/>
    <col min="15600" max="15600" width="15.5546875" style="3" customWidth="1"/>
    <col min="15601" max="15601" width="16.88671875" style="3" customWidth="1"/>
    <col min="15602" max="15602" width="12.88671875" style="3" customWidth="1"/>
    <col min="15603" max="15603" width="10.44140625" style="3" customWidth="1"/>
    <col min="15604" max="15853" width="9.109375" style="3"/>
    <col min="15854" max="15854" width="6.33203125" style="3" customWidth="1"/>
    <col min="15855" max="15855" width="52.5546875" style="3" customWidth="1"/>
    <col min="15856" max="15856" width="15.5546875" style="3" customWidth="1"/>
    <col min="15857" max="15857" width="16.88671875" style="3" customWidth="1"/>
    <col min="15858" max="15858" width="12.88671875" style="3" customWidth="1"/>
    <col min="15859" max="15859" width="10.44140625" style="3" customWidth="1"/>
    <col min="15860" max="16109" width="9.109375" style="3"/>
    <col min="16110" max="16110" width="6.33203125" style="3" customWidth="1"/>
    <col min="16111" max="16111" width="52.5546875" style="3" customWidth="1"/>
    <col min="16112" max="16112" width="15.5546875" style="3" customWidth="1"/>
    <col min="16113" max="16113" width="16.88671875" style="3" customWidth="1"/>
    <col min="16114" max="16114" width="12.88671875" style="3" customWidth="1"/>
    <col min="16115" max="16115" width="10.44140625" style="3" customWidth="1"/>
    <col min="16116" max="16384" width="9.109375" style="3"/>
  </cols>
  <sheetData>
    <row r="1" spans="1:6">
      <c r="F1" s="98"/>
    </row>
    <row r="2" spans="1:6">
      <c r="F2" s="98"/>
    </row>
    <row r="3" spans="1:6" ht="15.6">
      <c r="A3" s="184" t="s">
        <v>136</v>
      </c>
      <c r="B3" s="184"/>
      <c r="C3" s="184"/>
      <c r="D3" s="184"/>
      <c r="E3" s="184"/>
    </row>
    <row r="5" spans="1:6" ht="12.75" customHeight="1"/>
    <row r="6" spans="1:6">
      <c r="C6" s="99"/>
      <c r="D6" s="100"/>
    </row>
    <row r="8" spans="1:6" ht="13.8">
      <c r="A8" s="101" t="str">
        <f>+Balance!A7</f>
        <v>"Евразиакапитал холдинг ҮЦК " ХК</v>
      </c>
      <c r="F8" s="98" t="str">
        <f>+Balance!C7</f>
        <v>2026.01.01-2026.06.30</v>
      </c>
    </row>
    <row r="9" spans="1:6">
      <c r="A9" s="95" t="s">
        <v>137</v>
      </c>
      <c r="D9" s="102"/>
      <c r="F9" s="98" t="s">
        <v>138</v>
      </c>
    </row>
    <row r="10" spans="1:6" s="93" customFormat="1" ht="12.75" customHeight="1">
      <c r="A10" s="185" t="s">
        <v>28</v>
      </c>
      <c r="B10" s="187" t="s">
        <v>139</v>
      </c>
      <c r="C10" s="103" t="s">
        <v>140</v>
      </c>
      <c r="D10" s="103" t="s">
        <v>141</v>
      </c>
      <c r="E10" s="187" t="s">
        <v>142</v>
      </c>
      <c r="F10" s="189" t="s">
        <v>143</v>
      </c>
    </row>
    <row r="11" spans="1:6" s="93" customFormat="1">
      <c r="A11" s="186"/>
      <c r="B11" s="188"/>
      <c r="C11" s="103"/>
      <c r="D11" s="103"/>
      <c r="E11" s="188"/>
      <c r="F11" s="190"/>
    </row>
    <row r="12" spans="1:6" s="93" customFormat="1">
      <c r="A12" s="104">
        <v>1</v>
      </c>
      <c r="B12" s="105" t="s">
        <v>144</v>
      </c>
      <c r="C12" s="106">
        <v>155446251.37272</v>
      </c>
      <c r="D12" s="107"/>
      <c r="E12" s="108">
        <f>SUM(E13:E16)</f>
        <v>0</v>
      </c>
      <c r="F12" s="108">
        <f>SUM(F13:F16)</f>
        <v>0</v>
      </c>
    </row>
    <row r="13" spans="1:6" s="93" customFormat="1">
      <c r="A13" s="16">
        <v>1.1000000000000001</v>
      </c>
      <c r="B13" s="109" t="s">
        <v>145</v>
      </c>
      <c r="C13" s="110">
        <v>31576251.372719999</v>
      </c>
      <c r="D13" s="111"/>
      <c r="E13" s="112">
        <v>0</v>
      </c>
      <c r="F13" s="112">
        <v>0</v>
      </c>
    </row>
    <row r="14" spans="1:6" s="93" customFormat="1">
      <c r="A14" s="16">
        <v>1.2</v>
      </c>
      <c r="B14" s="109" t="s">
        <v>146</v>
      </c>
      <c r="C14" s="110">
        <v>62400000</v>
      </c>
      <c r="D14" s="111"/>
      <c r="E14" s="112"/>
      <c r="F14" s="112"/>
    </row>
    <row r="15" spans="1:6" s="93" customFormat="1">
      <c r="A15" s="16">
        <v>1.3</v>
      </c>
      <c r="B15" s="113" t="s">
        <v>147</v>
      </c>
      <c r="C15" s="114"/>
      <c r="D15" s="115"/>
      <c r="E15" s="112"/>
      <c r="F15" s="112"/>
    </row>
    <row r="16" spans="1:6" s="93" customFormat="1">
      <c r="A16" s="16">
        <v>1.4</v>
      </c>
      <c r="B16" s="113" t="s">
        <v>148</v>
      </c>
      <c r="C16" s="110">
        <v>61470000</v>
      </c>
      <c r="D16" s="111"/>
      <c r="E16" s="112"/>
      <c r="F16" s="112"/>
    </row>
    <row r="17" spans="1:6" s="93" customFormat="1">
      <c r="A17" s="16">
        <v>2</v>
      </c>
      <c r="B17" s="113" t="s">
        <v>149</v>
      </c>
      <c r="C17" s="110"/>
      <c r="D17" s="111"/>
      <c r="E17" s="112"/>
      <c r="F17" s="112"/>
    </row>
    <row r="18" spans="1:6" s="93" customFormat="1">
      <c r="A18" s="16">
        <v>3</v>
      </c>
      <c r="B18" s="114" t="s">
        <v>150</v>
      </c>
      <c r="C18" s="110">
        <v>290575.22691195202</v>
      </c>
      <c r="D18" s="111"/>
      <c r="E18" s="112"/>
      <c r="F18" s="112"/>
    </row>
    <row r="19" spans="1:6" s="93" customFormat="1">
      <c r="A19" s="104">
        <v>4</v>
      </c>
      <c r="B19" s="116" t="s">
        <v>151</v>
      </c>
      <c r="C19" s="110">
        <v>76620.664999999994</v>
      </c>
      <c r="D19" s="111"/>
      <c r="E19" s="108">
        <f>+E20+E21</f>
        <v>0</v>
      </c>
      <c r="F19" s="108">
        <f>+F20+F21</f>
        <v>0</v>
      </c>
    </row>
    <row r="20" spans="1:6" s="93" customFormat="1">
      <c r="A20" s="16">
        <v>4.0999999999999996</v>
      </c>
      <c r="B20" s="114" t="s">
        <v>152</v>
      </c>
      <c r="C20" s="110"/>
      <c r="D20" s="111"/>
      <c r="E20" s="112"/>
      <c r="F20" s="112"/>
    </row>
    <row r="21" spans="1:6" s="93" customFormat="1">
      <c r="A21" s="16">
        <v>4.2</v>
      </c>
      <c r="B21" s="114" t="s">
        <v>153</v>
      </c>
      <c r="C21" s="110"/>
      <c r="D21" s="111"/>
      <c r="E21" s="112"/>
      <c r="F21" s="112"/>
    </row>
    <row r="22" spans="1:6" s="93" customFormat="1">
      <c r="A22" s="16">
        <v>5</v>
      </c>
      <c r="B22" s="114" t="s">
        <v>154</v>
      </c>
      <c r="C22" s="110">
        <v>0</v>
      </c>
      <c r="D22" s="111"/>
      <c r="E22" s="112"/>
      <c r="F22" s="112"/>
    </row>
    <row r="23" spans="1:6" s="93" customFormat="1">
      <c r="A23" s="16">
        <v>6</v>
      </c>
      <c r="B23" s="114" t="s">
        <v>155</v>
      </c>
      <c r="C23" s="110"/>
      <c r="D23" s="111"/>
      <c r="E23" s="112"/>
      <c r="F23" s="112"/>
    </row>
    <row r="24" spans="1:6" s="93" customFormat="1">
      <c r="A24" s="16">
        <v>7</v>
      </c>
      <c r="B24" s="114" t="s">
        <v>156</v>
      </c>
      <c r="C24" s="110">
        <v>55490512.846262701</v>
      </c>
      <c r="D24" s="111"/>
      <c r="E24" s="112"/>
      <c r="F24" s="112"/>
    </row>
    <row r="25" spans="1:6" s="93" customFormat="1">
      <c r="A25" s="16">
        <v>8</v>
      </c>
      <c r="B25" s="114" t="s">
        <v>157</v>
      </c>
      <c r="C25" s="110">
        <v>6753744.8016603198</v>
      </c>
      <c r="D25" s="111"/>
      <c r="E25" s="112">
        <v>7191000</v>
      </c>
      <c r="F25" s="112">
        <v>1018000</v>
      </c>
    </row>
    <row r="26" spans="1:6" s="93" customFormat="1">
      <c r="A26" s="16">
        <v>9</v>
      </c>
      <c r="B26" s="114" t="s">
        <v>158</v>
      </c>
      <c r="C26" s="110"/>
      <c r="D26" s="111"/>
      <c r="E26" s="112"/>
      <c r="F26" s="112"/>
    </row>
    <row r="27" spans="1:6" s="93" customFormat="1">
      <c r="A27" s="16">
        <v>10</v>
      </c>
      <c r="B27" s="114" t="s">
        <v>159</v>
      </c>
      <c r="C27" s="110"/>
      <c r="D27" s="111"/>
      <c r="E27" s="112"/>
      <c r="F27" s="112"/>
    </row>
    <row r="28" spans="1:6" s="93" customFormat="1">
      <c r="A28" s="16">
        <v>11</v>
      </c>
      <c r="B28" s="114" t="s">
        <v>160</v>
      </c>
      <c r="C28" s="110">
        <v>39160000</v>
      </c>
      <c r="D28" s="111"/>
      <c r="E28" s="112">
        <v>461910.16</v>
      </c>
      <c r="F28" s="112">
        <v>78458.67</v>
      </c>
    </row>
    <row r="29" spans="1:6" s="93" customFormat="1">
      <c r="A29" s="16">
        <v>12</v>
      </c>
      <c r="B29" s="114" t="s">
        <v>161</v>
      </c>
      <c r="C29" s="110">
        <v>6576425.7640000004</v>
      </c>
      <c r="D29" s="111"/>
      <c r="E29" s="112"/>
      <c r="F29" s="112"/>
    </row>
    <row r="30" spans="1:6" s="93" customFormat="1">
      <c r="A30" s="16">
        <v>13</v>
      </c>
      <c r="B30" s="114" t="s">
        <v>162</v>
      </c>
      <c r="C30" s="110">
        <v>40400</v>
      </c>
      <c r="D30" s="111"/>
      <c r="E30" s="112"/>
      <c r="F30" s="112"/>
    </row>
    <row r="31" spans="1:6" s="93" customFormat="1">
      <c r="A31" s="16">
        <v>14</v>
      </c>
      <c r="B31" s="114" t="s">
        <v>163</v>
      </c>
      <c r="C31" s="110">
        <v>4596899</v>
      </c>
      <c r="D31" s="111"/>
      <c r="E31" s="112"/>
      <c r="F31" s="112"/>
    </row>
    <row r="32" spans="1:6" s="93" customFormat="1">
      <c r="A32" s="104">
        <v>15</v>
      </c>
      <c r="B32" s="105" t="s">
        <v>164</v>
      </c>
      <c r="C32" s="106">
        <v>3291351.2048604102</v>
      </c>
      <c r="D32" s="107"/>
      <c r="E32" s="108">
        <f>E12+E18+E19+E23-E25+E28+E29-E27+E17</f>
        <v>-6729089.8399999999</v>
      </c>
      <c r="F32" s="108">
        <f>F12+F18+F19+F23-F25+F28+F29-F27+F17</f>
        <v>-939541.33</v>
      </c>
    </row>
    <row r="33" spans="1:6" s="93" customFormat="1">
      <c r="A33" s="16">
        <v>16</v>
      </c>
      <c r="B33" s="109" t="s">
        <v>165</v>
      </c>
      <c r="C33" s="117">
        <v>425723.41907603998</v>
      </c>
      <c r="D33" s="118"/>
      <c r="E33" s="112"/>
      <c r="F33" s="112">
        <v>0</v>
      </c>
    </row>
    <row r="34" spans="1:6" s="93" customFormat="1">
      <c r="A34" s="104">
        <v>17</v>
      </c>
      <c r="B34" s="105" t="s">
        <v>166</v>
      </c>
      <c r="C34" s="106">
        <f>+C32-C33</f>
        <v>2865627.7857843698</v>
      </c>
      <c r="D34" s="107"/>
      <c r="E34" s="108">
        <f>+E32-E33</f>
        <v>-6729089.8399999999</v>
      </c>
      <c r="F34" s="108">
        <f>+F32-F33</f>
        <v>-939541.33</v>
      </c>
    </row>
    <row r="35" spans="1:6" s="93" customFormat="1">
      <c r="A35" s="16">
        <v>18</v>
      </c>
      <c r="B35" s="109" t="s">
        <v>167</v>
      </c>
      <c r="C35" s="117"/>
      <c r="D35" s="118"/>
      <c r="E35" s="119"/>
      <c r="F35" s="112"/>
    </row>
    <row r="36" spans="1:6" s="93" customFormat="1">
      <c r="A36" s="104">
        <v>19</v>
      </c>
      <c r="B36" s="105" t="s">
        <v>168</v>
      </c>
      <c r="C36" s="106">
        <v>2865627.78578436</v>
      </c>
      <c r="D36" s="107"/>
      <c r="E36" s="120">
        <f>E34</f>
        <v>-6729089.8399999999</v>
      </c>
      <c r="F36" s="121">
        <f>F34</f>
        <v>-939541.33</v>
      </c>
    </row>
    <row r="37" spans="1:6" s="93" customFormat="1">
      <c r="A37" s="104">
        <v>20</v>
      </c>
      <c r="B37" s="105" t="s">
        <v>169</v>
      </c>
      <c r="C37" s="117"/>
      <c r="D37" s="118"/>
      <c r="E37" s="119"/>
      <c r="F37" s="122"/>
    </row>
    <row r="38" spans="1:6" s="93" customFormat="1">
      <c r="A38" s="16">
        <v>20.100000000000001</v>
      </c>
      <c r="B38" s="109" t="s">
        <v>170</v>
      </c>
      <c r="C38" s="106">
        <v>2865627.78578436</v>
      </c>
      <c r="D38" s="106"/>
      <c r="E38" s="119"/>
      <c r="F38" s="122"/>
    </row>
    <row r="39" spans="1:6" s="93" customFormat="1">
      <c r="A39" s="16">
        <v>20.2</v>
      </c>
      <c r="B39" s="109" t="s">
        <v>171</v>
      </c>
      <c r="C39" s="117"/>
      <c r="D39" s="117"/>
      <c r="E39" s="119"/>
      <c r="F39" s="112"/>
    </row>
    <row r="40" spans="1:6" s="93" customFormat="1">
      <c r="A40" s="16">
        <v>20.3</v>
      </c>
      <c r="B40" s="109" t="s">
        <v>172</v>
      </c>
      <c r="C40" s="117"/>
      <c r="D40" s="117"/>
      <c r="E40" s="119"/>
      <c r="F40" s="112"/>
    </row>
    <row r="41" spans="1:6" s="93" customFormat="1">
      <c r="A41" s="104">
        <v>21</v>
      </c>
      <c r="B41" s="105" t="s">
        <v>173</v>
      </c>
      <c r="C41" s="106"/>
      <c r="D41" s="106"/>
      <c r="E41" s="120">
        <f>E36</f>
        <v>-6729089.8399999999</v>
      </c>
      <c r="F41" s="108">
        <f>F36</f>
        <v>-939541.33</v>
      </c>
    </row>
    <row r="42" spans="1:6" s="93" customFormat="1">
      <c r="A42" s="104">
        <v>22</v>
      </c>
      <c r="B42" s="105" t="s">
        <v>174</v>
      </c>
      <c r="C42" s="106"/>
      <c r="D42" s="106"/>
      <c r="E42" s="116"/>
      <c r="F42" s="108"/>
    </row>
    <row r="43" spans="1:6" s="93" customFormat="1">
      <c r="A43" s="123"/>
      <c r="B43" s="3"/>
      <c r="C43" s="3"/>
      <c r="D43" s="3"/>
      <c r="E43" s="95"/>
      <c r="F43" s="124"/>
    </row>
    <row r="44" spans="1:6" s="93" customFormat="1">
      <c r="A44" s="3"/>
      <c r="B44" s="3"/>
      <c r="C44" s="3"/>
      <c r="D44" s="3"/>
      <c r="E44" s="95"/>
      <c r="F44" s="124"/>
    </row>
    <row r="45" spans="1:6" s="93" customFormat="1">
      <c r="A45" s="3"/>
      <c r="B45" s="3"/>
      <c r="C45" s="3"/>
      <c r="D45" s="3"/>
      <c r="E45" s="95"/>
      <c r="F45" s="124"/>
    </row>
    <row r="46" spans="1:6" s="93" customFormat="1" ht="12.75" customHeight="1">
      <c r="B46" s="14" t="str">
        <f>+Balance!B72</f>
        <v>Гүйцэтгэх захирал________________  (Р.Отгонбат)</v>
      </c>
      <c r="C46" s="14"/>
      <c r="D46" s="14"/>
      <c r="E46" s="125"/>
      <c r="F46" s="124"/>
    </row>
    <row r="47" spans="1:6">
      <c r="B47" s="3"/>
      <c r="C47" s="63"/>
      <c r="D47" s="126"/>
      <c r="E47" s="95"/>
    </row>
    <row r="48" spans="1:6" ht="12.75" customHeight="1">
      <c r="B48" s="127" t="str">
        <f>+letter!C28</f>
        <v>Ерөнхий нягтлан бодогч ________________  (....)</v>
      </c>
      <c r="C48" s="127"/>
      <c r="D48" s="127"/>
      <c r="E48" s="125"/>
    </row>
    <row r="49" spans="1:5">
      <c r="A49" s="3"/>
      <c r="B49" s="3"/>
      <c r="C49" s="3"/>
      <c r="D49" s="3"/>
      <c r="E49" s="95"/>
    </row>
    <row r="50" spans="1:5">
      <c r="A50" s="3"/>
      <c r="B50" s="3"/>
      <c r="C50" s="3"/>
      <c r="D50" s="3"/>
      <c r="E50" s="95"/>
    </row>
    <row r="51" spans="1:5">
      <c r="A51" s="3"/>
      <c r="B51" s="3"/>
      <c r="C51" s="3"/>
      <c r="D51" s="3"/>
      <c r="E51" s="95"/>
    </row>
    <row r="52" spans="1:5">
      <c r="A52" s="128"/>
      <c r="B52" s="128"/>
      <c r="C52" s="128"/>
      <c r="D52" s="128"/>
      <c r="E52" s="129"/>
    </row>
    <row r="53" spans="1:5">
      <c r="A53" s="128"/>
      <c r="B53" s="128"/>
      <c r="C53" s="128"/>
      <c r="D53" s="128"/>
      <c r="E53" s="129"/>
    </row>
    <row r="54" spans="1:5">
      <c r="A54" s="128"/>
      <c r="B54" s="128"/>
      <c r="C54" s="128"/>
      <c r="D54" s="128"/>
      <c r="E54" s="129"/>
    </row>
    <row r="55" spans="1:5">
      <c r="A55" s="128"/>
      <c r="B55" s="128"/>
      <c r="C55" s="128"/>
      <c r="D55" s="128"/>
      <c r="E55" s="129"/>
    </row>
    <row r="56" spans="1:5">
      <c r="A56" s="128"/>
      <c r="B56" s="128"/>
      <c r="C56" s="128"/>
      <c r="D56" s="128"/>
      <c r="E56" s="129"/>
    </row>
    <row r="57" spans="1:5">
      <c r="A57" s="128"/>
      <c r="B57" s="128"/>
      <c r="C57" s="128"/>
      <c r="D57" s="128"/>
      <c r="E57" s="129"/>
    </row>
    <row r="58" spans="1:5">
      <c r="A58" s="128"/>
      <c r="B58" s="128"/>
      <c r="C58" s="128"/>
      <c r="D58" s="128"/>
      <c r="E58" s="129"/>
    </row>
    <row r="59" spans="1:5">
      <c r="A59" s="128"/>
      <c r="B59" s="128"/>
      <c r="C59" s="128"/>
      <c r="D59" s="128"/>
      <c r="E59" s="129"/>
    </row>
    <row r="60" spans="1:5">
      <c r="A60" s="128"/>
      <c r="B60" s="128"/>
      <c r="C60" s="128"/>
      <c r="D60" s="128"/>
      <c r="E60" s="129"/>
    </row>
    <row r="61" spans="1:5">
      <c r="A61" s="128"/>
      <c r="B61" s="128"/>
      <c r="C61" s="128"/>
      <c r="D61" s="128"/>
      <c r="E61" s="129"/>
    </row>
    <row r="62" spans="1:5">
      <c r="A62" s="128"/>
      <c r="B62" s="128"/>
      <c r="C62" s="128"/>
      <c r="D62" s="128"/>
      <c r="E62" s="129"/>
    </row>
    <row r="63" spans="1:5">
      <c r="A63" s="128"/>
      <c r="B63" s="128"/>
      <c r="C63" s="128"/>
      <c r="D63" s="128"/>
      <c r="E63" s="129"/>
    </row>
  </sheetData>
  <mergeCells count="5">
    <mergeCell ref="A3:E3"/>
    <mergeCell ref="A10:A11"/>
    <mergeCell ref="B10:B11"/>
    <mergeCell ref="E10:E11"/>
    <mergeCell ref="F10:F11"/>
  </mergeCells>
  <pageMargins left="0.71" right="0" top="0.2" bottom="0.72" header="0.3" footer="0.76"/>
  <pageSetup paperSize="9" scale="9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L31"/>
  <sheetViews>
    <sheetView topLeftCell="A7" workbookViewId="0">
      <selection activeCell="I19" sqref="I19"/>
    </sheetView>
  </sheetViews>
  <sheetFormatPr defaultColWidth="9" defaultRowHeight="13.2"/>
  <cols>
    <col min="1" max="1" width="3.6640625" style="3" customWidth="1"/>
    <col min="2" max="2" width="34" style="3" customWidth="1"/>
    <col min="3" max="3" width="17.33203125" style="1" customWidth="1"/>
    <col min="4" max="4" width="9.88671875" style="1" customWidth="1"/>
    <col min="5" max="5" width="9.6640625" style="1" customWidth="1"/>
    <col min="6" max="6" width="15" style="1" customWidth="1"/>
    <col min="7" max="7" width="13" style="1" customWidth="1"/>
    <col min="8" max="8" width="11.88671875" style="1" customWidth="1"/>
    <col min="9" max="9" width="16.5546875" style="1" customWidth="1"/>
    <col min="10" max="10" width="17" style="1" customWidth="1"/>
    <col min="11" max="11" width="16.88671875" style="3" customWidth="1"/>
    <col min="12" max="12" width="15.44140625" style="3" customWidth="1"/>
    <col min="13" max="256" width="9.109375" style="3"/>
    <col min="257" max="257" width="3.6640625" style="3" customWidth="1"/>
    <col min="258" max="258" width="44.88671875" style="3" customWidth="1"/>
    <col min="259" max="259" width="15.33203125" style="3" customWidth="1"/>
    <col min="260" max="260" width="14.44140625" style="3" customWidth="1"/>
    <col min="261" max="261" width="13.88671875" style="3" customWidth="1"/>
    <col min="262" max="262" width="14.44140625" style="3" customWidth="1"/>
    <col min="263" max="263" width="15.33203125" style="3" customWidth="1"/>
    <col min="264" max="264" width="15.5546875" style="3" customWidth="1"/>
    <col min="265" max="265" width="17.44140625" style="3" customWidth="1"/>
    <col min="266" max="266" width="17.5546875" style="3" customWidth="1"/>
    <col min="267" max="267" width="14.5546875" style="3" customWidth="1"/>
    <col min="268" max="512" width="9.109375" style="3"/>
    <col min="513" max="513" width="3.6640625" style="3" customWidth="1"/>
    <col min="514" max="514" width="44.88671875" style="3" customWidth="1"/>
    <col min="515" max="515" width="15.33203125" style="3" customWidth="1"/>
    <col min="516" max="516" width="14.44140625" style="3" customWidth="1"/>
    <col min="517" max="517" width="13.88671875" style="3" customWidth="1"/>
    <col min="518" max="518" width="14.44140625" style="3" customWidth="1"/>
    <col min="519" max="519" width="15.33203125" style="3" customWidth="1"/>
    <col min="520" max="520" width="15.5546875" style="3" customWidth="1"/>
    <col min="521" max="521" width="17.44140625" style="3" customWidth="1"/>
    <col min="522" max="522" width="17.5546875" style="3" customWidth="1"/>
    <col min="523" max="523" width="14.5546875" style="3" customWidth="1"/>
    <col min="524" max="768" width="9.109375" style="3"/>
    <col min="769" max="769" width="3.6640625" style="3" customWidth="1"/>
    <col min="770" max="770" width="44.88671875" style="3" customWidth="1"/>
    <col min="771" max="771" width="15.33203125" style="3" customWidth="1"/>
    <col min="772" max="772" width="14.44140625" style="3" customWidth="1"/>
    <col min="773" max="773" width="13.88671875" style="3" customWidth="1"/>
    <col min="774" max="774" width="14.44140625" style="3" customWidth="1"/>
    <col min="775" max="775" width="15.33203125" style="3" customWidth="1"/>
    <col min="776" max="776" width="15.5546875" style="3" customWidth="1"/>
    <col min="777" max="777" width="17.44140625" style="3" customWidth="1"/>
    <col min="778" max="778" width="17.5546875" style="3" customWidth="1"/>
    <col min="779" max="779" width="14.5546875" style="3" customWidth="1"/>
    <col min="780" max="1024" width="9.109375" style="3"/>
    <col min="1025" max="1025" width="3.6640625" style="3" customWidth="1"/>
    <col min="1026" max="1026" width="44.88671875" style="3" customWidth="1"/>
    <col min="1027" max="1027" width="15.33203125" style="3" customWidth="1"/>
    <col min="1028" max="1028" width="14.44140625" style="3" customWidth="1"/>
    <col min="1029" max="1029" width="13.88671875" style="3" customWidth="1"/>
    <col min="1030" max="1030" width="14.44140625" style="3" customWidth="1"/>
    <col min="1031" max="1031" width="15.33203125" style="3" customWidth="1"/>
    <col min="1032" max="1032" width="15.5546875" style="3" customWidth="1"/>
    <col min="1033" max="1033" width="17.44140625" style="3" customWidth="1"/>
    <col min="1034" max="1034" width="17.5546875" style="3" customWidth="1"/>
    <col min="1035" max="1035" width="14.5546875" style="3" customWidth="1"/>
    <col min="1036" max="1280" width="9.109375" style="3"/>
    <col min="1281" max="1281" width="3.6640625" style="3" customWidth="1"/>
    <col min="1282" max="1282" width="44.88671875" style="3" customWidth="1"/>
    <col min="1283" max="1283" width="15.33203125" style="3" customWidth="1"/>
    <col min="1284" max="1284" width="14.44140625" style="3" customWidth="1"/>
    <col min="1285" max="1285" width="13.88671875" style="3" customWidth="1"/>
    <col min="1286" max="1286" width="14.44140625" style="3" customWidth="1"/>
    <col min="1287" max="1287" width="15.33203125" style="3" customWidth="1"/>
    <col min="1288" max="1288" width="15.5546875" style="3" customWidth="1"/>
    <col min="1289" max="1289" width="17.44140625" style="3" customWidth="1"/>
    <col min="1290" max="1290" width="17.5546875" style="3" customWidth="1"/>
    <col min="1291" max="1291" width="14.5546875" style="3" customWidth="1"/>
    <col min="1292" max="1536" width="9.109375" style="3"/>
    <col min="1537" max="1537" width="3.6640625" style="3" customWidth="1"/>
    <col min="1538" max="1538" width="44.88671875" style="3" customWidth="1"/>
    <col min="1539" max="1539" width="15.33203125" style="3" customWidth="1"/>
    <col min="1540" max="1540" width="14.44140625" style="3" customWidth="1"/>
    <col min="1541" max="1541" width="13.88671875" style="3" customWidth="1"/>
    <col min="1542" max="1542" width="14.44140625" style="3" customWidth="1"/>
    <col min="1543" max="1543" width="15.33203125" style="3" customWidth="1"/>
    <col min="1544" max="1544" width="15.5546875" style="3" customWidth="1"/>
    <col min="1545" max="1545" width="17.44140625" style="3" customWidth="1"/>
    <col min="1546" max="1546" width="17.5546875" style="3" customWidth="1"/>
    <col min="1547" max="1547" width="14.5546875" style="3" customWidth="1"/>
    <col min="1548" max="1792" width="9.109375" style="3"/>
    <col min="1793" max="1793" width="3.6640625" style="3" customWidth="1"/>
    <col min="1794" max="1794" width="44.88671875" style="3" customWidth="1"/>
    <col min="1795" max="1795" width="15.33203125" style="3" customWidth="1"/>
    <col min="1796" max="1796" width="14.44140625" style="3" customWidth="1"/>
    <col min="1797" max="1797" width="13.88671875" style="3" customWidth="1"/>
    <col min="1798" max="1798" width="14.44140625" style="3" customWidth="1"/>
    <col min="1799" max="1799" width="15.33203125" style="3" customWidth="1"/>
    <col min="1800" max="1800" width="15.5546875" style="3" customWidth="1"/>
    <col min="1801" max="1801" width="17.44140625" style="3" customWidth="1"/>
    <col min="1802" max="1802" width="17.5546875" style="3" customWidth="1"/>
    <col min="1803" max="1803" width="14.5546875" style="3" customWidth="1"/>
    <col min="1804" max="2048" width="9.109375" style="3"/>
    <col min="2049" max="2049" width="3.6640625" style="3" customWidth="1"/>
    <col min="2050" max="2050" width="44.88671875" style="3" customWidth="1"/>
    <col min="2051" max="2051" width="15.33203125" style="3" customWidth="1"/>
    <col min="2052" max="2052" width="14.44140625" style="3" customWidth="1"/>
    <col min="2053" max="2053" width="13.88671875" style="3" customWidth="1"/>
    <col min="2054" max="2054" width="14.44140625" style="3" customWidth="1"/>
    <col min="2055" max="2055" width="15.33203125" style="3" customWidth="1"/>
    <col min="2056" max="2056" width="15.5546875" style="3" customWidth="1"/>
    <col min="2057" max="2057" width="17.44140625" style="3" customWidth="1"/>
    <col min="2058" max="2058" width="17.5546875" style="3" customWidth="1"/>
    <col min="2059" max="2059" width="14.5546875" style="3" customWidth="1"/>
    <col min="2060" max="2304" width="9.109375" style="3"/>
    <col min="2305" max="2305" width="3.6640625" style="3" customWidth="1"/>
    <col min="2306" max="2306" width="44.88671875" style="3" customWidth="1"/>
    <col min="2307" max="2307" width="15.33203125" style="3" customWidth="1"/>
    <col min="2308" max="2308" width="14.44140625" style="3" customWidth="1"/>
    <col min="2309" max="2309" width="13.88671875" style="3" customWidth="1"/>
    <col min="2310" max="2310" width="14.44140625" style="3" customWidth="1"/>
    <col min="2311" max="2311" width="15.33203125" style="3" customWidth="1"/>
    <col min="2312" max="2312" width="15.5546875" style="3" customWidth="1"/>
    <col min="2313" max="2313" width="17.44140625" style="3" customWidth="1"/>
    <col min="2314" max="2314" width="17.5546875" style="3" customWidth="1"/>
    <col min="2315" max="2315" width="14.5546875" style="3" customWidth="1"/>
    <col min="2316" max="2560" width="9.109375" style="3"/>
    <col min="2561" max="2561" width="3.6640625" style="3" customWidth="1"/>
    <col min="2562" max="2562" width="44.88671875" style="3" customWidth="1"/>
    <col min="2563" max="2563" width="15.33203125" style="3" customWidth="1"/>
    <col min="2564" max="2564" width="14.44140625" style="3" customWidth="1"/>
    <col min="2565" max="2565" width="13.88671875" style="3" customWidth="1"/>
    <col min="2566" max="2566" width="14.44140625" style="3" customWidth="1"/>
    <col min="2567" max="2567" width="15.33203125" style="3" customWidth="1"/>
    <col min="2568" max="2568" width="15.5546875" style="3" customWidth="1"/>
    <col min="2569" max="2569" width="17.44140625" style="3" customWidth="1"/>
    <col min="2570" max="2570" width="17.5546875" style="3" customWidth="1"/>
    <col min="2571" max="2571" width="14.5546875" style="3" customWidth="1"/>
    <col min="2572" max="2816" width="9.109375" style="3"/>
    <col min="2817" max="2817" width="3.6640625" style="3" customWidth="1"/>
    <col min="2818" max="2818" width="44.88671875" style="3" customWidth="1"/>
    <col min="2819" max="2819" width="15.33203125" style="3" customWidth="1"/>
    <col min="2820" max="2820" width="14.44140625" style="3" customWidth="1"/>
    <col min="2821" max="2821" width="13.88671875" style="3" customWidth="1"/>
    <col min="2822" max="2822" width="14.44140625" style="3" customWidth="1"/>
    <col min="2823" max="2823" width="15.33203125" style="3" customWidth="1"/>
    <col min="2824" max="2824" width="15.5546875" style="3" customWidth="1"/>
    <col min="2825" max="2825" width="17.44140625" style="3" customWidth="1"/>
    <col min="2826" max="2826" width="17.5546875" style="3" customWidth="1"/>
    <col min="2827" max="2827" width="14.5546875" style="3" customWidth="1"/>
    <col min="2828" max="3072" width="9.109375" style="3"/>
    <col min="3073" max="3073" width="3.6640625" style="3" customWidth="1"/>
    <col min="3074" max="3074" width="44.88671875" style="3" customWidth="1"/>
    <col min="3075" max="3075" width="15.33203125" style="3" customWidth="1"/>
    <col min="3076" max="3076" width="14.44140625" style="3" customWidth="1"/>
    <col min="3077" max="3077" width="13.88671875" style="3" customWidth="1"/>
    <col min="3078" max="3078" width="14.44140625" style="3" customWidth="1"/>
    <col min="3079" max="3079" width="15.33203125" style="3" customWidth="1"/>
    <col min="3080" max="3080" width="15.5546875" style="3" customWidth="1"/>
    <col min="3081" max="3081" width="17.44140625" style="3" customWidth="1"/>
    <col min="3082" max="3082" width="17.5546875" style="3" customWidth="1"/>
    <col min="3083" max="3083" width="14.5546875" style="3" customWidth="1"/>
    <col min="3084" max="3328" width="9.109375" style="3"/>
    <col min="3329" max="3329" width="3.6640625" style="3" customWidth="1"/>
    <col min="3330" max="3330" width="44.88671875" style="3" customWidth="1"/>
    <col min="3331" max="3331" width="15.33203125" style="3" customWidth="1"/>
    <col min="3332" max="3332" width="14.44140625" style="3" customWidth="1"/>
    <col min="3333" max="3333" width="13.88671875" style="3" customWidth="1"/>
    <col min="3334" max="3334" width="14.44140625" style="3" customWidth="1"/>
    <col min="3335" max="3335" width="15.33203125" style="3" customWidth="1"/>
    <col min="3336" max="3336" width="15.5546875" style="3" customWidth="1"/>
    <col min="3337" max="3337" width="17.44140625" style="3" customWidth="1"/>
    <col min="3338" max="3338" width="17.5546875" style="3" customWidth="1"/>
    <col min="3339" max="3339" width="14.5546875" style="3" customWidth="1"/>
    <col min="3340" max="3584" width="9.109375" style="3"/>
    <col min="3585" max="3585" width="3.6640625" style="3" customWidth="1"/>
    <col min="3586" max="3586" width="44.88671875" style="3" customWidth="1"/>
    <col min="3587" max="3587" width="15.33203125" style="3" customWidth="1"/>
    <col min="3588" max="3588" width="14.44140625" style="3" customWidth="1"/>
    <col min="3589" max="3589" width="13.88671875" style="3" customWidth="1"/>
    <col min="3590" max="3590" width="14.44140625" style="3" customWidth="1"/>
    <col min="3591" max="3591" width="15.33203125" style="3" customWidth="1"/>
    <col min="3592" max="3592" width="15.5546875" style="3" customWidth="1"/>
    <col min="3593" max="3593" width="17.44140625" style="3" customWidth="1"/>
    <col min="3594" max="3594" width="17.5546875" style="3" customWidth="1"/>
    <col min="3595" max="3595" width="14.5546875" style="3" customWidth="1"/>
    <col min="3596" max="3840" width="9.109375" style="3"/>
    <col min="3841" max="3841" width="3.6640625" style="3" customWidth="1"/>
    <col min="3842" max="3842" width="44.88671875" style="3" customWidth="1"/>
    <col min="3843" max="3843" width="15.33203125" style="3" customWidth="1"/>
    <col min="3844" max="3844" width="14.44140625" style="3" customWidth="1"/>
    <col min="3845" max="3845" width="13.88671875" style="3" customWidth="1"/>
    <col min="3846" max="3846" width="14.44140625" style="3" customWidth="1"/>
    <col min="3847" max="3847" width="15.33203125" style="3" customWidth="1"/>
    <col min="3848" max="3848" width="15.5546875" style="3" customWidth="1"/>
    <col min="3849" max="3849" width="17.44140625" style="3" customWidth="1"/>
    <col min="3850" max="3850" width="17.5546875" style="3" customWidth="1"/>
    <col min="3851" max="3851" width="14.5546875" style="3" customWidth="1"/>
    <col min="3852" max="4096" width="9.109375" style="3"/>
    <col min="4097" max="4097" width="3.6640625" style="3" customWidth="1"/>
    <col min="4098" max="4098" width="44.88671875" style="3" customWidth="1"/>
    <col min="4099" max="4099" width="15.33203125" style="3" customWidth="1"/>
    <col min="4100" max="4100" width="14.44140625" style="3" customWidth="1"/>
    <col min="4101" max="4101" width="13.88671875" style="3" customWidth="1"/>
    <col min="4102" max="4102" width="14.44140625" style="3" customWidth="1"/>
    <col min="4103" max="4103" width="15.33203125" style="3" customWidth="1"/>
    <col min="4104" max="4104" width="15.5546875" style="3" customWidth="1"/>
    <col min="4105" max="4105" width="17.44140625" style="3" customWidth="1"/>
    <col min="4106" max="4106" width="17.5546875" style="3" customWidth="1"/>
    <col min="4107" max="4107" width="14.5546875" style="3" customWidth="1"/>
    <col min="4108" max="4352" width="9.109375" style="3"/>
    <col min="4353" max="4353" width="3.6640625" style="3" customWidth="1"/>
    <col min="4354" max="4354" width="44.88671875" style="3" customWidth="1"/>
    <col min="4355" max="4355" width="15.33203125" style="3" customWidth="1"/>
    <col min="4356" max="4356" width="14.44140625" style="3" customWidth="1"/>
    <col min="4357" max="4357" width="13.88671875" style="3" customWidth="1"/>
    <col min="4358" max="4358" width="14.44140625" style="3" customWidth="1"/>
    <col min="4359" max="4359" width="15.33203125" style="3" customWidth="1"/>
    <col min="4360" max="4360" width="15.5546875" style="3" customWidth="1"/>
    <col min="4361" max="4361" width="17.44140625" style="3" customWidth="1"/>
    <col min="4362" max="4362" width="17.5546875" style="3" customWidth="1"/>
    <col min="4363" max="4363" width="14.5546875" style="3" customWidth="1"/>
    <col min="4364" max="4608" width="9.109375" style="3"/>
    <col min="4609" max="4609" width="3.6640625" style="3" customWidth="1"/>
    <col min="4610" max="4610" width="44.88671875" style="3" customWidth="1"/>
    <col min="4611" max="4611" width="15.33203125" style="3" customWidth="1"/>
    <col min="4612" max="4612" width="14.44140625" style="3" customWidth="1"/>
    <col min="4613" max="4613" width="13.88671875" style="3" customWidth="1"/>
    <col min="4614" max="4614" width="14.44140625" style="3" customWidth="1"/>
    <col min="4615" max="4615" width="15.33203125" style="3" customWidth="1"/>
    <col min="4616" max="4616" width="15.5546875" style="3" customWidth="1"/>
    <col min="4617" max="4617" width="17.44140625" style="3" customWidth="1"/>
    <col min="4618" max="4618" width="17.5546875" style="3" customWidth="1"/>
    <col min="4619" max="4619" width="14.5546875" style="3" customWidth="1"/>
    <col min="4620" max="4864" width="9.109375" style="3"/>
    <col min="4865" max="4865" width="3.6640625" style="3" customWidth="1"/>
    <col min="4866" max="4866" width="44.88671875" style="3" customWidth="1"/>
    <col min="4867" max="4867" width="15.33203125" style="3" customWidth="1"/>
    <col min="4868" max="4868" width="14.44140625" style="3" customWidth="1"/>
    <col min="4869" max="4869" width="13.88671875" style="3" customWidth="1"/>
    <col min="4870" max="4870" width="14.44140625" style="3" customWidth="1"/>
    <col min="4871" max="4871" width="15.33203125" style="3" customWidth="1"/>
    <col min="4872" max="4872" width="15.5546875" style="3" customWidth="1"/>
    <col min="4873" max="4873" width="17.44140625" style="3" customWidth="1"/>
    <col min="4874" max="4874" width="17.5546875" style="3" customWidth="1"/>
    <col min="4875" max="4875" width="14.5546875" style="3" customWidth="1"/>
    <col min="4876" max="5120" width="9.109375" style="3"/>
    <col min="5121" max="5121" width="3.6640625" style="3" customWidth="1"/>
    <col min="5122" max="5122" width="44.88671875" style="3" customWidth="1"/>
    <col min="5123" max="5123" width="15.33203125" style="3" customWidth="1"/>
    <col min="5124" max="5124" width="14.44140625" style="3" customWidth="1"/>
    <col min="5125" max="5125" width="13.88671875" style="3" customWidth="1"/>
    <col min="5126" max="5126" width="14.44140625" style="3" customWidth="1"/>
    <col min="5127" max="5127" width="15.33203125" style="3" customWidth="1"/>
    <col min="5128" max="5128" width="15.5546875" style="3" customWidth="1"/>
    <col min="5129" max="5129" width="17.44140625" style="3" customWidth="1"/>
    <col min="5130" max="5130" width="17.5546875" style="3" customWidth="1"/>
    <col min="5131" max="5131" width="14.5546875" style="3" customWidth="1"/>
    <col min="5132" max="5376" width="9.109375" style="3"/>
    <col min="5377" max="5377" width="3.6640625" style="3" customWidth="1"/>
    <col min="5378" max="5378" width="44.88671875" style="3" customWidth="1"/>
    <col min="5379" max="5379" width="15.33203125" style="3" customWidth="1"/>
    <col min="5380" max="5380" width="14.44140625" style="3" customWidth="1"/>
    <col min="5381" max="5381" width="13.88671875" style="3" customWidth="1"/>
    <col min="5382" max="5382" width="14.44140625" style="3" customWidth="1"/>
    <col min="5383" max="5383" width="15.33203125" style="3" customWidth="1"/>
    <col min="5384" max="5384" width="15.5546875" style="3" customWidth="1"/>
    <col min="5385" max="5385" width="17.44140625" style="3" customWidth="1"/>
    <col min="5386" max="5386" width="17.5546875" style="3" customWidth="1"/>
    <col min="5387" max="5387" width="14.5546875" style="3" customWidth="1"/>
    <col min="5388" max="5632" width="9.109375" style="3"/>
    <col min="5633" max="5633" width="3.6640625" style="3" customWidth="1"/>
    <col min="5634" max="5634" width="44.88671875" style="3" customWidth="1"/>
    <col min="5635" max="5635" width="15.33203125" style="3" customWidth="1"/>
    <col min="5636" max="5636" width="14.44140625" style="3" customWidth="1"/>
    <col min="5637" max="5637" width="13.88671875" style="3" customWidth="1"/>
    <col min="5638" max="5638" width="14.44140625" style="3" customWidth="1"/>
    <col min="5639" max="5639" width="15.33203125" style="3" customWidth="1"/>
    <col min="5640" max="5640" width="15.5546875" style="3" customWidth="1"/>
    <col min="5641" max="5641" width="17.44140625" style="3" customWidth="1"/>
    <col min="5642" max="5642" width="17.5546875" style="3" customWidth="1"/>
    <col min="5643" max="5643" width="14.5546875" style="3" customWidth="1"/>
    <col min="5644" max="5888" width="9.109375" style="3"/>
    <col min="5889" max="5889" width="3.6640625" style="3" customWidth="1"/>
    <col min="5890" max="5890" width="44.88671875" style="3" customWidth="1"/>
    <col min="5891" max="5891" width="15.33203125" style="3" customWidth="1"/>
    <col min="5892" max="5892" width="14.44140625" style="3" customWidth="1"/>
    <col min="5893" max="5893" width="13.88671875" style="3" customWidth="1"/>
    <col min="5894" max="5894" width="14.44140625" style="3" customWidth="1"/>
    <col min="5895" max="5895" width="15.33203125" style="3" customWidth="1"/>
    <col min="5896" max="5896" width="15.5546875" style="3" customWidth="1"/>
    <col min="5897" max="5897" width="17.44140625" style="3" customWidth="1"/>
    <col min="5898" max="5898" width="17.5546875" style="3" customWidth="1"/>
    <col min="5899" max="5899" width="14.5546875" style="3" customWidth="1"/>
    <col min="5900" max="6144" width="9.109375" style="3"/>
    <col min="6145" max="6145" width="3.6640625" style="3" customWidth="1"/>
    <col min="6146" max="6146" width="44.88671875" style="3" customWidth="1"/>
    <col min="6147" max="6147" width="15.33203125" style="3" customWidth="1"/>
    <col min="6148" max="6148" width="14.44140625" style="3" customWidth="1"/>
    <col min="6149" max="6149" width="13.88671875" style="3" customWidth="1"/>
    <col min="6150" max="6150" width="14.44140625" style="3" customWidth="1"/>
    <col min="6151" max="6151" width="15.33203125" style="3" customWidth="1"/>
    <col min="6152" max="6152" width="15.5546875" style="3" customWidth="1"/>
    <col min="6153" max="6153" width="17.44140625" style="3" customWidth="1"/>
    <col min="6154" max="6154" width="17.5546875" style="3" customWidth="1"/>
    <col min="6155" max="6155" width="14.5546875" style="3" customWidth="1"/>
    <col min="6156" max="6400" width="9.109375" style="3"/>
    <col min="6401" max="6401" width="3.6640625" style="3" customWidth="1"/>
    <col min="6402" max="6402" width="44.88671875" style="3" customWidth="1"/>
    <col min="6403" max="6403" width="15.33203125" style="3" customWidth="1"/>
    <col min="6404" max="6404" width="14.44140625" style="3" customWidth="1"/>
    <col min="6405" max="6405" width="13.88671875" style="3" customWidth="1"/>
    <col min="6406" max="6406" width="14.44140625" style="3" customWidth="1"/>
    <col min="6407" max="6407" width="15.33203125" style="3" customWidth="1"/>
    <col min="6408" max="6408" width="15.5546875" style="3" customWidth="1"/>
    <col min="6409" max="6409" width="17.44140625" style="3" customWidth="1"/>
    <col min="6410" max="6410" width="17.5546875" style="3" customWidth="1"/>
    <col min="6411" max="6411" width="14.5546875" style="3" customWidth="1"/>
    <col min="6412" max="6656" width="9.109375" style="3"/>
    <col min="6657" max="6657" width="3.6640625" style="3" customWidth="1"/>
    <col min="6658" max="6658" width="44.88671875" style="3" customWidth="1"/>
    <col min="6659" max="6659" width="15.33203125" style="3" customWidth="1"/>
    <col min="6660" max="6660" width="14.44140625" style="3" customWidth="1"/>
    <col min="6661" max="6661" width="13.88671875" style="3" customWidth="1"/>
    <col min="6662" max="6662" width="14.44140625" style="3" customWidth="1"/>
    <col min="6663" max="6663" width="15.33203125" style="3" customWidth="1"/>
    <col min="6664" max="6664" width="15.5546875" style="3" customWidth="1"/>
    <col min="6665" max="6665" width="17.44140625" style="3" customWidth="1"/>
    <col min="6666" max="6666" width="17.5546875" style="3" customWidth="1"/>
    <col min="6667" max="6667" width="14.5546875" style="3" customWidth="1"/>
    <col min="6668" max="6912" width="9.109375" style="3"/>
    <col min="6913" max="6913" width="3.6640625" style="3" customWidth="1"/>
    <col min="6914" max="6914" width="44.88671875" style="3" customWidth="1"/>
    <col min="6915" max="6915" width="15.33203125" style="3" customWidth="1"/>
    <col min="6916" max="6916" width="14.44140625" style="3" customWidth="1"/>
    <col min="6917" max="6917" width="13.88671875" style="3" customWidth="1"/>
    <col min="6918" max="6918" width="14.44140625" style="3" customWidth="1"/>
    <col min="6919" max="6919" width="15.33203125" style="3" customWidth="1"/>
    <col min="6920" max="6920" width="15.5546875" style="3" customWidth="1"/>
    <col min="6921" max="6921" width="17.44140625" style="3" customWidth="1"/>
    <col min="6922" max="6922" width="17.5546875" style="3" customWidth="1"/>
    <col min="6923" max="6923" width="14.5546875" style="3" customWidth="1"/>
    <col min="6924" max="7168" width="9.109375" style="3"/>
    <col min="7169" max="7169" width="3.6640625" style="3" customWidth="1"/>
    <col min="7170" max="7170" width="44.88671875" style="3" customWidth="1"/>
    <col min="7171" max="7171" width="15.33203125" style="3" customWidth="1"/>
    <col min="7172" max="7172" width="14.44140625" style="3" customWidth="1"/>
    <col min="7173" max="7173" width="13.88671875" style="3" customWidth="1"/>
    <col min="7174" max="7174" width="14.44140625" style="3" customWidth="1"/>
    <col min="7175" max="7175" width="15.33203125" style="3" customWidth="1"/>
    <col min="7176" max="7176" width="15.5546875" style="3" customWidth="1"/>
    <col min="7177" max="7177" width="17.44140625" style="3" customWidth="1"/>
    <col min="7178" max="7178" width="17.5546875" style="3" customWidth="1"/>
    <col min="7179" max="7179" width="14.5546875" style="3" customWidth="1"/>
    <col min="7180" max="7424" width="9.109375" style="3"/>
    <col min="7425" max="7425" width="3.6640625" style="3" customWidth="1"/>
    <col min="7426" max="7426" width="44.88671875" style="3" customWidth="1"/>
    <col min="7427" max="7427" width="15.33203125" style="3" customWidth="1"/>
    <col min="7428" max="7428" width="14.44140625" style="3" customWidth="1"/>
    <col min="7429" max="7429" width="13.88671875" style="3" customWidth="1"/>
    <col min="7430" max="7430" width="14.44140625" style="3" customWidth="1"/>
    <col min="7431" max="7431" width="15.33203125" style="3" customWidth="1"/>
    <col min="7432" max="7432" width="15.5546875" style="3" customWidth="1"/>
    <col min="7433" max="7433" width="17.44140625" style="3" customWidth="1"/>
    <col min="7434" max="7434" width="17.5546875" style="3" customWidth="1"/>
    <col min="7435" max="7435" width="14.5546875" style="3" customWidth="1"/>
    <col min="7436" max="7680" width="9.109375" style="3"/>
    <col min="7681" max="7681" width="3.6640625" style="3" customWidth="1"/>
    <col min="7682" max="7682" width="44.88671875" style="3" customWidth="1"/>
    <col min="7683" max="7683" width="15.33203125" style="3" customWidth="1"/>
    <col min="7684" max="7684" width="14.44140625" style="3" customWidth="1"/>
    <col min="7685" max="7685" width="13.88671875" style="3" customWidth="1"/>
    <col min="7686" max="7686" width="14.44140625" style="3" customWidth="1"/>
    <col min="7687" max="7687" width="15.33203125" style="3" customWidth="1"/>
    <col min="7688" max="7688" width="15.5546875" style="3" customWidth="1"/>
    <col min="7689" max="7689" width="17.44140625" style="3" customWidth="1"/>
    <col min="7690" max="7690" width="17.5546875" style="3" customWidth="1"/>
    <col min="7691" max="7691" width="14.5546875" style="3" customWidth="1"/>
    <col min="7692" max="7936" width="9.109375" style="3"/>
    <col min="7937" max="7937" width="3.6640625" style="3" customWidth="1"/>
    <col min="7938" max="7938" width="44.88671875" style="3" customWidth="1"/>
    <col min="7939" max="7939" width="15.33203125" style="3" customWidth="1"/>
    <col min="7940" max="7940" width="14.44140625" style="3" customWidth="1"/>
    <col min="7941" max="7941" width="13.88671875" style="3" customWidth="1"/>
    <col min="7942" max="7942" width="14.44140625" style="3" customWidth="1"/>
    <col min="7943" max="7943" width="15.33203125" style="3" customWidth="1"/>
    <col min="7944" max="7944" width="15.5546875" style="3" customWidth="1"/>
    <col min="7945" max="7945" width="17.44140625" style="3" customWidth="1"/>
    <col min="7946" max="7946" width="17.5546875" style="3" customWidth="1"/>
    <col min="7947" max="7947" width="14.5546875" style="3" customWidth="1"/>
    <col min="7948" max="8192" width="9.109375" style="3"/>
    <col min="8193" max="8193" width="3.6640625" style="3" customWidth="1"/>
    <col min="8194" max="8194" width="44.88671875" style="3" customWidth="1"/>
    <col min="8195" max="8195" width="15.33203125" style="3" customWidth="1"/>
    <col min="8196" max="8196" width="14.44140625" style="3" customWidth="1"/>
    <col min="8197" max="8197" width="13.88671875" style="3" customWidth="1"/>
    <col min="8198" max="8198" width="14.44140625" style="3" customWidth="1"/>
    <col min="8199" max="8199" width="15.33203125" style="3" customWidth="1"/>
    <col min="8200" max="8200" width="15.5546875" style="3" customWidth="1"/>
    <col min="8201" max="8201" width="17.44140625" style="3" customWidth="1"/>
    <col min="8202" max="8202" width="17.5546875" style="3" customWidth="1"/>
    <col min="8203" max="8203" width="14.5546875" style="3" customWidth="1"/>
    <col min="8204" max="8448" width="9.109375" style="3"/>
    <col min="8449" max="8449" width="3.6640625" style="3" customWidth="1"/>
    <col min="8450" max="8450" width="44.88671875" style="3" customWidth="1"/>
    <col min="8451" max="8451" width="15.33203125" style="3" customWidth="1"/>
    <col min="8452" max="8452" width="14.44140625" style="3" customWidth="1"/>
    <col min="8453" max="8453" width="13.88671875" style="3" customWidth="1"/>
    <col min="8454" max="8454" width="14.44140625" style="3" customWidth="1"/>
    <col min="8455" max="8455" width="15.33203125" style="3" customWidth="1"/>
    <col min="8456" max="8456" width="15.5546875" style="3" customWidth="1"/>
    <col min="8457" max="8457" width="17.44140625" style="3" customWidth="1"/>
    <col min="8458" max="8458" width="17.5546875" style="3" customWidth="1"/>
    <col min="8459" max="8459" width="14.5546875" style="3" customWidth="1"/>
    <col min="8460" max="8704" width="9.109375" style="3"/>
    <col min="8705" max="8705" width="3.6640625" style="3" customWidth="1"/>
    <col min="8706" max="8706" width="44.88671875" style="3" customWidth="1"/>
    <col min="8707" max="8707" width="15.33203125" style="3" customWidth="1"/>
    <col min="8708" max="8708" width="14.44140625" style="3" customWidth="1"/>
    <col min="8709" max="8709" width="13.88671875" style="3" customWidth="1"/>
    <col min="8710" max="8710" width="14.44140625" style="3" customWidth="1"/>
    <col min="8711" max="8711" width="15.33203125" style="3" customWidth="1"/>
    <col min="8712" max="8712" width="15.5546875" style="3" customWidth="1"/>
    <col min="8713" max="8713" width="17.44140625" style="3" customWidth="1"/>
    <col min="8714" max="8714" width="17.5546875" style="3" customWidth="1"/>
    <col min="8715" max="8715" width="14.5546875" style="3" customWidth="1"/>
    <col min="8716" max="8960" width="9.109375" style="3"/>
    <col min="8961" max="8961" width="3.6640625" style="3" customWidth="1"/>
    <col min="8962" max="8962" width="44.88671875" style="3" customWidth="1"/>
    <col min="8963" max="8963" width="15.33203125" style="3" customWidth="1"/>
    <col min="8964" max="8964" width="14.44140625" style="3" customWidth="1"/>
    <col min="8965" max="8965" width="13.88671875" style="3" customWidth="1"/>
    <col min="8966" max="8966" width="14.44140625" style="3" customWidth="1"/>
    <col min="8967" max="8967" width="15.33203125" style="3" customWidth="1"/>
    <col min="8968" max="8968" width="15.5546875" style="3" customWidth="1"/>
    <col min="8969" max="8969" width="17.44140625" style="3" customWidth="1"/>
    <col min="8970" max="8970" width="17.5546875" style="3" customWidth="1"/>
    <col min="8971" max="8971" width="14.5546875" style="3" customWidth="1"/>
    <col min="8972" max="9216" width="9.109375" style="3"/>
    <col min="9217" max="9217" width="3.6640625" style="3" customWidth="1"/>
    <col min="9218" max="9218" width="44.88671875" style="3" customWidth="1"/>
    <col min="9219" max="9219" width="15.33203125" style="3" customWidth="1"/>
    <col min="9220" max="9220" width="14.44140625" style="3" customWidth="1"/>
    <col min="9221" max="9221" width="13.88671875" style="3" customWidth="1"/>
    <col min="9222" max="9222" width="14.44140625" style="3" customWidth="1"/>
    <col min="9223" max="9223" width="15.33203125" style="3" customWidth="1"/>
    <col min="9224" max="9224" width="15.5546875" style="3" customWidth="1"/>
    <col min="9225" max="9225" width="17.44140625" style="3" customWidth="1"/>
    <col min="9226" max="9226" width="17.5546875" style="3" customWidth="1"/>
    <col min="9227" max="9227" width="14.5546875" style="3" customWidth="1"/>
    <col min="9228" max="9472" width="9.109375" style="3"/>
    <col min="9473" max="9473" width="3.6640625" style="3" customWidth="1"/>
    <col min="9474" max="9474" width="44.88671875" style="3" customWidth="1"/>
    <col min="9475" max="9475" width="15.33203125" style="3" customWidth="1"/>
    <col min="9476" max="9476" width="14.44140625" style="3" customWidth="1"/>
    <col min="9477" max="9477" width="13.88671875" style="3" customWidth="1"/>
    <col min="9478" max="9478" width="14.44140625" style="3" customWidth="1"/>
    <col min="9479" max="9479" width="15.33203125" style="3" customWidth="1"/>
    <col min="9480" max="9480" width="15.5546875" style="3" customWidth="1"/>
    <col min="9481" max="9481" width="17.44140625" style="3" customWidth="1"/>
    <col min="9482" max="9482" width="17.5546875" style="3" customWidth="1"/>
    <col min="9483" max="9483" width="14.5546875" style="3" customWidth="1"/>
    <col min="9484" max="9728" width="9.109375" style="3"/>
    <col min="9729" max="9729" width="3.6640625" style="3" customWidth="1"/>
    <col min="9730" max="9730" width="44.88671875" style="3" customWidth="1"/>
    <col min="9731" max="9731" width="15.33203125" style="3" customWidth="1"/>
    <col min="9732" max="9732" width="14.44140625" style="3" customWidth="1"/>
    <col min="9733" max="9733" width="13.88671875" style="3" customWidth="1"/>
    <col min="9734" max="9734" width="14.44140625" style="3" customWidth="1"/>
    <col min="9735" max="9735" width="15.33203125" style="3" customWidth="1"/>
    <col min="9736" max="9736" width="15.5546875" style="3" customWidth="1"/>
    <col min="9737" max="9737" width="17.44140625" style="3" customWidth="1"/>
    <col min="9738" max="9738" width="17.5546875" style="3" customWidth="1"/>
    <col min="9739" max="9739" width="14.5546875" style="3" customWidth="1"/>
    <col min="9740" max="9984" width="9.109375" style="3"/>
    <col min="9985" max="9985" width="3.6640625" style="3" customWidth="1"/>
    <col min="9986" max="9986" width="44.88671875" style="3" customWidth="1"/>
    <col min="9987" max="9987" width="15.33203125" style="3" customWidth="1"/>
    <col min="9988" max="9988" width="14.44140625" style="3" customWidth="1"/>
    <col min="9989" max="9989" width="13.88671875" style="3" customWidth="1"/>
    <col min="9990" max="9990" width="14.44140625" style="3" customWidth="1"/>
    <col min="9991" max="9991" width="15.33203125" style="3" customWidth="1"/>
    <col min="9992" max="9992" width="15.5546875" style="3" customWidth="1"/>
    <col min="9993" max="9993" width="17.44140625" style="3" customWidth="1"/>
    <col min="9994" max="9994" width="17.5546875" style="3" customWidth="1"/>
    <col min="9995" max="9995" width="14.5546875" style="3" customWidth="1"/>
    <col min="9996" max="10240" width="9.109375" style="3"/>
    <col min="10241" max="10241" width="3.6640625" style="3" customWidth="1"/>
    <col min="10242" max="10242" width="44.88671875" style="3" customWidth="1"/>
    <col min="10243" max="10243" width="15.33203125" style="3" customWidth="1"/>
    <col min="10244" max="10244" width="14.44140625" style="3" customWidth="1"/>
    <col min="10245" max="10245" width="13.88671875" style="3" customWidth="1"/>
    <col min="10246" max="10246" width="14.44140625" style="3" customWidth="1"/>
    <col min="10247" max="10247" width="15.33203125" style="3" customWidth="1"/>
    <col min="10248" max="10248" width="15.5546875" style="3" customWidth="1"/>
    <col min="10249" max="10249" width="17.44140625" style="3" customWidth="1"/>
    <col min="10250" max="10250" width="17.5546875" style="3" customWidth="1"/>
    <col min="10251" max="10251" width="14.5546875" style="3" customWidth="1"/>
    <col min="10252" max="10496" width="9.109375" style="3"/>
    <col min="10497" max="10497" width="3.6640625" style="3" customWidth="1"/>
    <col min="10498" max="10498" width="44.88671875" style="3" customWidth="1"/>
    <col min="10499" max="10499" width="15.33203125" style="3" customWidth="1"/>
    <col min="10500" max="10500" width="14.44140625" style="3" customWidth="1"/>
    <col min="10501" max="10501" width="13.88671875" style="3" customWidth="1"/>
    <col min="10502" max="10502" width="14.44140625" style="3" customWidth="1"/>
    <col min="10503" max="10503" width="15.33203125" style="3" customWidth="1"/>
    <col min="10504" max="10504" width="15.5546875" style="3" customWidth="1"/>
    <col min="10505" max="10505" width="17.44140625" style="3" customWidth="1"/>
    <col min="10506" max="10506" width="17.5546875" style="3" customWidth="1"/>
    <col min="10507" max="10507" width="14.5546875" style="3" customWidth="1"/>
    <col min="10508" max="10752" width="9.109375" style="3"/>
    <col min="10753" max="10753" width="3.6640625" style="3" customWidth="1"/>
    <col min="10754" max="10754" width="44.88671875" style="3" customWidth="1"/>
    <col min="10755" max="10755" width="15.33203125" style="3" customWidth="1"/>
    <col min="10756" max="10756" width="14.44140625" style="3" customWidth="1"/>
    <col min="10757" max="10757" width="13.88671875" style="3" customWidth="1"/>
    <col min="10758" max="10758" width="14.44140625" style="3" customWidth="1"/>
    <col min="10759" max="10759" width="15.33203125" style="3" customWidth="1"/>
    <col min="10760" max="10760" width="15.5546875" style="3" customWidth="1"/>
    <col min="10761" max="10761" width="17.44140625" style="3" customWidth="1"/>
    <col min="10762" max="10762" width="17.5546875" style="3" customWidth="1"/>
    <col min="10763" max="10763" width="14.5546875" style="3" customWidth="1"/>
    <col min="10764" max="11008" width="9.109375" style="3"/>
    <col min="11009" max="11009" width="3.6640625" style="3" customWidth="1"/>
    <col min="11010" max="11010" width="44.88671875" style="3" customWidth="1"/>
    <col min="11011" max="11011" width="15.33203125" style="3" customWidth="1"/>
    <col min="11012" max="11012" width="14.44140625" style="3" customWidth="1"/>
    <col min="11013" max="11013" width="13.88671875" style="3" customWidth="1"/>
    <col min="11014" max="11014" width="14.44140625" style="3" customWidth="1"/>
    <col min="11015" max="11015" width="15.33203125" style="3" customWidth="1"/>
    <col min="11016" max="11016" width="15.5546875" style="3" customWidth="1"/>
    <col min="11017" max="11017" width="17.44140625" style="3" customWidth="1"/>
    <col min="11018" max="11018" width="17.5546875" style="3" customWidth="1"/>
    <col min="11019" max="11019" width="14.5546875" style="3" customWidth="1"/>
    <col min="11020" max="11264" width="9.109375" style="3"/>
    <col min="11265" max="11265" width="3.6640625" style="3" customWidth="1"/>
    <col min="11266" max="11266" width="44.88671875" style="3" customWidth="1"/>
    <col min="11267" max="11267" width="15.33203125" style="3" customWidth="1"/>
    <col min="11268" max="11268" width="14.44140625" style="3" customWidth="1"/>
    <col min="11269" max="11269" width="13.88671875" style="3" customWidth="1"/>
    <col min="11270" max="11270" width="14.44140625" style="3" customWidth="1"/>
    <col min="11271" max="11271" width="15.33203125" style="3" customWidth="1"/>
    <col min="11272" max="11272" width="15.5546875" style="3" customWidth="1"/>
    <col min="11273" max="11273" width="17.44140625" style="3" customWidth="1"/>
    <col min="11274" max="11274" width="17.5546875" style="3" customWidth="1"/>
    <col min="11275" max="11275" width="14.5546875" style="3" customWidth="1"/>
    <col min="11276" max="11520" width="9.109375" style="3"/>
    <col min="11521" max="11521" width="3.6640625" style="3" customWidth="1"/>
    <col min="11522" max="11522" width="44.88671875" style="3" customWidth="1"/>
    <col min="11523" max="11523" width="15.33203125" style="3" customWidth="1"/>
    <col min="11524" max="11524" width="14.44140625" style="3" customWidth="1"/>
    <col min="11525" max="11525" width="13.88671875" style="3" customWidth="1"/>
    <col min="11526" max="11526" width="14.44140625" style="3" customWidth="1"/>
    <col min="11527" max="11527" width="15.33203125" style="3" customWidth="1"/>
    <col min="11528" max="11528" width="15.5546875" style="3" customWidth="1"/>
    <col min="11529" max="11529" width="17.44140625" style="3" customWidth="1"/>
    <col min="11530" max="11530" width="17.5546875" style="3" customWidth="1"/>
    <col min="11531" max="11531" width="14.5546875" style="3" customWidth="1"/>
    <col min="11532" max="11776" width="9.109375" style="3"/>
    <col min="11777" max="11777" width="3.6640625" style="3" customWidth="1"/>
    <col min="11778" max="11778" width="44.88671875" style="3" customWidth="1"/>
    <col min="11779" max="11779" width="15.33203125" style="3" customWidth="1"/>
    <col min="11780" max="11780" width="14.44140625" style="3" customWidth="1"/>
    <col min="11781" max="11781" width="13.88671875" style="3" customWidth="1"/>
    <col min="11782" max="11782" width="14.44140625" style="3" customWidth="1"/>
    <col min="11783" max="11783" width="15.33203125" style="3" customWidth="1"/>
    <col min="11784" max="11784" width="15.5546875" style="3" customWidth="1"/>
    <col min="11785" max="11785" width="17.44140625" style="3" customWidth="1"/>
    <col min="11786" max="11786" width="17.5546875" style="3" customWidth="1"/>
    <col min="11787" max="11787" width="14.5546875" style="3" customWidth="1"/>
    <col min="11788" max="12032" width="9.109375" style="3"/>
    <col min="12033" max="12033" width="3.6640625" style="3" customWidth="1"/>
    <col min="12034" max="12034" width="44.88671875" style="3" customWidth="1"/>
    <col min="12035" max="12035" width="15.33203125" style="3" customWidth="1"/>
    <col min="12036" max="12036" width="14.44140625" style="3" customWidth="1"/>
    <col min="12037" max="12037" width="13.88671875" style="3" customWidth="1"/>
    <col min="12038" max="12038" width="14.44140625" style="3" customWidth="1"/>
    <col min="12039" max="12039" width="15.33203125" style="3" customWidth="1"/>
    <col min="12040" max="12040" width="15.5546875" style="3" customWidth="1"/>
    <col min="12041" max="12041" width="17.44140625" style="3" customWidth="1"/>
    <col min="12042" max="12042" width="17.5546875" style="3" customWidth="1"/>
    <col min="12043" max="12043" width="14.5546875" style="3" customWidth="1"/>
    <col min="12044" max="12288" width="9.109375" style="3"/>
    <col min="12289" max="12289" width="3.6640625" style="3" customWidth="1"/>
    <col min="12290" max="12290" width="44.88671875" style="3" customWidth="1"/>
    <col min="12291" max="12291" width="15.33203125" style="3" customWidth="1"/>
    <col min="12292" max="12292" width="14.44140625" style="3" customWidth="1"/>
    <col min="12293" max="12293" width="13.88671875" style="3" customWidth="1"/>
    <col min="12294" max="12294" width="14.44140625" style="3" customWidth="1"/>
    <col min="12295" max="12295" width="15.33203125" style="3" customWidth="1"/>
    <col min="12296" max="12296" width="15.5546875" style="3" customWidth="1"/>
    <col min="12297" max="12297" width="17.44140625" style="3" customWidth="1"/>
    <col min="12298" max="12298" width="17.5546875" style="3" customWidth="1"/>
    <col min="12299" max="12299" width="14.5546875" style="3" customWidth="1"/>
    <col min="12300" max="12544" width="9.109375" style="3"/>
    <col min="12545" max="12545" width="3.6640625" style="3" customWidth="1"/>
    <col min="12546" max="12546" width="44.88671875" style="3" customWidth="1"/>
    <col min="12547" max="12547" width="15.33203125" style="3" customWidth="1"/>
    <col min="12548" max="12548" width="14.44140625" style="3" customWidth="1"/>
    <col min="12549" max="12549" width="13.88671875" style="3" customWidth="1"/>
    <col min="12550" max="12550" width="14.44140625" style="3" customWidth="1"/>
    <col min="12551" max="12551" width="15.33203125" style="3" customWidth="1"/>
    <col min="12552" max="12552" width="15.5546875" style="3" customWidth="1"/>
    <col min="12553" max="12553" width="17.44140625" style="3" customWidth="1"/>
    <col min="12554" max="12554" width="17.5546875" style="3" customWidth="1"/>
    <col min="12555" max="12555" width="14.5546875" style="3" customWidth="1"/>
    <col min="12556" max="12800" width="9.109375" style="3"/>
    <col min="12801" max="12801" width="3.6640625" style="3" customWidth="1"/>
    <col min="12802" max="12802" width="44.88671875" style="3" customWidth="1"/>
    <col min="12803" max="12803" width="15.33203125" style="3" customWidth="1"/>
    <col min="12804" max="12804" width="14.44140625" style="3" customWidth="1"/>
    <col min="12805" max="12805" width="13.88671875" style="3" customWidth="1"/>
    <col min="12806" max="12806" width="14.44140625" style="3" customWidth="1"/>
    <col min="12807" max="12807" width="15.33203125" style="3" customWidth="1"/>
    <col min="12808" max="12808" width="15.5546875" style="3" customWidth="1"/>
    <col min="12809" max="12809" width="17.44140625" style="3" customWidth="1"/>
    <col min="12810" max="12810" width="17.5546875" style="3" customWidth="1"/>
    <col min="12811" max="12811" width="14.5546875" style="3" customWidth="1"/>
    <col min="12812" max="13056" width="9.109375" style="3"/>
    <col min="13057" max="13057" width="3.6640625" style="3" customWidth="1"/>
    <col min="13058" max="13058" width="44.88671875" style="3" customWidth="1"/>
    <col min="13059" max="13059" width="15.33203125" style="3" customWidth="1"/>
    <col min="13060" max="13060" width="14.44140625" style="3" customWidth="1"/>
    <col min="13061" max="13061" width="13.88671875" style="3" customWidth="1"/>
    <col min="13062" max="13062" width="14.44140625" style="3" customWidth="1"/>
    <col min="13063" max="13063" width="15.33203125" style="3" customWidth="1"/>
    <col min="13064" max="13064" width="15.5546875" style="3" customWidth="1"/>
    <col min="13065" max="13065" width="17.44140625" style="3" customWidth="1"/>
    <col min="13066" max="13066" width="17.5546875" style="3" customWidth="1"/>
    <col min="13067" max="13067" width="14.5546875" style="3" customWidth="1"/>
    <col min="13068" max="13312" width="9.109375" style="3"/>
    <col min="13313" max="13313" width="3.6640625" style="3" customWidth="1"/>
    <col min="13314" max="13314" width="44.88671875" style="3" customWidth="1"/>
    <col min="13315" max="13315" width="15.33203125" style="3" customWidth="1"/>
    <col min="13316" max="13316" width="14.44140625" style="3" customWidth="1"/>
    <col min="13317" max="13317" width="13.88671875" style="3" customWidth="1"/>
    <col min="13318" max="13318" width="14.44140625" style="3" customWidth="1"/>
    <col min="13319" max="13319" width="15.33203125" style="3" customWidth="1"/>
    <col min="13320" max="13320" width="15.5546875" style="3" customWidth="1"/>
    <col min="13321" max="13321" width="17.44140625" style="3" customWidth="1"/>
    <col min="13322" max="13322" width="17.5546875" style="3" customWidth="1"/>
    <col min="13323" max="13323" width="14.5546875" style="3" customWidth="1"/>
    <col min="13324" max="13568" width="9.109375" style="3"/>
    <col min="13569" max="13569" width="3.6640625" style="3" customWidth="1"/>
    <col min="13570" max="13570" width="44.88671875" style="3" customWidth="1"/>
    <col min="13571" max="13571" width="15.33203125" style="3" customWidth="1"/>
    <col min="13572" max="13572" width="14.44140625" style="3" customWidth="1"/>
    <col min="13573" max="13573" width="13.88671875" style="3" customWidth="1"/>
    <col min="13574" max="13574" width="14.44140625" style="3" customWidth="1"/>
    <col min="13575" max="13575" width="15.33203125" style="3" customWidth="1"/>
    <col min="13576" max="13576" width="15.5546875" style="3" customWidth="1"/>
    <col min="13577" max="13577" width="17.44140625" style="3" customWidth="1"/>
    <col min="13578" max="13578" width="17.5546875" style="3" customWidth="1"/>
    <col min="13579" max="13579" width="14.5546875" style="3" customWidth="1"/>
    <col min="13580" max="13824" width="9.109375" style="3"/>
    <col min="13825" max="13825" width="3.6640625" style="3" customWidth="1"/>
    <col min="13826" max="13826" width="44.88671875" style="3" customWidth="1"/>
    <col min="13827" max="13827" width="15.33203125" style="3" customWidth="1"/>
    <col min="13828" max="13828" width="14.44140625" style="3" customWidth="1"/>
    <col min="13829" max="13829" width="13.88671875" style="3" customWidth="1"/>
    <col min="13830" max="13830" width="14.44140625" style="3" customWidth="1"/>
    <col min="13831" max="13831" width="15.33203125" style="3" customWidth="1"/>
    <col min="13832" max="13832" width="15.5546875" style="3" customWidth="1"/>
    <col min="13833" max="13833" width="17.44140625" style="3" customWidth="1"/>
    <col min="13834" max="13834" width="17.5546875" style="3" customWidth="1"/>
    <col min="13835" max="13835" width="14.5546875" style="3" customWidth="1"/>
    <col min="13836" max="14080" width="9.109375" style="3"/>
    <col min="14081" max="14081" width="3.6640625" style="3" customWidth="1"/>
    <col min="14082" max="14082" width="44.88671875" style="3" customWidth="1"/>
    <col min="14083" max="14083" width="15.33203125" style="3" customWidth="1"/>
    <col min="14084" max="14084" width="14.44140625" style="3" customWidth="1"/>
    <col min="14085" max="14085" width="13.88671875" style="3" customWidth="1"/>
    <col min="14086" max="14086" width="14.44140625" style="3" customWidth="1"/>
    <col min="14087" max="14087" width="15.33203125" style="3" customWidth="1"/>
    <col min="14088" max="14088" width="15.5546875" style="3" customWidth="1"/>
    <col min="14089" max="14089" width="17.44140625" style="3" customWidth="1"/>
    <col min="14090" max="14090" width="17.5546875" style="3" customWidth="1"/>
    <col min="14091" max="14091" width="14.5546875" style="3" customWidth="1"/>
    <col min="14092" max="14336" width="9.109375" style="3"/>
    <col min="14337" max="14337" width="3.6640625" style="3" customWidth="1"/>
    <col min="14338" max="14338" width="44.88671875" style="3" customWidth="1"/>
    <col min="14339" max="14339" width="15.33203125" style="3" customWidth="1"/>
    <col min="14340" max="14340" width="14.44140625" style="3" customWidth="1"/>
    <col min="14341" max="14341" width="13.88671875" style="3" customWidth="1"/>
    <col min="14342" max="14342" width="14.44140625" style="3" customWidth="1"/>
    <col min="14343" max="14343" width="15.33203125" style="3" customWidth="1"/>
    <col min="14344" max="14344" width="15.5546875" style="3" customWidth="1"/>
    <col min="14345" max="14345" width="17.44140625" style="3" customWidth="1"/>
    <col min="14346" max="14346" width="17.5546875" style="3" customWidth="1"/>
    <col min="14347" max="14347" width="14.5546875" style="3" customWidth="1"/>
    <col min="14348" max="14592" width="9.109375" style="3"/>
    <col min="14593" max="14593" width="3.6640625" style="3" customWidth="1"/>
    <col min="14594" max="14594" width="44.88671875" style="3" customWidth="1"/>
    <col min="14595" max="14595" width="15.33203125" style="3" customWidth="1"/>
    <col min="14596" max="14596" width="14.44140625" style="3" customWidth="1"/>
    <col min="14597" max="14597" width="13.88671875" style="3" customWidth="1"/>
    <col min="14598" max="14598" width="14.44140625" style="3" customWidth="1"/>
    <col min="14599" max="14599" width="15.33203125" style="3" customWidth="1"/>
    <col min="14600" max="14600" width="15.5546875" style="3" customWidth="1"/>
    <col min="14601" max="14601" width="17.44140625" style="3" customWidth="1"/>
    <col min="14602" max="14602" width="17.5546875" style="3" customWidth="1"/>
    <col min="14603" max="14603" width="14.5546875" style="3" customWidth="1"/>
    <col min="14604" max="14848" width="9.109375" style="3"/>
    <col min="14849" max="14849" width="3.6640625" style="3" customWidth="1"/>
    <col min="14850" max="14850" width="44.88671875" style="3" customWidth="1"/>
    <col min="14851" max="14851" width="15.33203125" style="3" customWidth="1"/>
    <col min="14852" max="14852" width="14.44140625" style="3" customWidth="1"/>
    <col min="14853" max="14853" width="13.88671875" style="3" customWidth="1"/>
    <col min="14854" max="14854" width="14.44140625" style="3" customWidth="1"/>
    <col min="14855" max="14855" width="15.33203125" style="3" customWidth="1"/>
    <col min="14856" max="14856" width="15.5546875" style="3" customWidth="1"/>
    <col min="14857" max="14857" width="17.44140625" style="3" customWidth="1"/>
    <col min="14858" max="14858" width="17.5546875" style="3" customWidth="1"/>
    <col min="14859" max="14859" width="14.5546875" style="3" customWidth="1"/>
    <col min="14860" max="15104" width="9.109375" style="3"/>
    <col min="15105" max="15105" width="3.6640625" style="3" customWidth="1"/>
    <col min="15106" max="15106" width="44.88671875" style="3" customWidth="1"/>
    <col min="15107" max="15107" width="15.33203125" style="3" customWidth="1"/>
    <col min="15108" max="15108" width="14.44140625" style="3" customWidth="1"/>
    <col min="15109" max="15109" width="13.88671875" style="3" customWidth="1"/>
    <col min="15110" max="15110" width="14.44140625" style="3" customWidth="1"/>
    <col min="15111" max="15111" width="15.33203125" style="3" customWidth="1"/>
    <col min="15112" max="15112" width="15.5546875" style="3" customWidth="1"/>
    <col min="15113" max="15113" width="17.44140625" style="3" customWidth="1"/>
    <col min="15114" max="15114" width="17.5546875" style="3" customWidth="1"/>
    <col min="15115" max="15115" width="14.5546875" style="3" customWidth="1"/>
    <col min="15116" max="15360" width="9.109375" style="3"/>
    <col min="15361" max="15361" width="3.6640625" style="3" customWidth="1"/>
    <col min="15362" max="15362" width="44.88671875" style="3" customWidth="1"/>
    <col min="15363" max="15363" width="15.33203125" style="3" customWidth="1"/>
    <col min="15364" max="15364" width="14.44140625" style="3" customWidth="1"/>
    <col min="15365" max="15365" width="13.88671875" style="3" customWidth="1"/>
    <col min="15366" max="15366" width="14.44140625" style="3" customWidth="1"/>
    <col min="15367" max="15367" width="15.33203125" style="3" customWidth="1"/>
    <col min="15368" max="15368" width="15.5546875" style="3" customWidth="1"/>
    <col min="15369" max="15369" width="17.44140625" style="3" customWidth="1"/>
    <col min="15370" max="15370" width="17.5546875" style="3" customWidth="1"/>
    <col min="15371" max="15371" width="14.5546875" style="3" customWidth="1"/>
    <col min="15372" max="15616" width="9.109375" style="3"/>
    <col min="15617" max="15617" width="3.6640625" style="3" customWidth="1"/>
    <col min="15618" max="15618" width="44.88671875" style="3" customWidth="1"/>
    <col min="15619" max="15619" width="15.33203125" style="3" customWidth="1"/>
    <col min="15620" max="15620" width="14.44140625" style="3" customWidth="1"/>
    <col min="15621" max="15621" width="13.88671875" style="3" customWidth="1"/>
    <col min="15622" max="15622" width="14.44140625" style="3" customWidth="1"/>
    <col min="15623" max="15623" width="15.33203125" style="3" customWidth="1"/>
    <col min="15624" max="15624" width="15.5546875" style="3" customWidth="1"/>
    <col min="15625" max="15625" width="17.44140625" style="3" customWidth="1"/>
    <col min="15626" max="15626" width="17.5546875" style="3" customWidth="1"/>
    <col min="15627" max="15627" width="14.5546875" style="3" customWidth="1"/>
    <col min="15628" max="15872" width="9.109375" style="3"/>
    <col min="15873" max="15873" width="3.6640625" style="3" customWidth="1"/>
    <col min="15874" max="15874" width="44.88671875" style="3" customWidth="1"/>
    <col min="15875" max="15875" width="15.33203125" style="3" customWidth="1"/>
    <col min="15876" max="15876" width="14.44140625" style="3" customWidth="1"/>
    <col min="15877" max="15877" width="13.88671875" style="3" customWidth="1"/>
    <col min="15878" max="15878" width="14.44140625" style="3" customWidth="1"/>
    <col min="15879" max="15879" width="15.33203125" style="3" customWidth="1"/>
    <col min="15880" max="15880" width="15.5546875" style="3" customWidth="1"/>
    <col min="15881" max="15881" width="17.44140625" style="3" customWidth="1"/>
    <col min="15882" max="15882" width="17.5546875" style="3" customWidth="1"/>
    <col min="15883" max="15883" width="14.5546875" style="3" customWidth="1"/>
    <col min="15884" max="16128" width="9.109375" style="3"/>
    <col min="16129" max="16129" width="3.6640625" style="3" customWidth="1"/>
    <col min="16130" max="16130" width="44.88671875" style="3" customWidth="1"/>
    <col min="16131" max="16131" width="15.33203125" style="3" customWidth="1"/>
    <col min="16132" max="16132" width="14.44140625" style="3" customWidth="1"/>
    <col min="16133" max="16133" width="13.88671875" style="3" customWidth="1"/>
    <col min="16134" max="16134" width="14.44140625" style="3" customWidth="1"/>
    <col min="16135" max="16135" width="15.33203125" style="3" customWidth="1"/>
    <col min="16136" max="16136" width="15.5546875" style="3" customWidth="1"/>
    <col min="16137" max="16137" width="17.44140625" style="3" customWidth="1"/>
    <col min="16138" max="16138" width="17.5546875" style="3" customWidth="1"/>
    <col min="16139" max="16139" width="14.5546875" style="3" customWidth="1"/>
    <col min="16140" max="16384" width="9.109375" style="3"/>
  </cols>
  <sheetData>
    <row r="1" spans="1:12">
      <c r="J1" s="84"/>
    </row>
    <row r="2" spans="1:12">
      <c r="J2" s="84"/>
    </row>
    <row r="3" spans="1:12" ht="17.399999999999999">
      <c r="A3" s="191" t="s">
        <v>175</v>
      </c>
      <c r="B3" s="191"/>
      <c r="C3" s="191"/>
      <c r="D3" s="191"/>
      <c r="E3" s="191"/>
      <c r="F3" s="191"/>
      <c r="G3" s="191"/>
      <c r="H3" s="191"/>
      <c r="I3" s="191"/>
      <c r="J3" s="191"/>
    </row>
    <row r="5" spans="1:12" ht="26.25" customHeight="1">
      <c r="A5" s="65" t="str">
        <f>+Balance!A7</f>
        <v>"Евразиакапитал холдинг ҮЦК " ХК</v>
      </c>
      <c r="B5" s="66"/>
      <c r="H5" s="67"/>
      <c r="I5" s="192" t="str">
        <f>Balance!C7</f>
        <v>2026.01.01-2026.06.30</v>
      </c>
      <c r="J5" s="193"/>
    </row>
    <row r="6" spans="1:12">
      <c r="A6" s="194" t="s">
        <v>176</v>
      </c>
      <c r="B6" s="194"/>
      <c r="J6" s="84" t="s">
        <v>138</v>
      </c>
    </row>
    <row r="7" spans="1:12" ht="52.8">
      <c r="A7" s="68"/>
      <c r="B7" s="69" t="s">
        <v>29</v>
      </c>
      <c r="C7" s="70" t="s">
        <v>177</v>
      </c>
      <c r="D7" s="70" t="s">
        <v>122</v>
      </c>
      <c r="E7" s="70" t="s">
        <v>124</v>
      </c>
      <c r="F7" s="70" t="s">
        <v>126</v>
      </c>
      <c r="G7" s="70" t="s">
        <v>128</v>
      </c>
      <c r="H7" s="70" t="s">
        <v>130</v>
      </c>
      <c r="I7" s="70" t="s">
        <v>132</v>
      </c>
      <c r="J7" s="87" t="s">
        <v>178</v>
      </c>
    </row>
    <row r="8" spans="1:12" s="64" customFormat="1">
      <c r="A8" s="164" t="s">
        <v>179</v>
      </c>
      <c r="B8" s="71" t="s">
        <v>180</v>
      </c>
      <c r="C8" s="72">
        <v>1874229573.4400001</v>
      </c>
      <c r="D8" s="72">
        <v>0</v>
      </c>
      <c r="E8" s="72">
        <v>0</v>
      </c>
      <c r="F8" s="72">
        <v>199260985.77000001</v>
      </c>
      <c r="G8" s="72">
        <v>0</v>
      </c>
      <c r="H8" s="72">
        <v>0</v>
      </c>
      <c r="I8" s="88">
        <v>-2025230937.3599999</v>
      </c>
      <c r="J8" s="74">
        <v>1158953362.2</v>
      </c>
      <c r="K8" s="89"/>
    </row>
    <row r="9" spans="1:12" s="64" customFormat="1" ht="24.75" customHeight="1">
      <c r="A9" s="165" t="s">
        <v>181</v>
      </c>
      <c r="B9" s="73" t="s">
        <v>182</v>
      </c>
      <c r="C9" s="74"/>
      <c r="D9" s="74"/>
      <c r="E9" s="72"/>
      <c r="F9" s="72"/>
      <c r="G9" s="72"/>
      <c r="H9" s="72"/>
      <c r="I9" s="72"/>
      <c r="J9" s="74">
        <f>SUM(C9:I9)</f>
        <v>0</v>
      </c>
    </row>
    <row r="10" spans="1:12" s="64" customFormat="1">
      <c r="A10" s="164" t="s">
        <v>183</v>
      </c>
      <c r="B10" s="75" t="s">
        <v>184</v>
      </c>
      <c r="C10" s="76">
        <f>C8</f>
        <v>1874229573.4400001</v>
      </c>
      <c r="D10" s="76">
        <f t="shared" ref="D10:H10" si="0">D8</f>
        <v>0</v>
      </c>
      <c r="E10" s="76">
        <f t="shared" si="0"/>
        <v>0</v>
      </c>
      <c r="F10" s="76">
        <f t="shared" si="0"/>
        <v>199260985.77000001</v>
      </c>
      <c r="G10" s="76">
        <f t="shared" si="0"/>
        <v>0</v>
      </c>
      <c r="H10" s="76">
        <f t="shared" si="0"/>
        <v>0</v>
      </c>
      <c r="I10" s="76">
        <f>I8+I9</f>
        <v>-2025230937.3599999</v>
      </c>
      <c r="J10" s="74">
        <f>SUM(C10:I10)</f>
        <v>48259621.850000098</v>
      </c>
    </row>
    <row r="11" spans="1:12" s="64" customFormat="1">
      <c r="A11" s="165" t="s">
        <v>185</v>
      </c>
      <c r="B11" s="77" t="s">
        <v>168</v>
      </c>
      <c r="C11" s="76"/>
      <c r="D11" s="76"/>
      <c r="E11" s="76"/>
      <c r="F11" s="76"/>
      <c r="G11" s="76"/>
      <c r="H11" s="76"/>
      <c r="I11" s="76"/>
      <c r="J11" s="74">
        <f>SUM(C11:I11)</f>
        <v>0</v>
      </c>
      <c r="L11" s="89"/>
    </row>
    <row r="12" spans="1:12" s="64" customFormat="1">
      <c r="A12" s="166" t="s">
        <v>186</v>
      </c>
      <c r="B12" s="77" t="s">
        <v>169</v>
      </c>
      <c r="C12" s="76"/>
      <c r="D12" s="76"/>
      <c r="E12" s="76"/>
      <c r="F12" s="76"/>
      <c r="G12" s="76"/>
      <c r="H12" s="76"/>
      <c r="I12" s="76"/>
      <c r="J12" s="74">
        <f t="shared" ref="J12:J23" si="1">SUM(C12:I12)</f>
        <v>0</v>
      </c>
    </row>
    <row r="13" spans="1:12" s="64" customFormat="1">
      <c r="A13" s="165" t="s">
        <v>187</v>
      </c>
      <c r="B13" s="77" t="s">
        <v>188</v>
      </c>
      <c r="C13" s="76"/>
      <c r="D13" s="76"/>
      <c r="E13" s="76"/>
      <c r="F13" s="76"/>
      <c r="G13" s="76"/>
      <c r="H13" s="76"/>
      <c r="I13" s="76"/>
      <c r="J13" s="74">
        <f t="shared" si="1"/>
        <v>0</v>
      </c>
    </row>
    <row r="14" spans="1:12" s="64" customFormat="1">
      <c r="A14" s="166" t="s">
        <v>189</v>
      </c>
      <c r="B14" s="77" t="s">
        <v>190</v>
      </c>
      <c r="C14" s="76"/>
      <c r="D14" s="76"/>
      <c r="E14" s="76"/>
      <c r="F14" s="76"/>
      <c r="G14" s="76"/>
      <c r="H14" s="76"/>
      <c r="I14" s="76"/>
      <c r="J14" s="74">
        <f t="shared" si="1"/>
        <v>0</v>
      </c>
    </row>
    <row r="15" spans="1:12" s="64" customFormat="1">
      <c r="A15" s="167" t="s">
        <v>191</v>
      </c>
      <c r="B15" s="78" t="s">
        <v>192</v>
      </c>
      <c r="C15" s="79"/>
      <c r="D15" s="79"/>
      <c r="E15" s="79"/>
      <c r="F15" s="79"/>
      <c r="G15" s="79"/>
      <c r="H15" s="79"/>
      <c r="I15" s="79"/>
      <c r="J15" s="90">
        <f t="shared" si="1"/>
        <v>0</v>
      </c>
    </row>
    <row r="16" spans="1:12" s="64" customFormat="1">
      <c r="A16" s="168" t="s">
        <v>193</v>
      </c>
      <c r="B16" s="80" t="s">
        <v>194</v>
      </c>
      <c r="C16" s="81">
        <f>+C10+C11+C12+C13+C14+C15</f>
        <v>1874229573.4400001</v>
      </c>
      <c r="D16" s="81">
        <f t="shared" ref="D16:J16" si="2">+D10+D11+D12+D13+D14+D15</f>
        <v>0</v>
      </c>
      <c r="E16" s="81">
        <f t="shared" si="2"/>
        <v>0</v>
      </c>
      <c r="F16" s="81">
        <f t="shared" si="2"/>
        <v>199260985.77000001</v>
      </c>
      <c r="G16" s="81">
        <f t="shared" si="2"/>
        <v>0</v>
      </c>
      <c r="H16" s="81">
        <f t="shared" si="2"/>
        <v>0</v>
      </c>
      <c r="I16" s="81">
        <f t="shared" si="2"/>
        <v>-2025230937.3599999</v>
      </c>
      <c r="J16" s="81">
        <f t="shared" si="2"/>
        <v>48259621.850000098</v>
      </c>
      <c r="K16" s="89"/>
      <c r="L16" s="89"/>
    </row>
    <row r="17" spans="1:12" s="64" customFormat="1" ht="26.4">
      <c r="A17" s="166" t="s">
        <v>195</v>
      </c>
      <c r="B17" s="82" t="s">
        <v>182</v>
      </c>
      <c r="C17" s="74"/>
      <c r="D17" s="74"/>
      <c r="E17" s="72"/>
      <c r="F17" s="72"/>
      <c r="G17" s="72"/>
      <c r="H17" s="72"/>
      <c r="I17" s="72">
        <v>0</v>
      </c>
      <c r="J17" s="74">
        <f t="shared" si="1"/>
        <v>0</v>
      </c>
      <c r="L17" s="89"/>
    </row>
    <row r="18" spans="1:12" s="64" customFormat="1">
      <c r="A18" s="164" t="s">
        <v>196</v>
      </c>
      <c r="B18" s="75" t="s">
        <v>184</v>
      </c>
      <c r="C18" s="76">
        <f>C16</f>
        <v>1874229573.4400001</v>
      </c>
      <c r="D18" s="76"/>
      <c r="E18" s="76"/>
      <c r="F18" s="76">
        <f>+F16+F17</f>
        <v>199260985.77000001</v>
      </c>
      <c r="G18" s="76">
        <f t="shared" ref="G18:J18" si="3">+G16+G17</f>
        <v>0</v>
      </c>
      <c r="H18" s="76">
        <f t="shared" si="3"/>
        <v>0</v>
      </c>
      <c r="I18" s="76">
        <f t="shared" si="3"/>
        <v>-2025230937.3599999</v>
      </c>
      <c r="J18" s="76">
        <f t="shared" si="3"/>
        <v>48259621.850000098</v>
      </c>
    </row>
    <row r="19" spans="1:12" s="64" customFormat="1">
      <c r="A19" s="165" t="s">
        <v>197</v>
      </c>
      <c r="B19" s="77" t="s">
        <v>168</v>
      </c>
      <c r="C19" s="76"/>
      <c r="D19" s="76"/>
      <c r="E19" s="76"/>
      <c r="F19" s="76"/>
      <c r="G19" s="76"/>
      <c r="H19" s="76"/>
      <c r="I19" s="76">
        <f>IS!F41</f>
        <v>-939541.33</v>
      </c>
      <c r="J19" s="91">
        <f t="shared" si="1"/>
        <v>-939541.33</v>
      </c>
    </row>
    <row r="20" spans="1:12" s="64" customFormat="1">
      <c r="A20" s="166" t="s">
        <v>198</v>
      </c>
      <c r="B20" s="77" t="s">
        <v>169</v>
      </c>
      <c r="C20" s="76"/>
      <c r="D20" s="76"/>
      <c r="E20" s="76"/>
      <c r="F20" s="76"/>
      <c r="G20" s="76"/>
      <c r="H20" s="76"/>
      <c r="I20" s="76"/>
      <c r="J20" s="91">
        <f t="shared" si="1"/>
        <v>0</v>
      </c>
    </row>
    <row r="21" spans="1:12" s="64" customFormat="1">
      <c r="A21" s="165" t="s">
        <v>199</v>
      </c>
      <c r="B21" s="77" t="s">
        <v>188</v>
      </c>
      <c r="C21" s="76"/>
      <c r="D21" s="76"/>
      <c r="E21" s="76"/>
      <c r="F21" s="76"/>
      <c r="G21" s="76"/>
      <c r="H21" s="76"/>
      <c r="I21" s="76"/>
      <c r="J21" s="91">
        <f t="shared" si="1"/>
        <v>0</v>
      </c>
    </row>
    <row r="22" spans="1:12" s="64" customFormat="1">
      <c r="A22" s="166" t="s">
        <v>200</v>
      </c>
      <c r="B22" s="77" t="s">
        <v>190</v>
      </c>
      <c r="C22" s="76"/>
      <c r="D22" s="76"/>
      <c r="E22" s="76"/>
      <c r="F22" s="76"/>
      <c r="G22" s="76"/>
      <c r="H22" s="76"/>
      <c r="I22" s="76"/>
      <c r="J22" s="91">
        <f t="shared" si="1"/>
        <v>0</v>
      </c>
      <c r="K22" s="89"/>
    </row>
    <row r="23" spans="1:12" s="64" customFormat="1">
      <c r="A23" s="167" t="s">
        <v>201</v>
      </c>
      <c r="B23" s="78" t="s">
        <v>192</v>
      </c>
      <c r="C23" s="79"/>
      <c r="D23" s="79"/>
      <c r="E23" s="79"/>
      <c r="F23" s="79"/>
      <c r="G23" s="79"/>
      <c r="H23" s="79"/>
      <c r="I23" s="79"/>
      <c r="J23" s="92">
        <f t="shared" si="1"/>
        <v>0</v>
      </c>
    </row>
    <row r="24" spans="1:12" s="64" customFormat="1">
      <c r="A24" s="168" t="s">
        <v>202</v>
      </c>
      <c r="B24" s="80" t="s">
        <v>203</v>
      </c>
      <c r="C24" s="83">
        <f>+C18+C19+C20+C21+C22+C23</f>
        <v>1874229573.4400001</v>
      </c>
      <c r="D24" s="83">
        <f t="shared" ref="D24:J24" si="4">+D18+D19+D20+D21+D22+D23</f>
        <v>0</v>
      </c>
      <c r="E24" s="83">
        <f t="shared" si="4"/>
        <v>0</v>
      </c>
      <c r="F24" s="83">
        <f t="shared" si="4"/>
        <v>199260985.77000001</v>
      </c>
      <c r="G24" s="83">
        <f t="shared" si="4"/>
        <v>0</v>
      </c>
      <c r="H24" s="83">
        <f t="shared" si="4"/>
        <v>0</v>
      </c>
      <c r="I24" s="83">
        <f t="shared" si="4"/>
        <v>-2026170478.6899998</v>
      </c>
      <c r="J24" s="83">
        <f t="shared" si="4"/>
        <v>47320080.5200001</v>
      </c>
      <c r="K24" s="89"/>
      <c r="L24" s="89"/>
    </row>
    <row r="25" spans="1:12" hidden="1">
      <c r="A25" s="166" t="s">
        <v>204</v>
      </c>
      <c r="I25" s="1">
        <f>+I24-[20]Balance!E83</f>
        <v>-1871768804.9726729</v>
      </c>
      <c r="J25" s="1">
        <f>+[20]Balance!F86-[20]umch!H29</f>
        <v>4.785001277923584E-3</v>
      </c>
      <c r="K25" s="1"/>
    </row>
    <row r="26" spans="1:12">
      <c r="I26" s="1">
        <f>+I24-Balance!D65</f>
        <v>0</v>
      </c>
      <c r="J26" s="1">
        <f>+J24-Balance!D66</f>
        <v>-1.1920928955078125E-7</v>
      </c>
      <c r="K26" s="1"/>
    </row>
    <row r="27" spans="1:12">
      <c r="K27" s="1"/>
    </row>
    <row r="28" spans="1:12">
      <c r="E28" s="84"/>
      <c r="F28" s="84"/>
      <c r="G28" s="84"/>
    </row>
    <row r="29" spans="1:12">
      <c r="C29" s="1" t="str">
        <f>+letter!C26</f>
        <v>Гүйцэтгэх захирал________________  (Р.Отгонбат)</v>
      </c>
    </row>
    <row r="30" spans="1:12">
      <c r="D30" s="85"/>
      <c r="E30" s="86"/>
      <c r="F30" s="86"/>
      <c r="G30" s="86"/>
    </row>
    <row r="31" spans="1:12">
      <c r="C31" s="1" t="str">
        <f>+letter!C28</f>
        <v>Ерөнхий нягтлан бодогч ________________  (....)</v>
      </c>
    </row>
  </sheetData>
  <mergeCells count="3">
    <mergeCell ref="A3:J3"/>
    <mergeCell ref="I5:J5"/>
    <mergeCell ref="A6:B6"/>
  </mergeCells>
  <pageMargins left="0.45" right="0.25" top="0.59" bottom="0.75" header="0.3" footer="0.3"/>
  <pageSetup paperSize="9" scale="9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HY89"/>
  <sheetViews>
    <sheetView topLeftCell="A18" workbookViewId="0">
      <selection activeCell="C38" sqref="C38"/>
    </sheetView>
  </sheetViews>
  <sheetFormatPr defaultColWidth="9.109375" defaultRowHeight="13.8"/>
  <cols>
    <col min="1" max="1" width="7.88671875" style="5" customWidth="1"/>
    <col min="2" max="2" width="49.5546875" style="6" customWidth="1"/>
    <col min="3" max="3" width="19.109375" style="7" customWidth="1"/>
    <col min="4" max="4" width="18" style="7" customWidth="1"/>
    <col min="5" max="5" width="0.109375" style="8" hidden="1" customWidth="1"/>
    <col min="6" max="10" width="15.44140625" style="8" hidden="1" customWidth="1"/>
    <col min="11" max="12" width="12" style="8" hidden="1" customWidth="1"/>
    <col min="13" max="14" width="12.44140625" style="8" customWidth="1"/>
    <col min="15" max="15" width="12" style="7" customWidth="1"/>
    <col min="16" max="16" width="11.109375" style="7" customWidth="1"/>
    <col min="17" max="17" width="12" style="7" customWidth="1"/>
    <col min="18" max="18" width="11.109375" style="7" customWidth="1"/>
    <col min="19" max="19" width="9.109375" style="7"/>
    <col min="20" max="20" width="12" style="7" customWidth="1"/>
    <col min="21" max="16384" width="9.109375" style="7"/>
  </cols>
  <sheetData>
    <row r="1" spans="1:218" ht="21.75" customHeight="1"/>
    <row r="2" spans="1:218">
      <c r="A2" s="195" t="s">
        <v>205</v>
      </c>
      <c r="B2" s="195"/>
      <c r="C2" s="195"/>
      <c r="D2" s="8"/>
      <c r="I2" s="50"/>
      <c r="L2" s="7"/>
      <c r="M2" s="7"/>
      <c r="N2" s="7"/>
    </row>
    <row r="3" spans="1:218">
      <c r="A3" s="10"/>
      <c r="B3" s="9"/>
      <c r="C3" s="9"/>
      <c r="D3" s="8"/>
      <c r="I3" s="50"/>
      <c r="L3" s="7"/>
      <c r="M3" s="7"/>
      <c r="N3" s="7"/>
    </row>
    <row r="4" spans="1:218">
      <c r="A4" s="10" t="str">
        <f>+Balance!A7</f>
        <v>"Евразиакапитал холдинг ҮЦК " ХК</v>
      </c>
      <c r="B4" s="3"/>
      <c r="D4" s="11" t="str">
        <f>+Balance!C7</f>
        <v>2026.01.01-2026.06.30</v>
      </c>
      <c r="I4" s="50"/>
      <c r="L4" s="7"/>
      <c r="M4" s="7"/>
      <c r="N4" s="7"/>
    </row>
    <row r="5" spans="1:218" ht="11.25" customHeight="1">
      <c r="A5" s="12" t="s">
        <v>206</v>
      </c>
      <c r="B5" s="13"/>
      <c r="D5" s="14" t="s">
        <v>27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</row>
    <row r="6" spans="1:218" s="2" customFormat="1" ht="15" customHeight="1">
      <c r="A6" s="196" t="s">
        <v>28</v>
      </c>
      <c r="B6" s="198" t="s">
        <v>207</v>
      </c>
      <c r="C6" s="200" t="s">
        <v>208</v>
      </c>
      <c r="D6" s="200" t="s">
        <v>142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</row>
    <row r="7" spans="1:218" s="2" customFormat="1" ht="15" customHeight="1">
      <c r="A7" s="197"/>
      <c r="B7" s="199"/>
      <c r="C7" s="200"/>
      <c r="D7" s="200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</row>
    <row r="8" spans="1:218" s="2" customFormat="1" ht="13.5" customHeight="1">
      <c r="A8" s="17">
        <v>1</v>
      </c>
      <c r="B8" s="18" t="s">
        <v>209</v>
      </c>
      <c r="C8" s="19"/>
      <c r="D8" s="20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</row>
    <row r="9" spans="1:218" s="2" customFormat="1" ht="13.5" customHeight="1">
      <c r="A9" s="17">
        <v>1.1000000000000001</v>
      </c>
      <c r="B9" s="18" t="s">
        <v>210</v>
      </c>
      <c r="C9" s="21">
        <f>SUM(C10:C18)</f>
        <v>0</v>
      </c>
      <c r="D9" s="21">
        <f>SUM(D10:J18)</f>
        <v>0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</row>
    <row r="10" spans="1:218" s="2" customFormat="1" ht="13.5" customHeight="1">
      <c r="A10" s="22" t="s">
        <v>35</v>
      </c>
      <c r="B10" s="23" t="s">
        <v>211</v>
      </c>
      <c r="C10" s="24"/>
      <c r="D10" s="2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</row>
    <row r="11" spans="1:218" s="2" customFormat="1" ht="13.5" customHeight="1">
      <c r="A11" s="22" t="s">
        <v>37</v>
      </c>
      <c r="B11" s="23" t="s">
        <v>212</v>
      </c>
      <c r="C11" s="24"/>
      <c r="D11" s="2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</row>
    <row r="12" spans="1:218" s="2" customFormat="1" ht="13.5" customHeight="1">
      <c r="A12" s="22" t="s">
        <v>39</v>
      </c>
      <c r="B12" s="23" t="s">
        <v>213</v>
      </c>
      <c r="C12" s="24"/>
      <c r="D12" s="2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</row>
    <row r="13" spans="1:218" s="2" customFormat="1" ht="13.5" customHeight="1">
      <c r="A13" s="22" t="s">
        <v>41</v>
      </c>
      <c r="B13" s="23" t="s">
        <v>214</v>
      </c>
      <c r="C13" s="24"/>
      <c r="D13" s="2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</row>
    <row r="14" spans="1:218" s="3" customFormat="1" ht="13.5" customHeight="1">
      <c r="A14" s="22" t="s">
        <v>43</v>
      </c>
      <c r="B14" s="23" t="s">
        <v>215</v>
      </c>
      <c r="C14" s="24"/>
      <c r="D14" s="24"/>
    </row>
    <row r="15" spans="1:218" s="3" customFormat="1" ht="13.5" customHeight="1">
      <c r="A15" s="22" t="s">
        <v>45</v>
      </c>
      <c r="B15" s="22" t="s">
        <v>216</v>
      </c>
      <c r="C15" s="24"/>
      <c r="D15" s="24"/>
    </row>
    <row r="16" spans="1:218" s="3" customFormat="1" ht="13.5" customHeight="1">
      <c r="A16" s="22" t="s">
        <v>47</v>
      </c>
      <c r="B16" s="23" t="s">
        <v>217</v>
      </c>
      <c r="C16" s="24"/>
      <c r="D16" s="24"/>
    </row>
    <row r="17" spans="1:218" s="3" customFormat="1" ht="13.5" customHeight="1">
      <c r="A17" s="22" t="s">
        <v>49</v>
      </c>
      <c r="B17" s="23" t="s">
        <v>218</v>
      </c>
      <c r="C17" s="24"/>
      <c r="D17" s="24"/>
    </row>
    <row r="18" spans="1:218" s="3" customFormat="1" ht="13.5" customHeight="1">
      <c r="A18" s="22" t="s">
        <v>51</v>
      </c>
      <c r="B18" s="23" t="s">
        <v>219</v>
      </c>
      <c r="C18" s="24"/>
      <c r="D18" s="24"/>
    </row>
    <row r="19" spans="1:218" s="2" customFormat="1" ht="13.5" customHeight="1">
      <c r="A19" s="17">
        <v>1.2</v>
      </c>
      <c r="B19" s="25" t="s">
        <v>220</v>
      </c>
      <c r="C19" s="26">
        <f>SUM(C20:C30)</f>
        <v>-2736000</v>
      </c>
      <c r="D19" s="26">
        <f>SUM(D20:D30)</f>
        <v>-1018000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</row>
    <row r="20" spans="1:218" s="2" customFormat="1" ht="13.5" customHeight="1">
      <c r="A20" s="23" t="s">
        <v>58</v>
      </c>
      <c r="B20" s="22" t="s">
        <v>221</v>
      </c>
      <c r="C20" s="24"/>
      <c r="D20" s="24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</row>
    <row r="21" spans="1:218" s="2" customFormat="1" ht="13.5" customHeight="1">
      <c r="A21" s="22" t="s">
        <v>60</v>
      </c>
      <c r="B21" s="27" t="s">
        <v>222</v>
      </c>
      <c r="C21" s="24"/>
      <c r="D21" s="24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</row>
    <row r="22" spans="1:218" s="2" customFormat="1" ht="13.5" customHeight="1">
      <c r="A22" s="22" t="s">
        <v>62</v>
      </c>
      <c r="B22" s="27" t="s">
        <v>223</v>
      </c>
      <c r="C22" s="24"/>
      <c r="D22" s="24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</row>
    <row r="23" spans="1:218" s="2" customFormat="1" ht="13.5" customHeight="1">
      <c r="A23" s="22" t="s">
        <v>64</v>
      </c>
      <c r="B23" s="27" t="s">
        <v>224</v>
      </c>
      <c r="C23" s="24"/>
      <c r="D23" s="24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</row>
    <row r="24" spans="1:218" s="2" customFormat="1" ht="13.5" customHeight="1">
      <c r="A24" s="22" t="s">
        <v>66</v>
      </c>
      <c r="B24" s="27" t="s">
        <v>225</v>
      </c>
      <c r="C24" s="24"/>
      <c r="D24" s="24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</row>
    <row r="25" spans="1:218" s="2" customFormat="1" ht="13.5" customHeight="1">
      <c r="A25" s="22" t="s">
        <v>226</v>
      </c>
      <c r="B25" s="27" t="s">
        <v>227</v>
      </c>
      <c r="C25" s="24"/>
      <c r="D25" s="24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</row>
    <row r="26" spans="1:218" s="2" customFormat="1" ht="13.5" customHeight="1">
      <c r="A26" s="22" t="s">
        <v>228</v>
      </c>
      <c r="B26" s="27" t="s">
        <v>229</v>
      </c>
      <c r="C26" s="24"/>
      <c r="D26" s="2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</row>
    <row r="27" spans="1:218" s="2" customFormat="1" ht="13.5" customHeight="1">
      <c r="A27" s="22" t="s">
        <v>230</v>
      </c>
      <c r="B27" s="27" t="s">
        <v>231</v>
      </c>
      <c r="C27" s="24"/>
      <c r="D27" s="24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</row>
    <row r="28" spans="1:218" s="2" customFormat="1" ht="13.5" customHeight="1">
      <c r="A28" s="22" t="s">
        <v>232</v>
      </c>
      <c r="B28" s="27" t="s">
        <v>233</v>
      </c>
      <c r="C28" s="24"/>
      <c r="D28" s="24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</row>
    <row r="29" spans="1:218" s="2" customFormat="1" ht="13.5" customHeight="1">
      <c r="A29" s="22" t="s">
        <v>68</v>
      </c>
      <c r="B29" s="27" t="s">
        <v>234</v>
      </c>
      <c r="C29" s="24">
        <v>-2700000</v>
      </c>
      <c r="D29" s="24">
        <v>-1000000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</row>
    <row r="30" spans="1:218" s="2" customFormat="1" ht="13.5" customHeight="1">
      <c r="A30" s="22" t="s">
        <v>235</v>
      </c>
      <c r="B30" s="27" t="s">
        <v>236</v>
      </c>
      <c r="C30" s="24">
        <v>-36000</v>
      </c>
      <c r="D30" s="24">
        <v>-18000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</row>
    <row r="31" spans="1:218" s="2" customFormat="1" ht="13.5" customHeight="1">
      <c r="A31" s="17">
        <v>1.3</v>
      </c>
      <c r="B31" s="18" t="s">
        <v>237</v>
      </c>
      <c r="C31" s="26">
        <f>+C9+C19</f>
        <v>-2736000</v>
      </c>
      <c r="D31" s="26">
        <f>+D9+D19</f>
        <v>-1018000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</row>
    <row r="32" spans="1:218" s="2" customFormat="1" ht="27" customHeight="1">
      <c r="A32" s="17">
        <v>2</v>
      </c>
      <c r="B32" s="18" t="s">
        <v>238</v>
      </c>
      <c r="C32" s="26"/>
      <c r="D32" s="28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</row>
    <row r="33" spans="1:218" s="2" customFormat="1" ht="13.5" customHeight="1">
      <c r="A33" s="17">
        <v>2.1</v>
      </c>
      <c r="B33" s="25" t="s">
        <v>210</v>
      </c>
      <c r="C33" s="26">
        <f>SUM(C34:C37)</f>
        <v>0</v>
      </c>
      <c r="D33" s="26">
        <f>SUM(D34:D37)</f>
        <v>1000000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</row>
    <row r="34" spans="1:218" s="2" customFormat="1" ht="13.5" customHeight="1">
      <c r="A34" s="23" t="s">
        <v>73</v>
      </c>
      <c r="B34" s="23" t="s">
        <v>239</v>
      </c>
      <c r="C34" s="24"/>
      <c r="D34" s="24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</row>
    <row r="35" spans="1:218" s="2" customFormat="1" ht="13.5" customHeight="1">
      <c r="A35" s="23" t="s">
        <v>100</v>
      </c>
      <c r="B35" s="29" t="s">
        <v>240</v>
      </c>
      <c r="C35" s="24"/>
      <c r="D35" s="24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</row>
    <row r="36" spans="1:218" s="2" customFormat="1" ht="13.5" customHeight="1">
      <c r="A36" s="23" t="s">
        <v>241</v>
      </c>
      <c r="B36" s="22" t="s">
        <v>242</v>
      </c>
      <c r="C36" s="24"/>
      <c r="D36" s="24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</row>
    <row r="37" spans="1:218" s="2" customFormat="1" ht="13.5" customHeight="1">
      <c r="A37" s="23" t="s">
        <v>243</v>
      </c>
      <c r="B37" s="22" t="s">
        <v>244</v>
      </c>
      <c r="C37" s="24"/>
      <c r="D37" s="24">
        <v>1000000</v>
      </c>
      <c r="E37" s="15"/>
      <c r="F37" s="15"/>
      <c r="G37" s="15"/>
      <c r="H37" s="15"/>
      <c r="I37" s="15"/>
      <c r="J37" s="15"/>
      <c r="K37" s="15"/>
      <c r="L37" s="15"/>
      <c r="M37" s="51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</row>
    <row r="38" spans="1:218" s="2" customFormat="1" ht="13.5" customHeight="1">
      <c r="A38" s="17">
        <v>2.2000000000000002</v>
      </c>
      <c r="B38" s="25" t="s">
        <v>220</v>
      </c>
      <c r="C38" s="26">
        <f>SUM(C39:C42)</f>
        <v>0</v>
      </c>
      <c r="D38" s="26">
        <f>SUM(D39:D42)</f>
        <v>0</v>
      </c>
      <c r="E38" s="26">
        <f t="shared" ref="E38:J38" si="0">SUM(E39:E42)</f>
        <v>0</v>
      </c>
      <c r="F38" s="26">
        <f t="shared" si="0"/>
        <v>0</v>
      </c>
      <c r="G38" s="26">
        <f t="shared" si="0"/>
        <v>0</v>
      </c>
      <c r="H38" s="26">
        <f t="shared" si="0"/>
        <v>0</v>
      </c>
      <c r="I38" s="26">
        <f t="shared" si="0"/>
        <v>0</v>
      </c>
      <c r="J38" s="26">
        <f t="shared" si="0"/>
        <v>0</v>
      </c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</row>
    <row r="39" spans="1:218" s="2" customFormat="1" ht="13.5" customHeight="1">
      <c r="A39" s="23" t="s">
        <v>245</v>
      </c>
      <c r="B39" s="22" t="s">
        <v>246</v>
      </c>
      <c r="C39" s="24"/>
      <c r="D39" s="24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</row>
    <row r="40" spans="1:218" s="2" customFormat="1" ht="13.5" customHeight="1">
      <c r="A40" s="23" t="s">
        <v>247</v>
      </c>
      <c r="B40" s="22" t="s">
        <v>248</v>
      </c>
      <c r="C40" s="24"/>
      <c r="D40" s="2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</row>
    <row r="41" spans="1:218" s="2" customFormat="1" ht="13.5" customHeight="1">
      <c r="A41" s="23" t="s">
        <v>249</v>
      </c>
      <c r="B41" s="22" t="s">
        <v>250</v>
      </c>
      <c r="C41" s="24"/>
      <c r="D41" s="24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</row>
    <row r="42" spans="1:218" s="2" customFormat="1" ht="13.5" customHeight="1">
      <c r="A42" s="23" t="s">
        <v>251</v>
      </c>
      <c r="B42" s="30" t="s">
        <v>252</v>
      </c>
      <c r="C42" s="24"/>
      <c r="D42" s="24"/>
      <c r="E42" s="15"/>
      <c r="F42" s="15"/>
      <c r="G42" s="15"/>
      <c r="H42" s="15"/>
      <c r="I42" s="15"/>
      <c r="J42" s="15"/>
      <c r="K42" s="15"/>
      <c r="L42" s="15"/>
      <c r="M42" s="15"/>
      <c r="N42" s="52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</row>
    <row r="43" spans="1:218" s="2" customFormat="1" ht="23.25" customHeight="1">
      <c r="A43" s="17">
        <v>2.2999999999999998</v>
      </c>
      <c r="B43" s="18" t="s">
        <v>253</v>
      </c>
      <c r="C43" s="26">
        <f>+C33+C38</f>
        <v>0</v>
      </c>
      <c r="D43" s="26">
        <f>+D33+D38</f>
        <v>1000000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</row>
    <row r="44" spans="1:218" s="2" customFormat="1" ht="23.25" customHeight="1">
      <c r="A44" s="17">
        <v>3</v>
      </c>
      <c r="B44" s="18" t="s">
        <v>254</v>
      </c>
      <c r="C44" s="31"/>
      <c r="D44" s="32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</row>
    <row r="45" spans="1:218" s="2" customFormat="1" ht="13.5" customHeight="1">
      <c r="A45" s="17">
        <v>3.1</v>
      </c>
      <c r="B45" s="25" t="s">
        <v>210</v>
      </c>
      <c r="C45" s="31">
        <f>SUM(C46:C49)</f>
        <v>0</v>
      </c>
      <c r="D45" s="31">
        <f>SUM(D46:D49)</f>
        <v>0</v>
      </c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</row>
    <row r="46" spans="1:218" s="2" customFormat="1" ht="13.5" customHeight="1">
      <c r="A46" s="23" t="s">
        <v>255</v>
      </c>
      <c r="B46" s="22" t="s">
        <v>256</v>
      </c>
      <c r="C46" s="24"/>
      <c r="D46" s="24">
        <v>0</v>
      </c>
      <c r="E46" s="15"/>
      <c r="F46" s="15"/>
      <c r="G46" s="15"/>
      <c r="H46" s="15"/>
      <c r="I46" s="15"/>
      <c r="J46" s="15"/>
      <c r="K46" s="15"/>
      <c r="L46" s="15"/>
      <c r="M46" s="51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</row>
    <row r="47" spans="1:218" s="2" customFormat="1" ht="23.25" customHeight="1">
      <c r="A47" s="23" t="s">
        <v>257</v>
      </c>
      <c r="B47" s="23" t="s">
        <v>258</v>
      </c>
      <c r="C47" s="24"/>
      <c r="D47" s="24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</row>
    <row r="48" spans="1:218" s="2" customFormat="1" ht="13.5" customHeight="1">
      <c r="A48" s="23" t="s">
        <v>259</v>
      </c>
      <c r="B48" s="22" t="s">
        <v>260</v>
      </c>
      <c r="C48" s="24"/>
      <c r="D48" s="24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</row>
    <row r="49" spans="1:218" s="2" customFormat="1" ht="13.5" customHeight="1">
      <c r="A49" s="23" t="s">
        <v>261</v>
      </c>
      <c r="B49" s="22" t="s">
        <v>219</v>
      </c>
      <c r="C49" s="24"/>
      <c r="D49" s="24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</row>
    <row r="50" spans="1:218" s="2" customFormat="1" ht="14.25" customHeight="1">
      <c r="A50" s="17">
        <v>3.2</v>
      </c>
      <c r="B50" s="25" t="s">
        <v>220</v>
      </c>
      <c r="C50" s="26">
        <f>SUM(C51:C55)</f>
        <v>0</v>
      </c>
      <c r="D50" s="21">
        <f>+D51+D55</f>
        <v>0</v>
      </c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</row>
    <row r="51" spans="1:218" s="2" customFormat="1" ht="13.5" customHeight="1">
      <c r="A51" s="23" t="s">
        <v>262</v>
      </c>
      <c r="B51" s="22" t="s">
        <v>263</v>
      </c>
      <c r="C51" s="33"/>
      <c r="D51" s="33">
        <v>0</v>
      </c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</row>
    <row r="52" spans="1:218" s="2" customFormat="1" ht="13.5" customHeight="1">
      <c r="A52" s="23" t="s">
        <v>264</v>
      </c>
      <c r="B52" s="22" t="s">
        <v>265</v>
      </c>
      <c r="C52" s="24"/>
      <c r="D52" s="2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</row>
    <row r="53" spans="1:218" s="2" customFormat="1" ht="13.5" customHeight="1">
      <c r="A53" s="23" t="s">
        <v>266</v>
      </c>
      <c r="B53" s="22" t="s">
        <v>267</v>
      </c>
      <c r="C53" s="24"/>
      <c r="D53" s="2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</row>
    <row r="54" spans="1:218" s="2" customFormat="1" ht="13.5" customHeight="1">
      <c r="A54" s="23" t="s">
        <v>268</v>
      </c>
      <c r="B54" s="34" t="s">
        <v>269</v>
      </c>
      <c r="C54" s="24"/>
      <c r="D54" s="2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</row>
    <row r="55" spans="1:218" s="2" customFormat="1" ht="13.5" customHeight="1">
      <c r="A55" s="23" t="s">
        <v>270</v>
      </c>
      <c r="B55" s="29" t="s">
        <v>236</v>
      </c>
      <c r="C55" s="24"/>
      <c r="D55" s="2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</row>
    <row r="56" spans="1:218" s="2" customFormat="1" ht="13.5" customHeight="1">
      <c r="A56" s="35">
        <v>3.3</v>
      </c>
      <c r="B56" s="36" t="s">
        <v>271</v>
      </c>
      <c r="C56" s="37">
        <f>+C45+C50</f>
        <v>0</v>
      </c>
      <c r="D56" s="37">
        <f>+D45+D50</f>
        <v>0</v>
      </c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</row>
    <row r="57" spans="1:218" s="2" customFormat="1" ht="13.5" customHeight="1">
      <c r="A57" s="23">
        <v>4</v>
      </c>
      <c r="B57" s="23" t="s">
        <v>272</v>
      </c>
      <c r="C57" s="38">
        <v>461910.16</v>
      </c>
      <c r="D57" s="38">
        <v>78458.67</v>
      </c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</row>
    <row r="58" spans="1:218" s="2" customFormat="1" ht="13.5" customHeight="1">
      <c r="A58" s="17">
        <v>5</v>
      </c>
      <c r="B58" s="17" t="s">
        <v>273</v>
      </c>
      <c r="C58" s="37">
        <f>C31+C43+C56+C57</f>
        <v>-2274089.84</v>
      </c>
      <c r="D58" s="37">
        <f>D31+D43+D56+D57</f>
        <v>60458.67</v>
      </c>
      <c r="E58" s="37">
        <f t="shared" ref="E58:J58" si="1">E31+E43+E56</f>
        <v>0</v>
      </c>
      <c r="F58" s="37">
        <f t="shared" si="1"/>
        <v>0</v>
      </c>
      <c r="G58" s="37">
        <f t="shared" si="1"/>
        <v>0</v>
      </c>
      <c r="H58" s="37">
        <f t="shared" si="1"/>
        <v>0</v>
      </c>
      <c r="I58" s="37">
        <f t="shared" si="1"/>
        <v>0</v>
      </c>
      <c r="J58" s="37">
        <f t="shared" si="1"/>
        <v>0</v>
      </c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</row>
    <row r="59" spans="1:218" s="2" customFormat="1" ht="27.75" customHeight="1">
      <c r="A59" s="39">
        <v>6</v>
      </c>
      <c r="B59" s="40" t="s">
        <v>274</v>
      </c>
      <c r="C59" s="26">
        <v>14412571.17</v>
      </c>
      <c r="D59" s="41">
        <f>Balance!C13</f>
        <v>12138481.33</v>
      </c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</row>
    <row r="60" spans="1:218" s="2" customFormat="1" ht="28.5" customHeight="1">
      <c r="A60" s="17">
        <v>7</v>
      </c>
      <c r="B60" s="18" t="s">
        <v>275</v>
      </c>
      <c r="C60" s="26">
        <v>12138481.33</v>
      </c>
      <c r="D60" s="21">
        <f>Balance!D13</f>
        <v>12198940</v>
      </c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</row>
    <row r="61" spans="1:218" s="2" customFormat="1" ht="12" customHeight="1">
      <c r="A61" s="42" t="s">
        <v>276</v>
      </c>
      <c r="B61" s="43"/>
      <c r="C61" s="44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</row>
    <row r="62" spans="1:218" s="2" customFormat="1" ht="12" customHeight="1">
      <c r="A62" s="12"/>
      <c r="C62" s="45"/>
      <c r="D62" s="1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</row>
    <row r="63" spans="1:218" s="2" customFormat="1" ht="12" customHeight="1">
      <c r="A63" s="12"/>
      <c r="B63" s="46"/>
      <c r="C63" s="47">
        <f>C58+C59-C60</f>
        <v>0</v>
      </c>
      <c r="D63" s="47">
        <f>D58+D59-D60</f>
        <v>0</v>
      </c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</row>
    <row r="64" spans="1:218" s="3" customFormat="1" ht="13.2">
      <c r="B64" s="48" t="str">
        <f>+Balance!B72</f>
        <v>Гүйцэтгэх захирал________________  (Р.Отгонбат)</v>
      </c>
      <c r="C64" s="49"/>
      <c r="D64" s="1"/>
      <c r="E64" s="48"/>
      <c r="F64" s="48"/>
      <c r="G64" s="48"/>
      <c r="H64" s="48"/>
      <c r="I64" s="1"/>
    </row>
    <row r="65" spans="1:218" s="3" customFormat="1" ht="13.2">
      <c r="B65" s="53"/>
      <c r="C65" s="54"/>
      <c r="D65" s="48"/>
      <c r="E65" s="48"/>
      <c r="F65" s="48"/>
      <c r="G65" s="48"/>
    </row>
    <row r="66" spans="1:218" s="3" customFormat="1" ht="13.2">
      <c r="B66" s="3" t="str">
        <f>+Balance!B74</f>
        <v>Ерөнхий нягтлан бодогч ________________  (....)</v>
      </c>
      <c r="D66" s="15"/>
      <c r="E66" s="48"/>
      <c r="F66" s="48"/>
      <c r="G66" s="48"/>
    </row>
    <row r="67" spans="1:218" s="3" customFormat="1" ht="13.2">
      <c r="A67" s="53"/>
      <c r="C67" s="48"/>
      <c r="D67" s="15"/>
      <c r="E67" s="48"/>
      <c r="F67" s="48"/>
      <c r="G67" s="48"/>
    </row>
    <row r="68" spans="1:218" s="3" customFormat="1" ht="13.2">
      <c r="A68" s="53"/>
      <c r="C68" s="48"/>
      <c r="D68" s="55"/>
      <c r="E68" s="48"/>
      <c r="F68" s="48"/>
      <c r="G68" s="48"/>
      <c r="H68" s="48"/>
    </row>
    <row r="69" spans="1:218" s="4" customFormat="1" ht="12" customHeight="1">
      <c r="A69" s="56"/>
      <c r="B69" s="55"/>
      <c r="C69" s="57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  <c r="CU69" s="55"/>
      <c r="CV69" s="55"/>
      <c r="CW69" s="55"/>
      <c r="CX69" s="55"/>
      <c r="CY69" s="55"/>
      <c r="CZ69" s="55"/>
      <c r="DA69" s="55"/>
      <c r="DB69" s="55"/>
      <c r="DC69" s="55"/>
      <c r="DD69" s="55"/>
      <c r="DE69" s="55"/>
      <c r="DF69" s="55"/>
      <c r="DG69" s="55"/>
      <c r="DH69" s="55"/>
      <c r="DI69" s="55"/>
      <c r="DJ69" s="55"/>
      <c r="DK69" s="55"/>
      <c r="DL69" s="55"/>
      <c r="DM69" s="55"/>
      <c r="DN69" s="55"/>
      <c r="DO69" s="55"/>
      <c r="DP69" s="55"/>
      <c r="DQ69" s="55"/>
      <c r="DR69" s="55"/>
      <c r="DS69" s="55"/>
      <c r="DT69" s="55"/>
      <c r="DU69" s="55"/>
      <c r="DV69" s="55"/>
      <c r="DW69" s="55"/>
      <c r="DX69" s="55"/>
      <c r="DY69" s="55"/>
      <c r="DZ69" s="55"/>
      <c r="EA69" s="55"/>
      <c r="EB69" s="55"/>
      <c r="EC69" s="55"/>
      <c r="ED69" s="55"/>
      <c r="EE69" s="55"/>
      <c r="EF69" s="55"/>
      <c r="EG69" s="55"/>
      <c r="EH69" s="55"/>
      <c r="EI69" s="55"/>
      <c r="EJ69" s="55"/>
      <c r="EK69" s="55"/>
      <c r="EL69" s="55"/>
      <c r="EM69" s="55"/>
      <c r="EN69" s="55"/>
      <c r="EO69" s="55"/>
      <c r="EP69" s="55"/>
      <c r="EQ69" s="55"/>
      <c r="ER69" s="55"/>
      <c r="ES69" s="55"/>
      <c r="ET69" s="55"/>
      <c r="EU69" s="55"/>
      <c r="EV69" s="55"/>
      <c r="EW69" s="55"/>
      <c r="EX69" s="55"/>
      <c r="EY69" s="55"/>
      <c r="EZ69" s="55"/>
      <c r="FA69" s="55"/>
      <c r="FB69" s="55"/>
      <c r="FC69" s="55"/>
      <c r="FD69" s="55"/>
      <c r="FE69" s="55"/>
      <c r="FF69" s="55"/>
      <c r="FG69" s="55"/>
      <c r="FH69" s="55"/>
      <c r="FI69" s="55"/>
      <c r="FJ69" s="55"/>
      <c r="FK69" s="55"/>
      <c r="FL69" s="55"/>
      <c r="FM69" s="55"/>
      <c r="FN69" s="55"/>
      <c r="FO69" s="55"/>
      <c r="FP69" s="55"/>
      <c r="FQ69" s="55"/>
      <c r="FR69" s="55"/>
      <c r="FS69" s="55"/>
      <c r="FT69" s="55"/>
      <c r="FU69" s="55"/>
      <c r="FV69" s="55"/>
      <c r="FW69" s="55"/>
      <c r="FX69" s="55"/>
      <c r="FY69" s="55"/>
      <c r="FZ69" s="55"/>
      <c r="GA69" s="55"/>
      <c r="GB69" s="55"/>
      <c r="GC69" s="55"/>
      <c r="GD69" s="55"/>
      <c r="GE69" s="55"/>
      <c r="GF69" s="55"/>
      <c r="GG69" s="55"/>
      <c r="GH69" s="55"/>
      <c r="GI69" s="55"/>
      <c r="GJ69" s="55"/>
      <c r="GK69" s="55"/>
      <c r="GL69" s="55"/>
      <c r="GM69" s="55"/>
      <c r="GN69" s="55"/>
      <c r="GO69" s="55"/>
      <c r="GP69" s="55"/>
      <c r="GQ69" s="55"/>
      <c r="GR69" s="55"/>
      <c r="GS69" s="55"/>
      <c r="GT69" s="55"/>
      <c r="GU69" s="55"/>
      <c r="GV69" s="55"/>
      <c r="GW69" s="55"/>
      <c r="GX69" s="55"/>
      <c r="GY69" s="55"/>
      <c r="GZ69" s="55"/>
      <c r="HA69" s="55"/>
      <c r="HB69" s="55"/>
      <c r="HC69" s="55"/>
      <c r="HD69" s="55"/>
      <c r="HE69" s="55"/>
      <c r="HF69" s="55"/>
      <c r="HG69" s="55"/>
      <c r="HH69" s="55"/>
      <c r="HI69" s="55"/>
      <c r="HJ69" s="55"/>
    </row>
    <row r="70" spans="1:218" s="4" customFormat="1" ht="12" customHeight="1">
      <c r="A70" s="56"/>
      <c r="B70" s="55"/>
      <c r="C70" s="58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  <c r="CU70" s="55"/>
      <c r="CV70" s="55"/>
      <c r="CW70" s="55"/>
      <c r="CX70" s="55"/>
      <c r="CY70" s="55"/>
      <c r="CZ70" s="55"/>
      <c r="DA70" s="55"/>
      <c r="DB70" s="55"/>
      <c r="DC70" s="55"/>
      <c r="DD70" s="55"/>
      <c r="DE70" s="55"/>
      <c r="DF70" s="55"/>
      <c r="DG70" s="55"/>
      <c r="DH70" s="55"/>
      <c r="DI70" s="55"/>
      <c r="DJ70" s="55"/>
      <c r="DK70" s="55"/>
      <c r="DL70" s="55"/>
      <c r="DM70" s="55"/>
      <c r="DN70" s="55"/>
      <c r="DO70" s="55"/>
      <c r="DP70" s="55"/>
      <c r="DQ70" s="55"/>
      <c r="DR70" s="55"/>
      <c r="DS70" s="55"/>
      <c r="DT70" s="55"/>
      <c r="DU70" s="55"/>
      <c r="DV70" s="55"/>
      <c r="DW70" s="55"/>
      <c r="DX70" s="55"/>
      <c r="DY70" s="55"/>
      <c r="DZ70" s="55"/>
      <c r="EA70" s="55"/>
      <c r="EB70" s="55"/>
      <c r="EC70" s="55"/>
      <c r="ED70" s="55"/>
      <c r="EE70" s="55"/>
      <c r="EF70" s="55"/>
      <c r="EG70" s="55"/>
      <c r="EH70" s="55"/>
      <c r="EI70" s="55"/>
      <c r="EJ70" s="55"/>
      <c r="EK70" s="55"/>
      <c r="EL70" s="55"/>
      <c r="EM70" s="55"/>
      <c r="EN70" s="55"/>
      <c r="EO70" s="55"/>
      <c r="EP70" s="55"/>
      <c r="EQ70" s="55"/>
      <c r="ER70" s="55"/>
      <c r="ES70" s="55"/>
      <c r="ET70" s="55"/>
      <c r="EU70" s="55"/>
      <c r="EV70" s="55"/>
      <c r="EW70" s="55"/>
      <c r="EX70" s="55"/>
      <c r="EY70" s="55"/>
      <c r="EZ70" s="55"/>
      <c r="FA70" s="55"/>
      <c r="FB70" s="55"/>
      <c r="FC70" s="55"/>
      <c r="FD70" s="55"/>
      <c r="FE70" s="55"/>
      <c r="FF70" s="55"/>
      <c r="FG70" s="55"/>
      <c r="FH70" s="55"/>
      <c r="FI70" s="55"/>
      <c r="FJ70" s="55"/>
      <c r="FK70" s="55"/>
      <c r="FL70" s="55"/>
      <c r="FM70" s="55"/>
      <c r="FN70" s="55"/>
      <c r="FO70" s="55"/>
      <c r="FP70" s="55"/>
      <c r="FQ70" s="55"/>
      <c r="FR70" s="55"/>
      <c r="FS70" s="55"/>
      <c r="FT70" s="55"/>
      <c r="FU70" s="55"/>
      <c r="FV70" s="55"/>
      <c r="FW70" s="55"/>
      <c r="FX70" s="55"/>
      <c r="FY70" s="55"/>
      <c r="FZ70" s="55"/>
      <c r="GA70" s="55"/>
      <c r="GB70" s="55"/>
      <c r="GC70" s="55"/>
      <c r="GD70" s="55"/>
      <c r="GE70" s="55"/>
      <c r="GF70" s="55"/>
      <c r="GG70" s="55"/>
      <c r="GH70" s="55"/>
      <c r="GI70" s="55"/>
      <c r="GJ70" s="55"/>
      <c r="GK70" s="55"/>
      <c r="GL70" s="55"/>
      <c r="GM70" s="55"/>
      <c r="GN70" s="55"/>
      <c r="GO70" s="55"/>
      <c r="GP70" s="55"/>
      <c r="GQ70" s="55"/>
      <c r="GR70" s="55"/>
      <c r="GS70" s="55"/>
      <c r="GT70" s="55"/>
      <c r="GU70" s="55"/>
      <c r="GV70" s="55"/>
      <c r="GW70" s="55"/>
      <c r="GX70" s="55"/>
      <c r="GY70" s="55"/>
      <c r="GZ70" s="55"/>
      <c r="HA70" s="55"/>
      <c r="HB70" s="55"/>
      <c r="HC70" s="55"/>
      <c r="HD70" s="55"/>
      <c r="HE70" s="55"/>
      <c r="HF70" s="55"/>
      <c r="HG70" s="55"/>
      <c r="HH70" s="55"/>
      <c r="HI70" s="55"/>
      <c r="HJ70" s="55"/>
    </row>
    <row r="71" spans="1:218" s="4" customFormat="1" ht="12" hidden="1" customHeight="1">
      <c r="A71" s="56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5"/>
      <c r="BH71" s="55"/>
      <c r="BI71" s="55"/>
      <c r="BJ71" s="55"/>
      <c r="BK71" s="55"/>
      <c r="BL71" s="55"/>
      <c r="BM71" s="55"/>
      <c r="BN71" s="55"/>
      <c r="BO71" s="55"/>
      <c r="BP71" s="55"/>
      <c r="BQ71" s="55"/>
      <c r="BR71" s="55"/>
      <c r="BS71" s="55"/>
      <c r="BT71" s="55"/>
      <c r="BU71" s="55"/>
      <c r="BV71" s="55"/>
      <c r="BW71" s="55"/>
      <c r="BX71" s="55"/>
      <c r="BY71" s="55"/>
      <c r="BZ71" s="55"/>
      <c r="CA71" s="55"/>
      <c r="CB71" s="55"/>
      <c r="CC71" s="55"/>
      <c r="CD71" s="55"/>
      <c r="CE71" s="55"/>
      <c r="CF71" s="55"/>
      <c r="CG71" s="55"/>
      <c r="CH71" s="55"/>
      <c r="CI71" s="55"/>
      <c r="CJ71" s="55"/>
      <c r="CK71" s="55"/>
      <c r="CL71" s="55"/>
      <c r="CM71" s="55"/>
      <c r="CN71" s="55"/>
      <c r="CO71" s="55"/>
      <c r="CP71" s="55"/>
      <c r="CQ71" s="55"/>
      <c r="CR71" s="55"/>
      <c r="CS71" s="55"/>
      <c r="CT71" s="55"/>
      <c r="CU71" s="55"/>
      <c r="CV71" s="55"/>
      <c r="CW71" s="55"/>
      <c r="CX71" s="55"/>
      <c r="CY71" s="55"/>
      <c r="CZ71" s="55"/>
      <c r="DA71" s="55"/>
      <c r="DB71" s="55"/>
      <c r="DC71" s="55"/>
      <c r="DD71" s="55"/>
      <c r="DE71" s="55"/>
      <c r="DF71" s="55"/>
      <c r="DG71" s="55"/>
      <c r="DH71" s="55"/>
      <c r="DI71" s="55"/>
      <c r="DJ71" s="55"/>
      <c r="DK71" s="55"/>
      <c r="DL71" s="55"/>
      <c r="DM71" s="55"/>
      <c r="DN71" s="55"/>
      <c r="DO71" s="55"/>
      <c r="DP71" s="55"/>
      <c r="DQ71" s="55"/>
      <c r="DR71" s="55"/>
      <c r="DS71" s="55"/>
      <c r="DT71" s="55"/>
      <c r="DU71" s="55"/>
      <c r="DV71" s="55"/>
      <c r="DW71" s="55"/>
      <c r="DX71" s="55"/>
      <c r="DY71" s="55"/>
      <c r="DZ71" s="55"/>
      <c r="EA71" s="55"/>
      <c r="EB71" s="55"/>
      <c r="EC71" s="55"/>
      <c r="ED71" s="55"/>
      <c r="EE71" s="55"/>
      <c r="EF71" s="55"/>
      <c r="EG71" s="55"/>
      <c r="EH71" s="55"/>
      <c r="EI71" s="55"/>
      <c r="EJ71" s="55"/>
      <c r="EK71" s="55"/>
      <c r="EL71" s="55"/>
      <c r="EM71" s="55"/>
      <c r="EN71" s="55"/>
      <c r="EO71" s="55"/>
      <c r="EP71" s="55"/>
      <c r="EQ71" s="55"/>
      <c r="ER71" s="55"/>
      <c r="ES71" s="55"/>
      <c r="ET71" s="55"/>
      <c r="EU71" s="55"/>
      <c r="EV71" s="55"/>
      <c r="EW71" s="55"/>
      <c r="EX71" s="55"/>
      <c r="EY71" s="55"/>
      <c r="EZ71" s="55"/>
      <c r="FA71" s="55"/>
      <c r="FB71" s="55"/>
      <c r="FC71" s="55"/>
      <c r="FD71" s="55"/>
      <c r="FE71" s="55"/>
      <c r="FF71" s="55"/>
      <c r="FG71" s="55"/>
      <c r="FH71" s="55"/>
      <c r="FI71" s="55"/>
      <c r="FJ71" s="55"/>
      <c r="FK71" s="55"/>
      <c r="FL71" s="55"/>
      <c r="FM71" s="55"/>
      <c r="FN71" s="55"/>
      <c r="FO71" s="55"/>
      <c r="FP71" s="55"/>
      <c r="FQ71" s="55"/>
      <c r="FR71" s="55"/>
      <c r="FS71" s="55"/>
      <c r="FT71" s="55"/>
      <c r="FU71" s="55"/>
      <c r="FV71" s="55"/>
      <c r="FW71" s="55"/>
      <c r="FX71" s="55"/>
      <c r="FY71" s="55"/>
      <c r="FZ71" s="55"/>
      <c r="GA71" s="55"/>
      <c r="GB71" s="55"/>
      <c r="GC71" s="55"/>
      <c r="GD71" s="55"/>
      <c r="GE71" s="55"/>
      <c r="GF71" s="55"/>
      <c r="GG71" s="55"/>
      <c r="GH71" s="55"/>
      <c r="GI71" s="55"/>
      <c r="GJ71" s="55"/>
      <c r="GK71" s="55"/>
      <c r="GL71" s="55"/>
      <c r="GM71" s="55"/>
      <c r="GN71" s="55"/>
      <c r="GO71" s="55"/>
      <c r="GP71" s="55"/>
      <c r="GQ71" s="55"/>
      <c r="GR71" s="55"/>
      <c r="GS71" s="55"/>
      <c r="GT71" s="55"/>
      <c r="GU71" s="55"/>
      <c r="GV71" s="55"/>
      <c r="GW71" s="55"/>
      <c r="GX71" s="55"/>
      <c r="GY71" s="55"/>
      <c r="GZ71" s="55"/>
      <c r="HA71" s="55"/>
      <c r="HB71" s="55"/>
      <c r="HC71" s="55"/>
      <c r="HD71" s="55"/>
      <c r="HE71" s="55"/>
      <c r="HF71" s="55"/>
      <c r="HG71" s="55"/>
      <c r="HH71" s="55"/>
      <c r="HI71" s="55"/>
      <c r="HJ71" s="55"/>
    </row>
    <row r="72" spans="1:218" s="4" customFormat="1" ht="12" hidden="1" customHeight="1">
      <c r="A72" s="56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5"/>
      <c r="BL72" s="55"/>
      <c r="BM72" s="55"/>
      <c r="BN72" s="55"/>
      <c r="BO72" s="55"/>
      <c r="BP72" s="55"/>
      <c r="BQ72" s="55"/>
      <c r="BR72" s="55"/>
      <c r="BS72" s="55"/>
      <c r="BT72" s="55"/>
      <c r="BU72" s="55"/>
      <c r="BV72" s="55"/>
      <c r="BW72" s="55"/>
      <c r="BX72" s="55"/>
      <c r="BY72" s="55"/>
      <c r="BZ72" s="55"/>
      <c r="CA72" s="55"/>
      <c r="CB72" s="55"/>
      <c r="CC72" s="55"/>
      <c r="CD72" s="55"/>
      <c r="CE72" s="55"/>
      <c r="CF72" s="55"/>
      <c r="CG72" s="55"/>
      <c r="CH72" s="55"/>
      <c r="CI72" s="55"/>
      <c r="CJ72" s="55"/>
      <c r="CK72" s="55"/>
      <c r="CL72" s="55"/>
      <c r="CM72" s="55"/>
      <c r="CN72" s="55"/>
      <c r="CO72" s="55"/>
      <c r="CP72" s="55"/>
      <c r="CQ72" s="55"/>
      <c r="CR72" s="55"/>
      <c r="CS72" s="55"/>
      <c r="CT72" s="55"/>
      <c r="CU72" s="55"/>
      <c r="CV72" s="55"/>
      <c r="CW72" s="55"/>
      <c r="CX72" s="55"/>
      <c r="CY72" s="55"/>
      <c r="CZ72" s="55"/>
      <c r="DA72" s="55"/>
      <c r="DB72" s="55"/>
      <c r="DC72" s="55"/>
      <c r="DD72" s="55"/>
      <c r="DE72" s="55"/>
      <c r="DF72" s="55"/>
      <c r="DG72" s="55"/>
      <c r="DH72" s="55"/>
      <c r="DI72" s="55"/>
      <c r="DJ72" s="55"/>
      <c r="DK72" s="55"/>
      <c r="DL72" s="55"/>
      <c r="DM72" s="55"/>
      <c r="DN72" s="55"/>
      <c r="DO72" s="55"/>
      <c r="DP72" s="55"/>
      <c r="DQ72" s="55"/>
      <c r="DR72" s="55"/>
      <c r="DS72" s="55"/>
      <c r="DT72" s="55"/>
      <c r="DU72" s="55"/>
      <c r="DV72" s="55"/>
      <c r="DW72" s="55"/>
      <c r="DX72" s="55"/>
      <c r="DY72" s="55"/>
      <c r="DZ72" s="55"/>
      <c r="EA72" s="55"/>
      <c r="EB72" s="55"/>
      <c r="EC72" s="55"/>
      <c r="ED72" s="55"/>
      <c r="EE72" s="55"/>
      <c r="EF72" s="55"/>
      <c r="EG72" s="55"/>
      <c r="EH72" s="55"/>
      <c r="EI72" s="55"/>
      <c r="EJ72" s="55"/>
      <c r="EK72" s="55"/>
      <c r="EL72" s="55"/>
      <c r="EM72" s="55"/>
      <c r="EN72" s="55"/>
      <c r="EO72" s="55"/>
      <c r="EP72" s="55"/>
      <c r="EQ72" s="55"/>
      <c r="ER72" s="55"/>
      <c r="ES72" s="55"/>
      <c r="ET72" s="55"/>
      <c r="EU72" s="55"/>
      <c r="EV72" s="55"/>
      <c r="EW72" s="55"/>
      <c r="EX72" s="55"/>
      <c r="EY72" s="55"/>
      <c r="EZ72" s="55"/>
      <c r="FA72" s="55"/>
      <c r="FB72" s="55"/>
      <c r="FC72" s="55"/>
      <c r="FD72" s="55"/>
      <c r="FE72" s="55"/>
      <c r="FF72" s="55"/>
      <c r="FG72" s="55"/>
      <c r="FH72" s="55"/>
      <c r="FI72" s="55"/>
      <c r="FJ72" s="55"/>
      <c r="FK72" s="55"/>
      <c r="FL72" s="55"/>
      <c r="FM72" s="55"/>
      <c r="FN72" s="55"/>
      <c r="FO72" s="55"/>
      <c r="FP72" s="55"/>
      <c r="FQ72" s="55"/>
      <c r="FR72" s="55"/>
      <c r="FS72" s="55"/>
      <c r="FT72" s="55"/>
      <c r="FU72" s="55"/>
      <c r="FV72" s="55"/>
      <c r="FW72" s="55"/>
      <c r="FX72" s="55"/>
      <c r="FY72" s="55"/>
      <c r="FZ72" s="55"/>
      <c r="GA72" s="55"/>
      <c r="GB72" s="55"/>
      <c r="GC72" s="55"/>
      <c r="GD72" s="55"/>
      <c r="GE72" s="55"/>
      <c r="GF72" s="55"/>
      <c r="GG72" s="55"/>
      <c r="GH72" s="55"/>
      <c r="GI72" s="55"/>
      <c r="GJ72" s="55"/>
      <c r="GK72" s="55"/>
      <c r="GL72" s="55"/>
      <c r="GM72" s="55"/>
      <c r="GN72" s="55"/>
      <c r="GO72" s="55"/>
      <c r="GP72" s="55"/>
      <c r="GQ72" s="55"/>
      <c r="GR72" s="55"/>
      <c r="GS72" s="55"/>
      <c r="GT72" s="55"/>
      <c r="GU72" s="55"/>
      <c r="GV72" s="55"/>
      <c r="GW72" s="55"/>
      <c r="GX72" s="55"/>
      <c r="GY72" s="55"/>
      <c r="GZ72" s="55"/>
      <c r="HA72" s="55"/>
      <c r="HB72" s="55"/>
      <c r="HC72" s="55"/>
      <c r="HD72" s="55"/>
      <c r="HE72" s="55"/>
      <c r="HF72" s="55"/>
      <c r="HG72" s="55"/>
      <c r="HH72" s="55"/>
      <c r="HI72" s="55"/>
      <c r="HJ72" s="55"/>
    </row>
    <row r="73" spans="1:218" s="4" customFormat="1" ht="12" hidden="1" customHeight="1">
      <c r="A73" s="56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  <c r="CU73" s="55"/>
      <c r="CV73" s="55"/>
      <c r="CW73" s="55"/>
      <c r="CX73" s="55"/>
      <c r="CY73" s="55"/>
      <c r="CZ73" s="55"/>
      <c r="DA73" s="55"/>
      <c r="DB73" s="55"/>
      <c r="DC73" s="55"/>
      <c r="DD73" s="55"/>
      <c r="DE73" s="55"/>
      <c r="DF73" s="55"/>
      <c r="DG73" s="55"/>
      <c r="DH73" s="55"/>
      <c r="DI73" s="55"/>
      <c r="DJ73" s="55"/>
      <c r="DK73" s="55"/>
      <c r="DL73" s="55"/>
      <c r="DM73" s="55"/>
      <c r="DN73" s="55"/>
      <c r="DO73" s="55"/>
      <c r="DP73" s="55"/>
      <c r="DQ73" s="55"/>
      <c r="DR73" s="55"/>
      <c r="DS73" s="55"/>
      <c r="DT73" s="55"/>
      <c r="DU73" s="55"/>
      <c r="DV73" s="55"/>
      <c r="DW73" s="55"/>
      <c r="DX73" s="55"/>
      <c r="DY73" s="55"/>
      <c r="DZ73" s="55"/>
      <c r="EA73" s="55"/>
      <c r="EB73" s="55"/>
      <c r="EC73" s="55"/>
      <c r="ED73" s="55"/>
      <c r="EE73" s="55"/>
      <c r="EF73" s="55"/>
      <c r="EG73" s="55"/>
      <c r="EH73" s="55"/>
      <c r="EI73" s="55"/>
      <c r="EJ73" s="55"/>
      <c r="EK73" s="55"/>
      <c r="EL73" s="55"/>
      <c r="EM73" s="55"/>
      <c r="EN73" s="55"/>
      <c r="EO73" s="55"/>
      <c r="EP73" s="55"/>
      <c r="EQ73" s="55"/>
      <c r="ER73" s="55"/>
      <c r="ES73" s="55"/>
      <c r="ET73" s="55"/>
      <c r="EU73" s="55"/>
      <c r="EV73" s="55"/>
      <c r="EW73" s="55"/>
      <c r="EX73" s="55"/>
      <c r="EY73" s="55"/>
      <c r="EZ73" s="55"/>
      <c r="FA73" s="55"/>
      <c r="FB73" s="55"/>
      <c r="FC73" s="55"/>
      <c r="FD73" s="55"/>
      <c r="FE73" s="55"/>
      <c r="FF73" s="55"/>
      <c r="FG73" s="55"/>
      <c r="FH73" s="55"/>
      <c r="FI73" s="55"/>
      <c r="FJ73" s="55"/>
      <c r="FK73" s="55"/>
      <c r="FL73" s="55"/>
      <c r="FM73" s="55"/>
      <c r="FN73" s="55"/>
      <c r="FO73" s="55"/>
      <c r="FP73" s="55"/>
      <c r="FQ73" s="55"/>
      <c r="FR73" s="55"/>
      <c r="FS73" s="55"/>
      <c r="FT73" s="55"/>
      <c r="FU73" s="55"/>
      <c r="FV73" s="55"/>
      <c r="FW73" s="55"/>
      <c r="FX73" s="55"/>
      <c r="FY73" s="55"/>
      <c r="FZ73" s="55"/>
      <c r="GA73" s="55"/>
      <c r="GB73" s="55"/>
      <c r="GC73" s="55"/>
      <c r="GD73" s="55"/>
      <c r="GE73" s="55"/>
      <c r="GF73" s="55"/>
      <c r="GG73" s="55"/>
      <c r="GH73" s="55"/>
      <c r="GI73" s="55"/>
      <c r="GJ73" s="55"/>
      <c r="GK73" s="55"/>
      <c r="GL73" s="55"/>
      <c r="GM73" s="55"/>
      <c r="GN73" s="55"/>
      <c r="GO73" s="55"/>
      <c r="GP73" s="55"/>
      <c r="GQ73" s="55"/>
      <c r="GR73" s="55"/>
      <c r="GS73" s="55"/>
      <c r="GT73" s="55"/>
      <c r="GU73" s="55"/>
      <c r="GV73" s="55"/>
      <c r="GW73" s="55"/>
      <c r="GX73" s="55"/>
      <c r="GY73" s="55"/>
      <c r="GZ73" s="55"/>
      <c r="HA73" s="55"/>
      <c r="HB73" s="55"/>
      <c r="HC73" s="55"/>
      <c r="HD73" s="55"/>
      <c r="HE73" s="55"/>
      <c r="HF73" s="55"/>
      <c r="HG73" s="55"/>
      <c r="HH73" s="55"/>
      <c r="HI73" s="55"/>
      <c r="HJ73" s="55"/>
    </row>
    <row r="74" spans="1:218" s="4" customFormat="1" ht="12" hidden="1" customHeight="1">
      <c r="A74" s="56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5"/>
      <c r="CW74" s="55"/>
      <c r="CX74" s="55"/>
      <c r="CY74" s="55"/>
      <c r="CZ74" s="55"/>
      <c r="DA74" s="55"/>
      <c r="DB74" s="55"/>
      <c r="DC74" s="55"/>
      <c r="DD74" s="55"/>
      <c r="DE74" s="55"/>
      <c r="DF74" s="55"/>
      <c r="DG74" s="55"/>
      <c r="DH74" s="55"/>
      <c r="DI74" s="55"/>
      <c r="DJ74" s="55"/>
      <c r="DK74" s="55"/>
      <c r="DL74" s="55"/>
      <c r="DM74" s="55"/>
      <c r="DN74" s="55"/>
      <c r="DO74" s="55"/>
      <c r="DP74" s="55"/>
      <c r="DQ74" s="55"/>
      <c r="DR74" s="55"/>
      <c r="DS74" s="55"/>
      <c r="DT74" s="55"/>
      <c r="DU74" s="55"/>
      <c r="DV74" s="55"/>
      <c r="DW74" s="55"/>
      <c r="DX74" s="55"/>
      <c r="DY74" s="55"/>
      <c r="DZ74" s="55"/>
      <c r="EA74" s="55"/>
      <c r="EB74" s="55"/>
      <c r="EC74" s="55"/>
      <c r="ED74" s="55"/>
      <c r="EE74" s="55"/>
      <c r="EF74" s="55"/>
      <c r="EG74" s="55"/>
      <c r="EH74" s="55"/>
      <c r="EI74" s="55"/>
      <c r="EJ74" s="55"/>
      <c r="EK74" s="55"/>
      <c r="EL74" s="55"/>
      <c r="EM74" s="55"/>
      <c r="EN74" s="55"/>
      <c r="EO74" s="55"/>
      <c r="EP74" s="55"/>
      <c r="EQ74" s="55"/>
      <c r="ER74" s="55"/>
      <c r="ES74" s="55"/>
      <c r="ET74" s="55"/>
      <c r="EU74" s="55"/>
      <c r="EV74" s="55"/>
      <c r="EW74" s="55"/>
      <c r="EX74" s="55"/>
      <c r="EY74" s="55"/>
      <c r="EZ74" s="55"/>
      <c r="FA74" s="55"/>
      <c r="FB74" s="55"/>
      <c r="FC74" s="55"/>
      <c r="FD74" s="55"/>
      <c r="FE74" s="55"/>
      <c r="FF74" s="55"/>
      <c r="FG74" s="55"/>
      <c r="FH74" s="55"/>
      <c r="FI74" s="55"/>
      <c r="FJ74" s="55"/>
      <c r="FK74" s="55"/>
      <c r="FL74" s="55"/>
      <c r="FM74" s="55"/>
      <c r="FN74" s="55"/>
      <c r="FO74" s="55"/>
      <c r="FP74" s="55"/>
      <c r="FQ74" s="55"/>
      <c r="FR74" s="55"/>
      <c r="FS74" s="55"/>
      <c r="FT74" s="55"/>
      <c r="FU74" s="55"/>
      <c r="FV74" s="55"/>
      <c r="FW74" s="55"/>
      <c r="FX74" s="55"/>
      <c r="FY74" s="55"/>
      <c r="FZ74" s="55"/>
      <c r="GA74" s="55"/>
      <c r="GB74" s="55"/>
      <c r="GC74" s="55"/>
      <c r="GD74" s="55"/>
      <c r="GE74" s="55"/>
      <c r="GF74" s="55"/>
      <c r="GG74" s="55"/>
      <c r="GH74" s="55"/>
      <c r="GI74" s="55"/>
      <c r="GJ74" s="55"/>
      <c r="GK74" s="55"/>
      <c r="GL74" s="55"/>
      <c r="GM74" s="55"/>
      <c r="GN74" s="55"/>
      <c r="GO74" s="55"/>
      <c r="GP74" s="55"/>
      <c r="GQ74" s="55"/>
      <c r="GR74" s="55"/>
      <c r="GS74" s="55"/>
      <c r="GT74" s="55"/>
      <c r="GU74" s="55"/>
      <c r="GV74" s="55"/>
      <c r="GW74" s="55"/>
      <c r="GX74" s="55"/>
      <c r="GY74" s="55"/>
      <c r="GZ74" s="55"/>
      <c r="HA74" s="55"/>
      <c r="HB74" s="55"/>
      <c r="HC74" s="55"/>
      <c r="HD74" s="55"/>
      <c r="HE74" s="55"/>
      <c r="HF74" s="55"/>
      <c r="HG74" s="55"/>
      <c r="HH74" s="55"/>
      <c r="HI74" s="55"/>
      <c r="HJ74" s="55"/>
    </row>
    <row r="75" spans="1:218" s="4" customFormat="1" ht="12" hidden="1" customHeight="1">
      <c r="A75" s="56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55"/>
      <c r="CY75" s="55"/>
      <c r="CZ75" s="55"/>
      <c r="DA75" s="55"/>
      <c r="DB75" s="55"/>
      <c r="DC75" s="55"/>
      <c r="DD75" s="55"/>
      <c r="DE75" s="55"/>
      <c r="DF75" s="55"/>
      <c r="DG75" s="55"/>
      <c r="DH75" s="55"/>
      <c r="DI75" s="55"/>
      <c r="DJ75" s="55"/>
      <c r="DK75" s="55"/>
      <c r="DL75" s="55"/>
      <c r="DM75" s="55"/>
      <c r="DN75" s="55"/>
      <c r="DO75" s="55"/>
      <c r="DP75" s="55"/>
      <c r="DQ75" s="55"/>
      <c r="DR75" s="55"/>
      <c r="DS75" s="55"/>
      <c r="DT75" s="55"/>
      <c r="DU75" s="55"/>
      <c r="DV75" s="55"/>
      <c r="DW75" s="55"/>
      <c r="DX75" s="55"/>
      <c r="DY75" s="55"/>
      <c r="DZ75" s="55"/>
      <c r="EA75" s="55"/>
      <c r="EB75" s="55"/>
      <c r="EC75" s="55"/>
      <c r="ED75" s="55"/>
      <c r="EE75" s="55"/>
      <c r="EF75" s="55"/>
      <c r="EG75" s="55"/>
      <c r="EH75" s="55"/>
      <c r="EI75" s="55"/>
      <c r="EJ75" s="55"/>
      <c r="EK75" s="55"/>
      <c r="EL75" s="55"/>
      <c r="EM75" s="55"/>
      <c r="EN75" s="55"/>
      <c r="EO75" s="55"/>
      <c r="EP75" s="55"/>
      <c r="EQ75" s="55"/>
      <c r="ER75" s="55"/>
      <c r="ES75" s="55"/>
      <c r="ET75" s="55"/>
      <c r="EU75" s="55"/>
      <c r="EV75" s="55"/>
      <c r="EW75" s="55"/>
      <c r="EX75" s="55"/>
      <c r="EY75" s="55"/>
      <c r="EZ75" s="55"/>
      <c r="FA75" s="55"/>
      <c r="FB75" s="55"/>
      <c r="FC75" s="55"/>
      <c r="FD75" s="55"/>
      <c r="FE75" s="55"/>
      <c r="FF75" s="55"/>
      <c r="FG75" s="55"/>
      <c r="FH75" s="55"/>
      <c r="FI75" s="55"/>
      <c r="FJ75" s="55"/>
      <c r="FK75" s="55"/>
      <c r="FL75" s="55"/>
      <c r="FM75" s="55"/>
      <c r="FN75" s="55"/>
      <c r="FO75" s="55"/>
      <c r="FP75" s="55"/>
      <c r="FQ75" s="55"/>
      <c r="FR75" s="55"/>
      <c r="FS75" s="55"/>
      <c r="FT75" s="55"/>
      <c r="FU75" s="55"/>
      <c r="FV75" s="55"/>
      <c r="FW75" s="55"/>
      <c r="FX75" s="55"/>
      <c r="FY75" s="55"/>
      <c r="FZ75" s="55"/>
      <c r="GA75" s="55"/>
      <c r="GB75" s="55"/>
      <c r="GC75" s="55"/>
      <c r="GD75" s="55"/>
      <c r="GE75" s="55"/>
      <c r="GF75" s="55"/>
      <c r="GG75" s="55"/>
      <c r="GH75" s="55"/>
      <c r="GI75" s="55"/>
      <c r="GJ75" s="55"/>
      <c r="GK75" s="55"/>
      <c r="GL75" s="55"/>
      <c r="GM75" s="55"/>
      <c r="GN75" s="55"/>
      <c r="GO75" s="55"/>
      <c r="GP75" s="55"/>
      <c r="GQ75" s="55"/>
      <c r="GR75" s="55"/>
      <c r="GS75" s="55"/>
      <c r="GT75" s="55"/>
      <c r="GU75" s="55"/>
      <c r="GV75" s="55"/>
      <c r="GW75" s="55"/>
      <c r="GX75" s="55"/>
      <c r="GY75" s="55"/>
      <c r="GZ75" s="55"/>
      <c r="HA75" s="55"/>
      <c r="HB75" s="55"/>
      <c r="HC75" s="55"/>
      <c r="HD75" s="55"/>
      <c r="HE75" s="55"/>
      <c r="HF75" s="55"/>
      <c r="HG75" s="55"/>
      <c r="HH75" s="55"/>
      <c r="HI75" s="55"/>
      <c r="HJ75" s="55"/>
    </row>
    <row r="76" spans="1:218" s="4" customFormat="1" ht="12" hidden="1" customHeight="1">
      <c r="A76" s="56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55"/>
      <c r="CC76" s="55"/>
      <c r="CD76" s="55"/>
      <c r="CE76" s="55"/>
      <c r="CF76" s="55"/>
      <c r="CG76" s="55"/>
      <c r="CH76" s="55"/>
      <c r="CI76" s="55"/>
      <c r="CJ76" s="55"/>
      <c r="CK76" s="55"/>
      <c r="CL76" s="55"/>
      <c r="CM76" s="55"/>
      <c r="CN76" s="55"/>
      <c r="CO76" s="55"/>
      <c r="CP76" s="55"/>
      <c r="CQ76" s="55"/>
      <c r="CR76" s="55"/>
      <c r="CS76" s="55"/>
      <c r="CT76" s="55"/>
      <c r="CU76" s="55"/>
      <c r="CV76" s="55"/>
      <c r="CW76" s="55"/>
      <c r="CX76" s="55"/>
      <c r="CY76" s="55"/>
      <c r="CZ76" s="55"/>
      <c r="DA76" s="55"/>
      <c r="DB76" s="55"/>
      <c r="DC76" s="55"/>
      <c r="DD76" s="55"/>
      <c r="DE76" s="55"/>
      <c r="DF76" s="55"/>
      <c r="DG76" s="55"/>
      <c r="DH76" s="55"/>
      <c r="DI76" s="55"/>
      <c r="DJ76" s="55"/>
      <c r="DK76" s="55"/>
      <c r="DL76" s="55"/>
      <c r="DM76" s="55"/>
      <c r="DN76" s="55"/>
      <c r="DO76" s="55"/>
      <c r="DP76" s="55"/>
      <c r="DQ76" s="55"/>
      <c r="DR76" s="55"/>
      <c r="DS76" s="55"/>
      <c r="DT76" s="55"/>
      <c r="DU76" s="55"/>
      <c r="DV76" s="55"/>
      <c r="DW76" s="55"/>
      <c r="DX76" s="55"/>
      <c r="DY76" s="55"/>
      <c r="DZ76" s="55"/>
      <c r="EA76" s="55"/>
      <c r="EB76" s="55"/>
      <c r="EC76" s="55"/>
      <c r="ED76" s="55"/>
      <c r="EE76" s="55"/>
      <c r="EF76" s="55"/>
      <c r="EG76" s="55"/>
      <c r="EH76" s="55"/>
      <c r="EI76" s="55"/>
      <c r="EJ76" s="55"/>
      <c r="EK76" s="55"/>
      <c r="EL76" s="55"/>
      <c r="EM76" s="55"/>
      <c r="EN76" s="55"/>
      <c r="EO76" s="55"/>
      <c r="EP76" s="55"/>
      <c r="EQ76" s="55"/>
      <c r="ER76" s="55"/>
      <c r="ES76" s="55"/>
      <c r="ET76" s="55"/>
      <c r="EU76" s="55"/>
      <c r="EV76" s="55"/>
      <c r="EW76" s="55"/>
      <c r="EX76" s="55"/>
      <c r="EY76" s="55"/>
      <c r="EZ76" s="55"/>
      <c r="FA76" s="55"/>
      <c r="FB76" s="55"/>
      <c r="FC76" s="55"/>
      <c r="FD76" s="55"/>
      <c r="FE76" s="55"/>
      <c r="FF76" s="55"/>
      <c r="FG76" s="55"/>
      <c r="FH76" s="55"/>
      <c r="FI76" s="55"/>
      <c r="FJ76" s="55"/>
      <c r="FK76" s="55"/>
      <c r="FL76" s="55"/>
      <c r="FM76" s="55"/>
      <c r="FN76" s="55"/>
      <c r="FO76" s="55"/>
      <c r="FP76" s="55"/>
      <c r="FQ76" s="55"/>
      <c r="FR76" s="55"/>
      <c r="FS76" s="55"/>
      <c r="FT76" s="55"/>
      <c r="FU76" s="55"/>
      <c r="FV76" s="55"/>
      <c r="FW76" s="55"/>
      <c r="FX76" s="55"/>
      <c r="FY76" s="55"/>
      <c r="FZ76" s="55"/>
      <c r="GA76" s="55"/>
      <c r="GB76" s="55"/>
      <c r="GC76" s="55"/>
      <c r="GD76" s="55"/>
      <c r="GE76" s="55"/>
      <c r="GF76" s="55"/>
      <c r="GG76" s="55"/>
      <c r="GH76" s="55"/>
      <c r="GI76" s="55"/>
      <c r="GJ76" s="55"/>
      <c r="GK76" s="55"/>
      <c r="GL76" s="55"/>
      <c r="GM76" s="55"/>
      <c r="GN76" s="55"/>
      <c r="GO76" s="55"/>
      <c r="GP76" s="55"/>
      <c r="GQ76" s="55"/>
      <c r="GR76" s="55"/>
      <c r="GS76" s="55"/>
      <c r="GT76" s="55"/>
      <c r="GU76" s="55"/>
      <c r="GV76" s="55"/>
      <c r="GW76" s="55"/>
      <c r="GX76" s="55"/>
      <c r="GY76" s="55"/>
      <c r="GZ76" s="55"/>
      <c r="HA76" s="55"/>
      <c r="HB76" s="55"/>
      <c r="HC76" s="55"/>
      <c r="HD76" s="55"/>
      <c r="HE76" s="55"/>
      <c r="HF76" s="55"/>
      <c r="HG76" s="55"/>
      <c r="HH76" s="55"/>
      <c r="HI76" s="55"/>
      <c r="HJ76" s="55"/>
    </row>
    <row r="77" spans="1:218" s="4" customFormat="1" ht="12" hidden="1" customHeight="1">
      <c r="A77" s="56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  <c r="CU77" s="55"/>
      <c r="CV77" s="55"/>
      <c r="CW77" s="55"/>
      <c r="CX77" s="55"/>
      <c r="CY77" s="55"/>
      <c r="CZ77" s="55"/>
      <c r="DA77" s="55"/>
      <c r="DB77" s="55"/>
      <c r="DC77" s="55"/>
      <c r="DD77" s="55"/>
      <c r="DE77" s="55"/>
      <c r="DF77" s="55"/>
      <c r="DG77" s="55"/>
      <c r="DH77" s="55"/>
      <c r="DI77" s="55"/>
      <c r="DJ77" s="55"/>
      <c r="DK77" s="55"/>
      <c r="DL77" s="55"/>
      <c r="DM77" s="55"/>
      <c r="DN77" s="55"/>
      <c r="DO77" s="55"/>
      <c r="DP77" s="55"/>
      <c r="DQ77" s="55"/>
      <c r="DR77" s="55"/>
      <c r="DS77" s="55"/>
      <c r="DT77" s="55"/>
      <c r="DU77" s="55"/>
      <c r="DV77" s="55"/>
      <c r="DW77" s="55"/>
      <c r="DX77" s="55"/>
      <c r="DY77" s="55"/>
      <c r="DZ77" s="55"/>
      <c r="EA77" s="55"/>
      <c r="EB77" s="55"/>
      <c r="EC77" s="55"/>
      <c r="ED77" s="55"/>
      <c r="EE77" s="55"/>
      <c r="EF77" s="55"/>
      <c r="EG77" s="55"/>
      <c r="EH77" s="55"/>
      <c r="EI77" s="55"/>
      <c r="EJ77" s="55"/>
      <c r="EK77" s="55"/>
      <c r="EL77" s="55"/>
      <c r="EM77" s="55"/>
      <c r="EN77" s="55"/>
      <c r="EO77" s="55"/>
      <c r="EP77" s="55"/>
      <c r="EQ77" s="55"/>
      <c r="ER77" s="55"/>
      <c r="ES77" s="55"/>
      <c r="ET77" s="55"/>
      <c r="EU77" s="55"/>
      <c r="EV77" s="55"/>
      <c r="EW77" s="55"/>
      <c r="EX77" s="55"/>
      <c r="EY77" s="55"/>
      <c r="EZ77" s="55"/>
      <c r="FA77" s="55"/>
      <c r="FB77" s="55"/>
      <c r="FC77" s="55"/>
      <c r="FD77" s="55"/>
      <c r="FE77" s="55"/>
      <c r="FF77" s="55"/>
      <c r="FG77" s="55"/>
      <c r="FH77" s="55"/>
      <c r="FI77" s="55"/>
      <c r="FJ77" s="55"/>
      <c r="FK77" s="55"/>
      <c r="FL77" s="55"/>
      <c r="FM77" s="55"/>
      <c r="FN77" s="55"/>
      <c r="FO77" s="55"/>
      <c r="FP77" s="55"/>
      <c r="FQ77" s="55"/>
      <c r="FR77" s="55"/>
      <c r="FS77" s="55"/>
      <c r="FT77" s="55"/>
      <c r="FU77" s="55"/>
      <c r="FV77" s="55"/>
      <c r="FW77" s="55"/>
      <c r="FX77" s="55"/>
      <c r="FY77" s="55"/>
      <c r="FZ77" s="55"/>
      <c r="GA77" s="55"/>
      <c r="GB77" s="55"/>
      <c r="GC77" s="55"/>
      <c r="GD77" s="55"/>
      <c r="GE77" s="55"/>
      <c r="GF77" s="55"/>
      <c r="GG77" s="55"/>
      <c r="GH77" s="55"/>
      <c r="GI77" s="55"/>
      <c r="GJ77" s="55"/>
      <c r="GK77" s="55"/>
      <c r="GL77" s="55"/>
      <c r="GM77" s="55"/>
      <c r="GN77" s="55"/>
      <c r="GO77" s="55"/>
      <c r="GP77" s="55"/>
      <c r="GQ77" s="55"/>
      <c r="GR77" s="55"/>
      <c r="GS77" s="55"/>
      <c r="GT77" s="55"/>
      <c r="GU77" s="55"/>
      <c r="GV77" s="55"/>
      <c r="GW77" s="55"/>
      <c r="GX77" s="55"/>
      <c r="GY77" s="55"/>
      <c r="GZ77" s="55"/>
      <c r="HA77" s="55"/>
      <c r="HB77" s="55"/>
      <c r="HC77" s="55"/>
      <c r="HD77" s="55"/>
      <c r="HE77" s="55"/>
      <c r="HF77" s="55"/>
      <c r="HG77" s="55"/>
      <c r="HH77" s="55"/>
      <c r="HI77" s="55"/>
      <c r="HJ77" s="55"/>
    </row>
    <row r="78" spans="1:218" s="4" customFormat="1" ht="12" hidden="1" customHeight="1">
      <c r="A78" s="56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  <c r="CU78" s="55"/>
      <c r="CV78" s="55"/>
      <c r="CW78" s="55"/>
      <c r="CX78" s="55"/>
      <c r="CY78" s="55"/>
      <c r="CZ78" s="55"/>
      <c r="DA78" s="55"/>
      <c r="DB78" s="55"/>
      <c r="DC78" s="55"/>
      <c r="DD78" s="55"/>
      <c r="DE78" s="55"/>
      <c r="DF78" s="55"/>
      <c r="DG78" s="55"/>
      <c r="DH78" s="55"/>
      <c r="DI78" s="55"/>
      <c r="DJ78" s="55"/>
      <c r="DK78" s="55"/>
      <c r="DL78" s="55"/>
      <c r="DM78" s="55"/>
      <c r="DN78" s="55"/>
      <c r="DO78" s="55"/>
      <c r="DP78" s="55"/>
      <c r="DQ78" s="55"/>
      <c r="DR78" s="55"/>
      <c r="DS78" s="55"/>
      <c r="DT78" s="55"/>
      <c r="DU78" s="55"/>
      <c r="DV78" s="55"/>
      <c r="DW78" s="55"/>
      <c r="DX78" s="55"/>
      <c r="DY78" s="55"/>
      <c r="DZ78" s="55"/>
      <c r="EA78" s="55"/>
      <c r="EB78" s="55"/>
      <c r="EC78" s="55"/>
      <c r="ED78" s="55"/>
      <c r="EE78" s="55"/>
      <c r="EF78" s="55"/>
      <c r="EG78" s="55"/>
      <c r="EH78" s="55"/>
      <c r="EI78" s="55"/>
      <c r="EJ78" s="55"/>
      <c r="EK78" s="55"/>
      <c r="EL78" s="55"/>
      <c r="EM78" s="55"/>
      <c r="EN78" s="55"/>
      <c r="EO78" s="55"/>
      <c r="EP78" s="55"/>
      <c r="EQ78" s="55"/>
      <c r="ER78" s="55"/>
      <c r="ES78" s="55"/>
      <c r="ET78" s="55"/>
      <c r="EU78" s="55"/>
      <c r="EV78" s="55"/>
      <c r="EW78" s="55"/>
      <c r="EX78" s="55"/>
      <c r="EY78" s="55"/>
      <c r="EZ78" s="55"/>
      <c r="FA78" s="55"/>
      <c r="FB78" s="55"/>
      <c r="FC78" s="55"/>
      <c r="FD78" s="55"/>
      <c r="FE78" s="55"/>
      <c r="FF78" s="55"/>
      <c r="FG78" s="55"/>
      <c r="FH78" s="55"/>
      <c r="FI78" s="55"/>
      <c r="FJ78" s="55"/>
      <c r="FK78" s="55"/>
      <c r="FL78" s="55"/>
      <c r="FM78" s="55"/>
      <c r="FN78" s="55"/>
      <c r="FO78" s="55"/>
      <c r="FP78" s="55"/>
      <c r="FQ78" s="55"/>
      <c r="FR78" s="55"/>
      <c r="FS78" s="55"/>
      <c r="FT78" s="55"/>
      <c r="FU78" s="55"/>
      <c r="FV78" s="55"/>
      <c r="FW78" s="55"/>
      <c r="FX78" s="55"/>
      <c r="FY78" s="55"/>
      <c r="FZ78" s="55"/>
      <c r="GA78" s="55"/>
      <c r="GB78" s="55"/>
      <c r="GC78" s="55"/>
      <c r="GD78" s="55"/>
      <c r="GE78" s="55"/>
      <c r="GF78" s="55"/>
      <c r="GG78" s="55"/>
      <c r="GH78" s="55"/>
      <c r="GI78" s="55"/>
      <c r="GJ78" s="55"/>
      <c r="GK78" s="55"/>
      <c r="GL78" s="55"/>
      <c r="GM78" s="55"/>
      <c r="GN78" s="55"/>
      <c r="GO78" s="55"/>
      <c r="GP78" s="55"/>
      <c r="GQ78" s="55"/>
      <c r="GR78" s="55"/>
      <c r="GS78" s="55"/>
      <c r="GT78" s="55"/>
      <c r="GU78" s="55"/>
      <c r="GV78" s="55"/>
      <c r="GW78" s="55"/>
      <c r="GX78" s="55"/>
      <c r="GY78" s="55"/>
      <c r="GZ78" s="55"/>
      <c r="HA78" s="55"/>
      <c r="HB78" s="55"/>
      <c r="HC78" s="55"/>
      <c r="HD78" s="55"/>
      <c r="HE78" s="55"/>
      <c r="HF78" s="55"/>
      <c r="HG78" s="55"/>
      <c r="HH78" s="55"/>
      <c r="HI78" s="55"/>
      <c r="HJ78" s="55"/>
    </row>
    <row r="79" spans="1:218" s="4" customFormat="1" ht="12" hidden="1" customHeight="1">
      <c r="A79" s="56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  <c r="BH79" s="55"/>
      <c r="BI79" s="55"/>
      <c r="BJ79" s="55"/>
      <c r="BK79" s="55"/>
      <c r="BL79" s="55"/>
      <c r="BM79" s="55"/>
      <c r="BN79" s="55"/>
      <c r="BO79" s="55"/>
      <c r="BP79" s="55"/>
      <c r="BQ79" s="55"/>
      <c r="BR79" s="55"/>
      <c r="BS79" s="55"/>
      <c r="BT79" s="55"/>
      <c r="BU79" s="55"/>
      <c r="BV79" s="55"/>
      <c r="BW79" s="55"/>
      <c r="BX79" s="55"/>
      <c r="BY79" s="55"/>
      <c r="BZ79" s="55"/>
      <c r="CA79" s="55"/>
      <c r="CB79" s="55"/>
      <c r="CC79" s="55"/>
      <c r="CD79" s="55"/>
      <c r="CE79" s="55"/>
      <c r="CF79" s="55"/>
      <c r="CG79" s="55"/>
      <c r="CH79" s="55"/>
      <c r="CI79" s="55"/>
      <c r="CJ79" s="55"/>
      <c r="CK79" s="55"/>
      <c r="CL79" s="55"/>
      <c r="CM79" s="55"/>
      <c r="CN79" s="55"/>
      <c r="CO79" s="55"/>
      <c r="CP79" s="55"/>
      <c r="CQ79" s="55"/>
      <c r="CR79" s="55"/>
      <c r="CS79" s="55"/>
      <c r="CT79" s="55"/>
      <c r="CU79" s="55"/>
      <c r="CV79" s="55"/>
      <c r="CW79" s="55"/>
      <c r="CX79" s="55"/>
      <c r="CY79" s="55"/>
      <c r="CZ79" s="55"/>
      <c r="DA79" s="55"/>
      <c r="DB79" s="55"/>
      <c r="DC79" s="55"/>
      <c r="DD79" s="55"/>
      <c r="DE79" s="55"/>
      <c r="DF79" s="55"/>
      <c r="DG79" s="55"/>
      <c r="DH79" s="55"/>
      <c r="DI79" s="55"/>
      <c r="DJ79" s="55"/>
      <c r="DK79" s="55"/>
      <c r="DL79" s="55"/>
      <c r="DM79" s="55"/>
      <c r="DN79" s="55"/>
      <c r="DO79" s="55"/>
      <c r="DP79" s="55"/>
      <c r="DQ79" s="55"/>
      <c r="DR79" s="55"/>
      <c r="DS79" s="55"/>
      <c r="DT79" s="55"/>
      <c r="DU79" s="55"/>
      <c r="DV79" s="55"/>
      <c r="DW79" s="55"/>
      <c r="DX79" s="55"/>
      <c r="DY79" s="55"/>
      <c r="DZ79" s="55"/>
      <c r="EA79" s="55"/>
      <c r="EB79" s="55"/>
      <c r="EC79" s="55"/>
      <c r="ED79" s="55"/>
      <c r="EE79" s="55"/>
      <c r="EF79" s="55"/>
      <c r="EG79" s="55"/>
      <c r="EH79" s="55"/>
      <c r="EI79" s="55"/>
      <c r="EJ79" s="55"/>
      <c r="EK79" s="55"/>
      <c r="EL79" s="55"/>
      <c r="EM79" s="55"/>
      <c r="EN79" s="55"/>
      <c r="EO79" s="55"/>
      <c r="EP79" s="55"/>
      <c r="EQ79" s="55"/>
      <c r="ER79" s="55"/>
      <c r="ES79" s="55"/>
      <c r="ET79" s="55"/>
      <c r="EU79" s="55"/>
      <c r="EV79" s="55"/>
      <c r="EW79" s="55"/>
      <c r="EX79" s="55"/>
      <c r="EY79" s="55"/>
      <c r="EZ79" s="55"/>
      <c r="FA79" s="55"/>
      <c r="FB79" s="55"/>
      <c r="FC79" s="55"/>
      <c r="FD79" s="55"/>
      <c r="FE79" s="55"/>
      <c r="FF79" s="55"/>
      <c r="FG79" s="55"/>
      <c r="FH79" s="55"/>
      <c r="FI79" s="55"/>
      <c r="FJ79" s="55"/>
      <c r="FK79" s="55"/>
      <c r="FL79" s="55"/>
      <c r="FM79" s="55"/>
      <c r="FN79" s="55"/>
      <c r="FO79" s="55"/>
      <c r="FP79" s="55"/>
      <c r="FQ79" s="55"/>
      <c r="FR79" s="55"/>
      <c r="FS79" s="55"/>
      <c r="FT79" s="55"/>
      <c r="FU79" s="55"/>
      <c r="FV79" s="55"/>
      <c r="FW79" s="55"/>
      <c r="FX79" s="55"/>
      <c r="FY79" s="55"/>
      <c r="FZ79" s="55"/>
      <c r="GA79" s="55"/>
      <c r="GB79" s="55"/>
      <c r="GC79" s="55"/>
      <c r="GD79" s="55"/>
      <c r="GE79" s="55"/>
      <c r="GF79" s="55"/>
      <c r="GG79" s="55"/>
      <c r="GH79" s="55"/>
      <c r="GI79" s="55"/>
      <c r="GJ79" s="55"/>
      <c r="GK79" s="55"/>
      <c r="GL79" s="55"/>
      <c r="GM79" s="55"/>
      <c r="GN79" s="55"/>
      <c r="GO79" s="55"/>
      <c r="GP79" s="55"/>
      <c r="GQ79" s="55"/>
      <c r="GR79" s="55"/>
      <c r="GS79" s="55"/>
      <c r="GT79" s="55"/>
      <c r="GU79" s="55"/>
      <c r="GV79" s="55"/>
      <c r="GW79" s="55"/>
      <c r="GX79" s="55"/>
      <c r="GY79" s="55"/>
      <c r="GZ79" s="55"/>
      <c r="HA79" s="55"/>
      <c r="HB79" s="55"/>
      <c r="HC79" s="55"/>
      <c r="HD79" s="55"/>
      <c r="HE79" s="55"/>
      <c r="HF79" s="55"/>
      <c r="HG79" s="55"/>
      <c r="HH79" s="55"/>
      <c r="HI79" s="55"/>
      <c r="HJ79" s="55"/>
    </row>
    <row r="80" spans="1:218" s="4" customFormat="1" ht="0.75" customHeight="1">
      <c r="A80" s="56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G80" s="55"/>
      <c r="BH80" s="55"/>
      <c r="BI80" s="55"/>
      <c r="BJ80" s="55"/>
      <c r="BK80" s="55"/>
      <c r="BL80" s="55"/>
      <c r="BM80" s="55"/>
      <c r="BN80" s="55"/>
      <c r="BO80" s="55"/>
      <c r="BP80" s="55"/>
      <c r="BQ80" s="55"/>
      <c r="BR80" s="55"/>
      <c r="BS80" s="55"/>
      <c r="BT80" s="55"/>
      <c r="BU80" s="55"/>
      <c r="BV80" s="55"/>
      <c r="BW80" s="55"/>
      <c r="BX80" s="55"/>
      <c r="BY80" s="55"/>
      <c r="BZ80" s="55"/>
      <c r="CA80" s="55"/>
      <c r="CB80" s="55"/>
      <c r="CC80" s="55"/>
      <c r="CD80" s="55"/>
      <c r="CE80" s="55"/>
      <c r="CF80" s="55"/>
      <c r="CG80" s="55"/>
      <c r="CH80" s="55"/>
      <c r="CI80" s="55"/>
      <c r="CJ80" s="55"/>
      <c r="CK80" s="55"/>
      <c r="CL80" s="55"/>
      <c r="CM80" s="55"/>
      <c r="CN80" s="55"/>
      <c r="CO80" s="55"/>
      <c r="CP80" s="55"/>
      <c r="CQ80" s="55"/>
      <c r="CR80" s="55"/>
      <c r="CS80" s="55"/>
      <c r="CT80" s="55"/>
      <c r="CU80" s="55"/>
      <c r="CV80" s="55"/>
      <c r="CW80" s="55"/>
      <c r="CX80" s="55"/>
      <c r="CY80" s="55"/>
      <c r="CZ80" s="55"/>
      <c r="DA80" s="55"/>
      <c r="DB80" s="55"/>
      <c r="DC80" s="55"/>
      <c r="DD80" s="55"/>
      <c r="DE80" s="55"/>
      <c r="DF80" s="55"/>
      <c r="DG80" s="55"/>
      <c r="DH80" s="55"/>
      <c r="DI80" s="55"/>
      <c r="DJ80" s="55"/>
      <c r="DK80" s="55"/>
      <c r="DL80" s="55"/>
      <c r="DM80" s="55"/>
      <c r="DN80" s="55"/>
      <c r="DO80" s="55"/>
      <c r="DP80" s="55"/>
      <c r="DQ80" s="55"/>
      <c r="DR80" s="55"/>
      <c r="DS80" s="55"/>
      <c r="DT80" s="55"/>
      <c r="DU80" s="55"/>
      <c r="DV80" s="55"/>
      <c r="DW80" s="55"/>
      <c r="DX80" s="55"/>
      <c r="DY80" s="55"/>
      <c r="DZ80" s="55"/>
      <c r="EA80" s="55"/>
      <c r="EB80" s="55"/>
      <c r="EC80" s="55"/>
      <c r="ED80" s="55"/>
      <c r="EE80" s="55"/>
      <c r="EF80" s="55"/>
      <c r="EG80" s="55"/>
      <c r="EH80" s="55"/>
      <c r="EI80" s="55"/>
      <c r="EJ80" s="55"/>
      <c r="EK80" s="55"/>
      <c r="EL80" s="55"/>
      <c r="EM80" s="55"/>
      <c r="EN80" s="55"/>
      <c r="EO80" s="55"/>
      <c r="EP80" s="55"/>
      <c r="EQ80" s="55"/>
      <c r="ER80" s="55"/>
      <c r="ES80" s="55"/>
      <c r="ET80" s="55"/>
      <c r="EU80" s="55"/>
      <c r="EV80" s="55"/>
      <c r="EW80" s="55"/>
      <c r="EX80" s="55"/>
      <c r="EY80" s="55"/>
      <c r="EZ80" s="55"/>
      <c r="FA80" s="55"/>
      <c r="FB80" s="55"/>
      <c r="FC80" s="55"/>
      <c r="FD80" s="55"/>
      <c r="FE80" s="55"/>
      <c r="FF80" s="55"/>
      <c r="FG80" s="55"/>
      <c r="FH80" s="55"/>
      <c r="FI80" s="55"/>
      <c r="FJ80" s="55"/>
      <c r="FK80" s="55"/>
      <c r="FL80" s="55"/>
      <c r="FM80" s="55"/>
      <c r="FN80" s="55"/>
      <c r="FO80" s="55"/>
      <c r="FP80" s="55"/>
      <c r="FQ80" s="55"/>
      <c r="FR80" s="55"/>
      <c r="FS80" s="55"/>
      <c r="FT80" s="55"/>
      <c r="FU80" s="55"/>
      <c r="FV80" s="55"/>
      <c r="FW80" s="55"/>
      <c r="FX80" s="55"/>
      <c r="FY80" s="55"/>
      <c r="FZ80" s="55"/>
      <c r="GA80" s="55"/>
      <c r="GB80" s="55"/>
      <c r="GC80" s="55"/>
      <c r="GD80" s="55"/>
      <c r="GE80" s="55"/>
      <c r="GF80" s="55"/>
      <c r="GG80" s="55"/>
      <c r="GH80" s="55"/>
      <c r="GI80" s="55"/>
      <c r="GJ80" s="55"/>
      <c r="GK80" s="55"/>
      <c r="GL80" s="55"/>
      <c r="GM80" s="55"/>
      <c r="GN80" s="55"/>
      <c r="GO80" s="55"/>
      <c r="GP80" s="55"/>
      <c r="GQ80" s="55"/>
      <c r="GR80" s="55"/>
      <c r="GS80" s="55"/>
      <c r="GT80" s="55"/>
      <c r="GU80" s="55"/>
      <c r="GV80" s="55"/>
      <c r="GW80" s="55"/>
      <c r="GX80" s="55"/>
      <c r="GY80" s="55"/>
      <c r="GZ80" s="55"/>
      <c r="HA80" s="55"/>
      <c r="HB80" s="55"/>
      <c r="HC80" s="55"/>
      <c r="HD80" s="55"/>
      <c r="HE80" s="55"/>
      <c r="HF80" s="55"/>
      <c r="HG80" s="55"/>
      <c r="HH80" s="55"/>
      <c r="HI80" s="55"/>
      <c r="HJ80" s="55"/>
    </row>
    <row r="81" spans="1:233" s="4" customFormat="1" ht="12" hidden="1" customHeight="1">
      <c r="A81" s="56"/>
      <c r="B81" s="55"/>
      <c r="C81" s="55"/>
      <c r="D81" s="14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  <c r="CU81" s="55"/>
      <c r="CV81" s="55"/>
      <c r="CW81" s="55"/>
      <c r="CX81" s="55"/>
      <c r="CY81" s="55"/>
      <c r="CZ81" s="55"/>
      <c r="DA81" s="55"/>
      <c r="DB81" s="55"/>
      <c r="DC81" s="55"/>
      <c r="DD81" s="55"/>
      <c r="DE81" s="55"/>
      <c r="DF81" s="55"/>
      <c r="DG81" s="55"/>
      <c r="DH81" s="55"/>
      <c r="DI81" s="55"/>
      <c r="DJ81" s="55"/>
      <c r="DK81" s="55"/>
      <c r="DL81" s="55"/>
      <c r="DM81" s="55"/>
      <c r="DN81" s="55"/>
      <c r="DO81" s="55"/>
      <c r="DP81" s="55"/>
      <c r="DQ81" s="55"/>
      <c r="DR81" s="55"/>
      <c r="DS81" s="55"/>
      <c r="DT81" s="55"/>
      <c r="DU81" s="55"/>
      <c r="DV81" s="55"/>
      <c r="DW81" s="55"/>
      <c r="DX81" s="55"/>
      <c r="DY81" s="55"/>
      <c r="DZ81" s="55"/>
      <c r="EA81" s="55"/>
      <c r="EB81" s="55"/>
      <c r="EC81" s="55"/>
      <c r="ED81" s="55"/>
      <c r="EE81" s="55"/>
      <c r="EF81" s="55"/>
      <c r="EG81" s="55"/>
      <c r="EH81" s="55"/>
      <c r="EI81" s="55"/>
      <c r="EJ81" s="55"/>
      <c r="EK81" s="55"/>
      <c r="EL81" s="55"/>
      <c r="EM81" s="55"/>
      <c r="EN81" s="55"/>
      <c r="EO81" s="55"/>
      <c r="EP81" s="55"/>
      <c r="EQ81" s="55"/>
      <c r="ER81" s="55"/>
      <c r="ES81" s="55"/>
      <c r="ET81" s="55"/>
      <c r="EU81" s="55"/>
      <c r="EV81" s="55"/>
      <c r="EW81" s="55"/>
      <c r="EX81" s="55"/>
      <c r="EY81" s="55"/>
      <c r="EZ81" s="55"/>
      <c r="FA81" s="55"/>
      <c r="FB81" s="55"/>
      <c r="FC81" s="55"/>
      <c r="FD81" s="55"/>
      <c r="FE81" s="55"/>
      <c r="FF81" s="55"/>
      <c r="FG81" s="55"/>
      <c r="FH81" s="55"/>
      <c r="FI81" s="55"/>
      <c r="FJ81" s="55"/>
      <c r="FK81" s="55"/>
      <c r="FL81" s="55"/>
      <c r="FM81" s="55"/>
      <c r="FN81" s="55"/>
      <c r="FO81" s="55"/>
      <c r="FP81" s="55"/>
      <c r="FQ81" s="55"/>
      <c r="FR81" s="55"/>
      <c r="FS81" s="55"/>
      <c r="FT81" s="55"/>
      <c r="FU81" s="55"/>
      <c r="FV81" s="55"/>
      <c r="FW81" s="55"/>
      <c r="FX81" s="55"/>
      <c r="FY81" s="55"/>
      <c r="FZ81" s="55"/>
      <c r="GA81" s="55"/>
      <c r="GB81" s="55"/>
      <c r="GC81" s="55"/>
      <c r="GD81" s="55"/>
      <c r="GE81" s="55"/>
      <c r="GF81" s="55"/>
      <c r="GG81" s="55"/>
      <c r="GH81" s="55"/>
      <c r="GI81" s="55"/>
      <c r="GJ81" s="55"/>
      <c r="GK81" s="55"/>
      <c r="GL81" s="55"/>
      <c r="GM81" s="55"/>
      <c r="GN81" s="55"/>
      <c r="GO81" s="55"/>
      <c r="GP81" s="55"/>
      <c r="GQ81" s="55"/>
      <c r="GR81" s="55"/>
      <c r="GS81" s="55"/>
      <c r="GT81" s="55"/>
      <c r="GU81" s="55"/>
      <c r="GV81" s="55"/>
      <c r="GW81" s="55"/>
      <c r="GX81" s="55"/>
      <c r="GY81" s="55"/>
      <c r="GZ81" s="55"/>
      <c r="HA81" s="55"/>
      <c r="HB81" s="55"/>
      <c r="HC81" s="55"/>
      <c r="HD81" s="55"/>
      <c r="HE81" s="55"/>
      <c r="HF81" s="55"/>
      <c r="HG81" s="55"/>
      <c r="HH81" s="55"/>
      <c r="HI81" s="55"/>
      <c r="HJ81" s="55"/>
    </row>
    <row r="82" spans="1:233" s="4" customFormat="1" ht="12" hidden="1" customHeight="1">
      <c r="A82" s="56"/>
      <c r="B82" s="55"/>
      <c r="C82" s="55"/>
      <c r="D82" s="59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  <c r="CU82" s="55"/>
      <c r="CV82" s="55"/>
      <c r="CW82" s="55"/>
      <c r="CX82" s="55"/>
      <c r="CY82" s="55"/>
      <c r="CZ82" s="55"/>
      <c r="DA82" s="55"/>
      <c r="DB82" s="55"/>
      <c r="DC82" s="55"/>
      <c r="DD82" s="55"/>
      <c r="DE82" s="55"/>
      <c r="DF82" s="55"/>
      <c r="DG82" s="55"/>
      <c r="DH82" s="55"/>
      <c r="DI82" s="55"/>
      <c r="DJ82" s="55"/>
      <c r="DK82" s="55"/>
      <c r="DL82" s="55"/>
      <c r="DM82" s="55"/>
      <c r="DN82" s="55"/>
      <c r="DO82" s="55"/>
      <c r="DP82" s="55"/>
      <c r="DQ82" s="55"/>
      <c r="DR82" s="55"/>
      <c r="DS82" s="55"/>
      <c r="DT82" s="55"/>
      <c r="DU82" s="55"/>
      <c r="DV82" s="55"/>
      <c r="DW82" s="55"/>
      <c r="DX82" s="55"/>
      <c r="DY82" s="55"/>
      <c r="DZ82" s="55"/>
      <c r="EA82" s="55"/>
      <c r="EB82" s="55"/>
      <c r="EC82" s="55"/>
      <c r="ED82" s="55"/>
      <c r="EE82" s="55"/>
      <c r="EF82" s="55"/>
      <c r="EG82" s="55"/>
      <c r="EH82" s="55"/>
      <c r="EI82" s="55"/>
      <c r="EJ82" s="55"/>
      <c r="EK82" s="55"/>
      <c r="EL82" s="55"/>
      <c r="EM82" s="55"/>
      <c r="EN82" s="55"/>
      <c r="EO82" s="55"/>
      <c r="EP82" s="55"/>
      <c r="EQ82" s="55"/>
      <c r="ER82" s="55"/>
      <c r="ES82" s="55"/>
      <c r="ET82" s="55"/>
      <c r="EU82" s="55"/>
      <c r="EV82" s="55"/>
      <c r="EW82" s="55"/>
      <c r="EX82" s="55"/>
      <c r="EY82" s="55"/>
      <c r="EZ82" s="55"/>
      <c r="FA82" s="55"/>
      <c r="FB82" s="55"/>
      <c r="FC82" s="55"/>
      <c r="FD82" s="55"/>
      <c r="FE82" s="55"/>
      <c r="FF82" s="55"/>
      <c r="FG82" s="55"/>
      <c r="FH82" s="55"/>
      <c r="FI82" s="55"/>
      <c r="FJ82" s="55"/>
      <c r="FK82" s="55"/>
      <c r="FL82" s="55"/>
      <c r="FM82" s="55"/>
      <c r="FN82" s="55"/>
      <c r="FO82" s="55"/>
      <c r="FP82" s="55"/>
      <c r="FQ82" s="55"/>
      <c r="FR82" s="55"/>
      <c r="FS82" s="55"/>
      <c r="FT82" s="55"/>
      <c r="FU82" s="55"/>
      <c r="FV82" s="55"/>
      <c r="FW82" s="55"/>
      <c r="FX82" s="55"/>
      <c r="FY82" s="55"/>
      <c r="FZ82" s="55"/>
      <c r="GA82" s="55"/>
      <c r="GB82" s="55"/>
      <c r="GC82" s="55"/>
      <c r="GD82" s="55"/>
      <c r="GE82" s="55"/>
      <c r="GF82" s="55"/>
      <c r="GG82" s="55"/>
      <c r="GH82" s="55"/>
      <c r="GI82" s="55"/>
      <c r="GJ82" s="55"/>
      <c r="GK82" s="55"/>
      <c r="GL82" s="55"/>
      <c r="GM82" s="55"/>
      <c r="GN82" s="55"/>
      <c r="GO82" s="55"/>
      <c r="GP82" s="55"/>
      <c r="GQ82" s="55"/>
      <c r="GR82" s="55"/>
      <c r="GS82" s="55"/>
      <c r="GT82" s="55"/>
      <c r="GU82" s="55"/>
      <c r="GV82" s="55"/>
      <c r="GW82" s="55"/>
      <c r="GX82" s="55"/>
      <c r="GY82" s="55"/>
      <c r="GZ82" s="55"/>
      <c r="HA82" s="55"/>
      <c r="HB82" s="55"/>
      <c r="HC82" s="55"/>
      <c r="HD82" s="55"/>
      <c r="HE82" s="55"/>
      <c r="HF82" s="55"/>
      <c r="HG82" s="55"/>
      <c r="HH82" s="55"/>
      <c r="HI82" s="55"/>
      <c r="HJ82" s="55"/>
    </row>
    <row r="83" spans="1:233" s="4" customFormat="1" ht="12" customHeight="1">
      <c r="A83" s="56"/>
      <c r="B83" s="55"/>
      <c r="C83" s="55"/>
      <c r="D83" s="2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  <c r="CU83" s="55"/>
      <c r="CV83" s="55"/>
      <c r="CW83" s="55"/>
      <c r="CX83" s="55"/>
      <c r="CY83" s="55"/>
      <c r="CZ83" s="55"/>
      <c r="DA83" s="55"/>
      <c r="DB83" s="55"/>
      <c r="DC83" s="55"/>
      <c r="DD83" s="55"/>
      <c r="DE83" s="55"/>
      <c r="DF83" s="55"/>
      <c r="DG83" s="55"/>
      <c r="DH83" s="55"/>
      <c r="DI83" s="55"/>
      <c r="DJ83" s="55"/>
      <c r="DK83" s="55"/>
      <c r="DL83" s="55"/>
      <c r="DM83" s="55"/>
      <c r="DN83" s="55"/>
      <c r="DO83" s="55"/>
      <c r="DP83" s="55"/>
      <c r="DQ83" s="55"/>
      <c r="DR83" s="55"/>
      <c r="DS83" s="55"/>
      <c r="DT83" s="55"/>
      <c r="DU83" s="55"/>
      <c r="DV83" s="55"/>
      <c r="DW83" s="55"/>
      <c r="DX83" s="55"/>
      <c r="DY83" s="55"/>
      <c r="DZ83" s="55"/>
      <c r="EA83" s="55"/>
      <c r="EB83" s="55"/>
      <c r="EC83" s="55"/>
      <c r="ED83" s="55"/>
      <c r="EE83" s="55"/>
      <c r="EF83" s="55"/>
      <c r="EG83" s="55"/>
      <c r="EH83" s="55"/>
      <c r="EI83" s="55"/>
      <c r="EJ83" s="55"/>
      <c r="EK83" s="55"/>
      <c r="EL83" s="55"/>
      <c r="EM83" s="55"/>
      <c r="EN83" s="55"/>
      <c r="EO83" s="55"/>
      <c r="EP83" s="55"/>
      <c r="EQ83" s="55"/>
      <c r="ER83" s="55"/>
      <c r="ES83" s="55"/>
      <c r="ET83" s="55"/>
      <c r="EU83" s="55"/>
      <c r="EV83" s="55"/>
      <c r="EW83" s="55"/>
      <c r="EX83" s="55"/>
      <c r="EY83" s="55"/>
      <c r="EZ83" s="55"/>
      <c r="FA83" s="55"/>
      <c r="FB83" s="55"/>
      <c r="FC83" s="55"/>
      <c r="FD83" s="55"/>
      <c r="FE83" s="55"/>
      <c r="FF83" s="55"/>
      <c r="FG83" s="55"/>
      <c r="FH83" s="55"/>
      <c r="FI83" s="55"/>
      <c r="FJ83" s="55"/>
      <c r="FK83" s="55"/>
      <c r="FL83" s="55"/>
      <c r="FM83" s="55"/>
      <c r="FN83" s="55"/>
      <c r="FO83" s="55"/>
      <c r="FP83" s="55"/>
      <c r="FQ83" s="55"/>
      <c r="FR83" s="55"/>
      <c r="FS83" s="55"/>
      <c r="FT83" s="55"/>
      <c r="FU83" s="55"/>
      <c r="FV83" s="55"/>
      <c r="FW83" s="55"/>
      <c r="FX83" s="55"/>
      <c r="FY83" s="55"/>
      <c r="FZ83" s="55"/>
      <c r="GA83" s="55"/>
      <c r="GB83" s="55"/>
      <c r="GC83" s="55"/>
      <c r="GD83" s="55"/>
      <c r="GE83" s="55"/>
      <c r="GF83" s="55"/>
      <c r="GG83" s="55"/>
      <c r="GH83" s="55"/>
      <c r="GI83" s="55"/>
      <c r="GJ83" s="55"/>
      <c r="GK83" s="55"/>
      <c r="GL83" s="55"/>
      <c r="GM83" s="55"/>
      <c r="GN83" s="55"/>
      <c r="GO83" s="55"/>
      <c r="GP83" s="55"/>
      <c r="GQ83" s="55"/>
      <c r="GR83" s="55"/>
      <c r="GS83" s="55"/>
      <c r="GT83" s="55"/>
      <c r="GU83" s="55"/>
      <c r="GV83" s="55"/>
      <c r="GW83" s="55"/>
      <c r="GX83" s="55"/>
      <c r="GY83" s="55"/>
      <c r="GZ83" s="55"/>
      <c r="HA83" s="55"/>
      <c r="HB83" s="55"/>
      <c r="HC83" s="55"/>
      <c r="HD83" s="55"/>
      <c r="HE83" s="55"/>
      <c r="HF83" s="55"/>
      <c r="HG83" s="55"/>
      <c r="HH83" s="55"/>
      <c r="HI83" s="55"/>
      <c r="HJ83" s="55"/>
    </row>
    <row r="84" spans="1:233" s="4" customFormat="1" ht="12" customHeight="1">
      <c r="A84" s="60"/>
      <c r="B84" s="14"/>
      <c r="C84" s="14"/>
      <c r="D84" s="8"/>
      <c r="E84" s="14"/>
      <c r="F84" s="14"/>
      <c r="G84" s="14"/>
      <c r="H84" s="14"/>
      <c r="I84" s="14"/>
      <c r="J84" s="14"/>
      <c r="K84" s="61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  <c r="CQ84" s="55"/>
      <c r="CR84" s="55"/>
      <c r="CS84" s="55"/>
      <c r="CT84" s="55"/>
      <c r="CU84" s="55"/>
      <c r="CV84" s="55"/>
      <c r="CW84" s="55"/>
      <c r="CX84" s="55"/>
      <c r="CY84" s="55"/>
      <c r="CZ84" s="55"/>
      <c r="DA84" s="55"/>
      <c r="DB84" s="55"/>
      <c r="DC84" s="55"/>
      <c r="DD84" s="55"/>
      <c r="DE84" s="55"/>
      <c r="DF84" s="55"/>
      <c r="DG84" s="55"/>
      <c r="DH84" s="55"/>
      <c r="DI84" s="55"/>
      <c r="DJ84" s="55"/>
      <c r="DK84" s="55"/>
      <c r="DL84" s="55"/>
      <c r="DM84" s="55"/>
      <c r="DN84" s="55"/>
      <c r="DO84" s="55"/>
      <c r="DP84" s="55"/>
      <c r="DQ84" s="55"/>
      <c r="DR84" s="55"/>
      <c r="DS84" s="55"/>
      <c r="DT84" s="55"/>
      <c r="DU84" s="55"/>
      <c r="DV84" s="55"/>
      <c r="DW84" s="55"/>
      <c r="DX84" s="55"/>
      <c r="DY84" s="55"/>
      <c r="DZ84" s="55"/>
      <c r="EA84" s="55"/>
      <c r="EB84" s="55"/>
      <c r="EC84" s="55"/>
      <c r="ED84" s="55"/>
      <c r="EE84" s="55"/>
      <c r="EF84" s="55"/>
      <c r="EG84" s="55"/>
      <c r="EH84" s="55"/>
      <c r="EI84" s="55"/>
      <c r="EJ84" s="55"/>
      <c r="EK84" s="55"/>
      <c r="EL84" s="55"/>
      <c r="EM84" s="55"/>
      <c r="EN84" s="55"/>
      <c r="EO84" s="55"/>
      <c r="EP84" s="55"/>
      <c r="EQ84" s="55"/>
      <c r="ER84" s="55"/>
      <c r="ES84" s="55"/>
      <c r="ET84" s="55"/>
      <c r="EU84" s="55"/>
      <c r="EV84" s="55"/>
      <c r="EW84" s="55"/>
      <c r="EX84" s="55"/>
      <c r="EY84" s="55"/>
      <c r="EZ84" s="55"/>
      <c r="FA84" s="55"/>
      <c r="FB84" s="55"/>
      <c r="FC84" s="55"/>
      <c r="FD84" s="55"/>
      <c r="FE84" s="55"/>
      <c r="FF84" s="55"/>
      <c r="FG84" s="55"/>
      <c r="FH84" s="55"/>
      <c r="FI84" s="55"/>
      <c r="FJ84" s="55"/>
      <c r="FK84" s="55"/>
      <c r="FL84" s="55"/>
      <c r="FM84" s="55"/>
      <c r="FN84" s="55"/>
      <c r="FO84" s="55"/>
      <c r="FP84" s="55"/>
      <c r="FQ84" s="55"/>
      <c r="FR84" s="55"/>
      <c r="FS84" s="55"/>
      <c r="FT84" s="55"/>
      <c r="FU84" s="55"/>
      <c r="FV84" s="55"/>
      <c r="FW84" s="55"/>
      <c r="FX84" s="55"/>
      <c r="FY84" s="55"/>
      <c r="FZ84" s="55"/>
      <c r="GA84" s="55"/>
      <c r="GB84" s="55"/>
      <c r="GC84" s="55"/>
      <c r="GD84" s="55"/>
      <c r="GE84" s="55"/>
      <c r="GF84" s="55"/>
      <c r="GG84" s="55"/>
      <c r="GH84" s="55"/>
      <c r="GI84" s="55"/>
      <c r="GJ84" s="55"/>
      <c r="GK84" s="55"/>
      <c r="GL84" s="55"/>
      <c r="GM84" s="55"/>
      <c r="GN84" s="55"/>
      <c r="GO84" s="55"/>
      <c r="GP84" s="55"/>
      <c r="GQ84" s="55"/>
      <c r="GR84" s="55"/>
      <c r="GS84" s="55"/>
      <c r="GT84" s="55"/>
      <c r="GU84" s="55"/>
      <c r="GV84" s="55"/>
      <c r="GW84" s="55"/>
      <c r="GX84" s="55"/>
      <c r="GY84" s="55"/>
      <c r="GZ84" s="55"/>
      <c r="HA84" s="55"/>
      <c r="HB84" s="55"/>
      <c r="HC84" s="55"/>
      <c r="HD84" s="55"/>
      <c r="HE84" s="55"/>
      <c r="HF84" s="55"/>
      <c r="HG84" s="55"/>
      <c r="HH84" s="55"/>
      <c r="HI84" s="55"/>
      <c r="HJ84" s="55"/>
      <c r="HK84" s="55"/>
      <c r="HL84" s="55"/>
      <c r="HM84" s="55"/>
      <c r="HN84" s="55"/>
      <c r="HO84" s="55"/>
      <c r="HP84" s="55"/>
      <c r="HQ84" s="55"/>
      <c r="HR84" s="55"/>
      <c r="HS84" s="55"/>
      <c r="HT84" s="55"/>
      <c r="HU84" s="55"/>
      <c r="HV84" s="55"/>
    </row>
    <row r="85" spans="1:233">
      <c r="B85" s="14"/>
      <c r="C85" s="59"/>
      <c r="D85" s="8"/>
      <c r="F85" s="59"/>
      <c r="G85" s="59"/>
      <c r="H85" s="59"/>
      <c r="I85" s="62"/>
      <c r="J85" s="63"/>
      <c r="K85" s="63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</row>
    <row r="86" spans="1:233">
      <c r="A86" s="12"/>
      <c r="B86" s="2"/>
      <c r="C86" s="2"/>
      <c r="E86" s="2"/>
      <c r="F86" s="2"/>
      <c r="G86" s="2"/>
      <c r="H86" s="2"/>
      <c r="I86" s="2"/>
      <c r="J86" s="63"/>
      <c r="K86" s="63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</row>
    <row r="87" spans="1:233">
      <c r="B87" s="8"/>
      <c r="C87" s="8"/>
      <c r="I87" s="50"/>
      <c r="J87" s="63"/>
      <c r="K87" s="63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</row>
    <row r="88" spans="1:233">
      <c r="B88" s="8"/>
      <c r="C88" s="8"/>
      <c r="I88" s="50"/>
      <c r="J88" s="63"/>
      <c r="K88" s="63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</row>
    <row r="89" spans="1:233">
      <c r="K89" s="63"/>
      <c r="L89" s="63"/>
      <c r="M89" s="63"/>
      <c r="N89" s="63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</row>
  </sheetData>
  <mergeCells count="5">
    <mergeCell ref="A2:C2"/>
    <mergeCell ref="A6:A7"/>
    <mergeCell ref="B6:B7"/>
    <mergeCell ref="C6:C7"/>
    <mergeCell ref="D6:D7"/>
  </mergeCells>
  <pageMargins left="0.8" right="0.17" top="0.28999999999999998" bottom="0.26041666666666702" header="0.3" footer="0.24"/>
  <pageSetup paperSize="9" scale="8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Face</vt:lpstr>
      <vt:lpstr>letter</vt:lpstr>
      <vt:lpstr>Balance</vt:lpstr>
      <vt:lpstr>IS</vt:lpstr>
      <vt:lpstr>Equity</vt:lpstr>
      <vt:lpstr>Cash flow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Onch Audit 1</dc:creator>
  <cp:lastModifiedBy>FUJITSU</cp:lastModifiedBy>
  <cp:lastPrinted>2019-02-02T03:24:00Z</cp:lastPrinted>
  <dcterms:created xsi:type="dcterms:W3CDTF">2007-11-19T22:53:00Z</dcterms:created>
  <dcterms:modified xsi:type="dcterms:W3CDTF">2026-07-10T13:55:40Z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CFC392ADDC9C4F7389FA2BA1DD5C3D36_13</vt:lpwstr>
  </property>
  <property fmtid="{D5CDD505-2E9C-101B-9397-08002B2CF9AE}" pid="3" name="KSOProductBuildVer">
    <vt:lpwstr>1033-12.2.0.23196</vt:lpwstr>
  </property>
</Properties>
</file>