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hidePivotFieldList="1" defaultThemeVersion="124226"/>
  <mc:AlternateContent xmlns:mc="http://schemas.openxmlformats.org/markup-compatibility/2006">
    <mc:Choice Requires="x15">
      <x15ac:absPath xmlns:x15ac="http://schemas.microsoft.com/office/spreadsheetml/2010/11/ac" url="H:\My Drive\албаны\2025 оны файлууд\SPG\"/>
    </mc:Choice>
  </mc:AlternateContent>
  <xr:revisionPtr revIDLastSave="0" documentId="13_ncr:1_{CCAB77ED-B8F7-4FF0-BC9B-E3F0BB9C7D04}" xr6:coauthVersionLast="47" xr6:coauthVersionMax="47" xr10:uidLastSave="{00000000-0000-0000-0000-000000000000}"/>
  <bookViews>
    <workbookView xWindow="-120" yWindow="-120" windowWidth="29040" windowHeight="15840" tabRatio="879" firstSheet="1" activeTab="17" xr2:uid="{00000000-000D-0000-FFFF-FFFF00000000}"/>
  </bookViews>
  <sheets>
    <sheet name="Journal" sheetId="79" r:id="rId1"/>
    <sheet name="гүйлгээ баланс " sheetId="125" r:id="rId2"/>
    <sheet name="Face" sheetId="99" r:id="rId3"/>
    <sheet name="Letter" sheetId="100" r:id="rId4"/>
    <sheet name="Balance" sheetId="101" r:id="rId5"/>
    <sheet name="IS" sheetId="102" r:id="rId6"/>
    <sheet name="Equity" sheetId="103" r:id="rId7"/>
    <sheet name="Cash flow" sheetId="104" r:id="rId8"/>
    <sheet name="тод-1-2" sheetId="132" r:id="rId9"/>
    <sheet name="тод-3-4" sheetId="133" r:id="rId10"/>
    <sheet name="тод-5-8" sheetId="134" r:id="rId11"/>
    <sheet name="тод-9" sheetId="135" r:id="rId12"/>
    <sheet name="тод-10" sheetId="136" r:id="rId13"/>
    <sheet name="тод11-14" sheetId="137" r:id="rId14"/>
    <sheet name="тод-15-16" sheetId="138" r:id="rId15"/>
    <sheet name="тод-16-17" sheetId="139" r:id="rId16"/>
    <sheet name="то-17-18" sheetId="140" r:id="rId17"/>
    <sheet name="тод-18-20" sheetId="141" r:id="rId18"/>
    <sheet name="тод20-21" sheetId="142" r:id="rId19"/>
    <sheet name="тод22-24" sheetId="143" r:id="rId20"/>
    <sheet name="тод 25" sheetId="144" r:id="rId21"/>
    <sheet name="компан хоор өглөг авлагын тооцо" sheetId="145" r:id="rId22"/>
    <sheet name=" цалин" sheetId="146" r:id="rId23"/>
    <sheet name="НӨАТ" sheetId="147" r:id="rId24"/>
    <sheet name=" и баримт тулгалт " sheetId="149" r:id="rId25"/>
    <sheet name="Sheet2" sheetId="150" r:id="rId26"/>
  </sheets>
  <externalReferences>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A">[1]A!#REF!</definedName>
    <definedName name="\B">[1]A!#REF!</definedName>
    <definedName name="\C">[1]A!#REF!</definedName>
    <definedName name="_xlnm._FilterDatabase" hidden="1">#REF!</definedName>
    <definedName name="a">[1]A!#REF!</definedName>
    <definedName name="aa">'[2]SELBEG santehnik'!$A$7:$A$909</definedName>
    <definedName name="AANOAT_FP">#REF!</definedName>
    <definedName name="Actual">#REF!</definedName>
    <definedName name="ad">'[3]SAN orlogo 2009'!$E$2:$E$73</definedName>
    <definedName name="ae">[4]Sheet12!$B$52:$B$58</definedName>
    <definedName name="af">'[3]SAN orlogo 2009'!$H$2:$H$73</definedName>
    <definedName name="aq">[4]Sheet12!$B$60:$B$68</definedName>
    <definedName name="as">[4]ORLOGO!$E$1065:$E$1163</definedName>
    <definedName name="asa">[5]RefData!$B$3:$B$13</definedName>
    <definedName name="asdfsf">#REF!</definedName>
    <definedName name="Asset_Short_Descriptions">'[6]Book Asset Register'!$H$3606:$H$3623</definedName>
    <definedName name="at">[4]Sheet12!$B$44:$B$50</definedName>
    <definedName name="ay">[4]Sheet12!$G$44:$G$50</definedName>
    <definedName name="az">[4]Sheet12!$G$60:$G$68</definedName>
    <definedName name="bn">[4]Sheet2!$I$2:$I$360</definedName>
    <definedName name="CASH_BSCM">#REF!</definedName>
    <definedName name="CASH_BSPM">#REF!</definedName>
    <definedName name="CASH_CFCM">#REF!</definedName>
    <definedName name="CASH_CFPM">#REF!</definedName>
    <definedName name="CASH_NOCFCM">#REF!</definedName>
    <definedName name="CASH_NOCFPM">#REF!</definedName>
    <definedName name="CASH_WCCM">#REF!</definedName>
    <definedName name="CASH_WCPM">#REF!</definedName>
    <definedName name="cata">#REF!</definedName>
    <definedName name="cataa">#REF!</definedName>
    <definedName name="catal">#REF!</definedName>
    <definedName name="CC">[7]RefData!$F$3:$F$11</definedName>
    <definedName name="CITDeduct">[7]RefData!$E$3:$E$4</definedName>
    <definedName name="COA">#REF!</definedName>
    <definedName name="COA_BS">#REF!</definedName>
    <definedName name="COA_PL">#REF!</definedName>
    <definedName name="COGS">#REF!</definedName>
    <definedName name="Comparative">#REF!</definedName>
    <definedName name="Cost_Column">#REF!</definedName>
    <definedName name="da">[4]Sheet5!$B$690:$B$982</definedName>
    <definedName name="DATA1">#REF!</definedName>
    <definedName name="DATA10">'[8]Billable Exp Jul 09'!#REF!</definedName>
    <definedName name="DATA11">#REF!</definedName>
    <definedName name="DATA12">#REF!</definedName>
    <definedName name="DATA13">'[8]Billable Exp Jul 09'!#REF!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'[9]Billable Exp Jul 09'!#REF!</definedName>
    <definedName name="_xlnm.Database">#REF!</definedName>
    <definedName name="dd">[4]ORLOGO!$B$105:$B$179</definedName>
    <definedName name="de">[4]Sheet5!$E$690:$E$982</definedName>
    <definedName name="df">[4]ORLOGO!$B$785:$B$989</definedName>
    <definedName name="dg">[4]ORLOGO!$E$785:$E$989</definedName>
    <definedName name="dh">[4]ORLOGO!$F$785:$F$989</definedName>
    <definedName name="EBITA_MTD">#REF!</definedName>
    <definedName name="EBITA_YTD">#REF!</definedName>
    <definedName name="ee">[10]A!#REF!</definedName>
    <definedName name="Entities">[7]RefData!$B$3:$B$13</definedName>
    <definedName name="Entity">'[11]1. Instructions'!$G$46</definedName>
    <definedName name="er">[4]ORLOGO!$B$552:$B$630</definedName>
    <definedName name="et">[4]ORLOGO!$E$552:$E$630</definedName>
    <definedName name="ey">[4]ORLOGO!$F$552:$F$630</definedName>
    <definedName name="ff">[4]ORLOGO!$E$105:$E$179</definedName>
    <definedName name="gg">[4]ORLOGO!$F$105:$F$179</definedName>
    <definedName name="GH">[4]ORLOGO!$B$991:$B$1063</definedName>
    <definedName name="GK">[4]ORLOGO!$E$991:$E$1063</definedName>
    <definedName name="GKZ_ExplCat">[7]RefData!$G$3:$G$161</definedName>
    <definedName name="GL">[4]ORLOGO!$F$991:$F$1063</definedName>
    <definedName name="GL_Account">#REF!</definedName>
    <definedName name="gn">[4]Sheet12!$G$52:$G$58</definedName>
    <definedName name="Gross_Profit">#REF!</definedName>
    <definedName name="hb">'[4]2004'!$F$2:$F$502</definedName>
    <definedName name="hc">'[4]2005'!$F$2:$F$573</definedName>
    <definedName name="hj">'[4]2007'!$C$2:$C$540</definedName>
    <definedName name="hk">'[4]2007'!$F$2:$F$540</definedName>
    <definedName name="hl">'[4]2006'!$C$2:$C$555</definedName>
    <definedName name="hm">'[4]2003'!$F$2:$F$492</definedName>
    <definedName name="hn">'[4]2003'!$C$2:$C$492</definedName>
    <definedName name="hq">'[4]2004'!$C$2:$C$502</definedName>
    <definedName name="hx">'[4]2005'!$C$2:$C$573</definedName>
    <definedName name="hz">'[4]2006'!$F$2:$F$555</definedName>
    <definedName name="jjk">#REF!</definedName>
    <definedName name="Job_Costs">#REF!</definedName>
    <definedName name="Journals">[7]RefData!$A$3:$A$13</definedName>
    <definedName name="ki">[4]Sheet5!$B$547:$B$688</definedName>
    <definedName name="kk">[4]ORLOGO!$B$181:$B$288</definedName>
    <definedName name="kl">[4]ORLOGO!$B$1065:$B$1163</definedName>
    <definedName name="Lang">[12]ReferenceData!$D$13</definedName>
    <definedName name="langaccount">[12]accounts!$B$6:$G$310</definedName>
    <definedName name="Licenses">[7]RefData!$D$3:$D$20</definedName>
    <definedName name="lk">[4]Sheet5!$E$547:$E$688</definedName>
    <definedName name="ll">[4]ORLOGO!$E$181:$E$288</definedName>
    <definedName name="lo">[4]Sheet12!$B$14:$B$37</definedName>
    <definedName name="Location_Name">[13]Control!$C$6</definedName>
    <definedName name="lp">[4]Sheet12!$G$14:$G$37</definedName>
    <definedName name="mj">[4]Sheet5!$B$2:$B$545</definedName>
    <definedName name="mk">[4]Sheet5!$E$2:$E$545</definedName>
    <definedName name="MNTtaxrates">#REF!</definedName>
    <definedName name="Month_Spot">#REF!</definedName>
    <definedName name="Monthend">'[11]1. Instructions'!$G$48</definedName>
    <definedName name="MonthName">#REF!</definedName>
    <definedName name="MonthNo">[11]Tables!$C$21</definedName>
    <definedName name="MTDInd">[11]Tables!$C$38:$N$38</definedName>
    <definedName name="nm">[4]Sheet2!$J$2:$J$360</definedName>
    <definedName name="NPAT_YTD">#REF!</definedName>
    <definedName name="NPBT_MTD">#REF!</definedName>
    <definedName name="NPBT_YTD">#REF!</definedName>
    <definedName name="NSW_Column">#REF!</definedName>
    <definedName name="NSW_Job_Costs">#REF!</definedName>
    <definedName name="oo">[4]ORLOGO!$F$2:$F$63</definedName>
    <definedName name="ôô">'[2]TUSLAH MATERIAL'!$A$7:$A$686</definedName>
    <definedName name="Other_Column">#REF!</definedName>
    <definedName name="Other_Job_Costs">#REF!</definedName>
    <definedName name="pf">[4]Sheet12!$B$39:$B$42</definedName>
    <definedName name="pl">[4]Sheet12!$G$39:$G$42</definedName>
    <definedName name="PMInd">[11]Tables!$C$39:$N$39</definedName>
    <definedName name="po">'[14]2008'!$F$2:$F$593</definedName>
    <definedName name="PostAcctNames">[15]TB!$B$6:$B$492</definedName>
    <definedName name="PostAcctsFull">[16]TB!$C$6:$C$486</definedName>
    <definedName name="PostingAccts">[16]TB!$A$6:$A$486</definedName>
    <definedName name="pp">'[14]2008'!$C$2:$C$593</definedName>
    <definedName name="_xlnm.Print_Area" localSheetId="4">Balance!$A$1:$D$73</definedName>
    <definedName name="_xlnm.Print_Area" localSheetId="6">Equity!$A$1:$J$27</definedName>
    <definedName name="_xlnm.Print_Area" localSheetId="5">IS!$A$1:$D$42</definedName>
    <definedName name="_xlnm.Print_Area" localSheetId="12">'тод-10'!$A$1:$J$42</definedName>
    <definedName name="_xlnm.Print_Area" localSheetId="17">'тод-18-20'!$A$1:$F$49</definedName>
    <definedName name="_xlnm.Print_Area" localSheetId="18">'тод20-21'!$A$1:$F$52</definedName>
    <definedName name="_xlnm.Print_Area" localSheetId="10">'тод-5-8'!$A$1:$K$56</definedName>
    <definedName name="_xlnm.Print_Area" localSheetId="11">'тод-9'!$A$1:$J$41</definedName>
    <definedName name="_xlnm.Print_Titles">'[17]cost centre:Account'!$A$2:$IV$20</definedName>
    <definedName name="Projects">[7]RefData!$C$3:$C$13</definedName>
    <definedName name="qe">[4]ORLOGO!$E$290:$E$474</definedName>
    <definedName name="QLD_Column">#REF!</definedName>
    <definedName name="QLD_Job_Costs">#REF!</definedName>
    <definedName name="qqqq">#REF!</definedName>
    <definedName name="qr">[4]ORLOGO!$F$290:$F$474</definedName>
    <definedName name="qt">[4]ORLOGO!$B$476:$B$550</definedName>
    <definedName name="qu">[4]ORLOGO!$F$476:$F$550</definedName>
    <definedName name="qw">[4]ORLOGO!$B$290:$B$474</definedName>
    <definedName name="qy">[4]ORLOGO!$E$476:$E$550</definedName>
    <definedName name="RateProvLookup">[18]Rates!$A$6:$R$22</definedName>
    <definedName name="Recoverables">#REF!</definedName>
    <definedName name="Region">#REF!</definedName>
    <definedName name="Report_Style">#REF!</definedName>
    <definedName name="ReportCurrencyList">#REF!</definedName>
    <definedName name="RET_EARN">#REF!</definedName>
    <definedName name="rr">'[4]ORLOGO 2009'!$E$6:$E$789</definedName>
    <definedName name="rt">[4]ORLOGO!$B$632:$B$694</definedName>
    <definedName name="ru">[4]ORLOGO!$F$632:$F$694</definedName>
    <definedName name="ry">[4]ORLOGO!$E$632:$E$694</definedName>
    <definedName name="Sales_Column">#REF!</definedName>
    <definedName name="sdfwe">#REF!</definedName>
    <definedName name="SelectedCurrency">[19]Analysis!$I$5</definedName>
    <definedName name="ss">[4]ORLOGO!$F$65:$F$103</definedName>
    <definedName name="T15h_cash_flow">#REF!</definedName>
    <definedName name="T15i_cash_flow">#REF!</definedName>
    <definedName name="temp">#REF!</definedName>
    <definedName name="temp1">#REF!</definedName>
    <definedName name="TEST0">#REF!</definedName>
    <definedName name="TESTHKEY">'[8]Billable Exp Jul 09'!#REF!</definedName>
    <definedName name="TESTKEYS">#REF!</definedName>
    <definedName name="TESTVKEY">'[8]Billable Exp Jul 09'!#REF!</definedName>
    <definedName name="tg">'[4]2008'!$B$3:$B$686</definedName>
    <definedName name="tt">'[14]ORLOGO- 2009'!$H$455:$H$773</definedName>
    <definedName name="Turnover">#REF!</definedName>
    <definedName name="Turnover_MTD">#REF!</definedName>
    <definedName name="ubg">#REF!</definedName>
    <definedName name="UStaxrates">#REF!</definedName>
    <definedName name="uu">[4]ORLOGO!$B$2:$B$63</definedName>
    <definedName name="vb">[4]Sheet2!$E$2:$E$360</definedName>
    <definedName name="wa">'[3]SAN orlogo 2009'!$E$645:$E$722</definedName>
    <definedName name="wb">'[3]2004'!$E$2:$E$254</definedName>
    <definedName name="wc">'[3]2005'!$F$2:$F$202</definedName>
    <definedName name="wd">'[3]SAN orlogo 2009'!$E$724:$E$1130</definedName>
    <definedName name="WIP_MTD_CLAIM">#REF!</definedName>
    <definedName name="WIP_Turnover">#REF!</definedName>
    <definedName name="WIP_YTD_CLAIM">#REF!</definedName>
    <definedName name="WIP_YTD_Costs">#REF!</definedName>
    <definedName name="WIP_YTD_Margin">#REF!</definedName>
    <definedName name="wl">'[3]2006'!$F$2:$F$355</definedName>
    <definedName name="wm">'[3]2003'!$F$2:$F$177</definedName>
    <definedName name="WorkAccts">#REF!,#REF!,#REF!,#REF!,#REF!,#REF!,#REF!,#REF!,#REF!,#REF!,#REF!,#REF!,#REF!,#REF!,#REF!,#REF!,#REF!,#REF!,#REF!,#REF!,#REF!,#REF!,#REF!,#REF!</definedName>
    <definedName name="wqw">#REF!</definedName>
    <definedName name="ws">'[3]SAN orlogo 2009'!$H$645:$H$722</definedName>
    <definedName name="ww">'[2]BARILGIIN material'!$A$7:$A$476</definedName>
    <definedName name="xc">'[14]ORLOGO- 2009'!$D$455:$D$773</definedName>
    <definedName name="xv">'[14]ORLOGO- 2009'!$G$455:$G$773</definedName>
    <definedName name="xxx">#REF!</definedName>
    <definedName name="yes">[10]A!#REF!</definedName>
    <definedName name="Yes_No">[11]Tables!$B$64:$B$65</definedName>
    <definedName name="yi">[4]ORLOGO!$E$696:$E$783</definedName>
    <definedName name="yo">[4]ORLOGO!$F$696:$F$783</definedName>
    <definedName name="yu">[4]ORLOGO!$B$696:$B$783</definedName>
    <definedName name="YW">'[4]2008'!$E$3:$E$686</definedName>
    <definedName name="zz">[4]ORLOGO!$F$181:$F$288</definedName>
    <definedName name="дт23">#REF!</definedName>
    <definedName name="дт24">#REF!</definedName>
    <definedName name="дт31">#REF!</definedName>
    <definedName name="дт32">#REF!</definedName>
    <definedName name="дт33">#REF!</definedName>
    <definedName name="дт34">#REF!</definedName>
    <definedName name="дт41">#REF!</definedName>
    <definedName name="дт42">#REF!</definedName>
    <definedName name="дт43">#REF!</definedName>
    <definedName name="дт44">#REF!</definedName>
    <definedName name="дт51">#REF!</definedName>
    <definedName name="дт52">#REF!</definedName>
    <definedName name="дт53">#REF!</definedName>
    <definedName name="дт54">#REF!</definedName>
    <definedName name="дүн23">#REF!</definedName>
    <definedName name="дүн24">#REF!</definedName>
    <definedName name="дүн31">#REF!</definedName>
    <definedName name="дүн32">#REF!</definedName>
    <definedName name="дүн33">#REF!</definedName>
    <definedName name="дүн34">#REF!</definedName>
    <definedName name="дүн41">#REF!</definedName>
    <definedName name="дүн42">#REF!</definedName>
    <definedName name="дүн43">#REF!</definedName>
    <definedName name="дүн44">#REF!</definedName>
    <definedName name="дүн51">#REF!</definedName>
    <definedName name="дүн52">#REF!</definedName>
    <definedName name="дүн53">#REF!</definedName>
    <definedName name="дүн54">#REF!</definedName>
    <definedName name="й">[20]Classification!$C$3:$C$7</definedName>
    <definedName name="кт23">#REF!</definedName>
    <definedName name="кт24">#REF!</definedName>
    <definedName name="кт31">#REF!</definedName>
    <definedName name="кт32">#REF!</definedName>
    <definedName name="кт33">#REF!</definedName>
    <definedName name="кт34">#REF!</definedName>
    <definedName name="кт41">#REF!</definedName>
    <definedName name="кт42">#REF!</definedName>
    <definedName name="кт43">#REF!</definedName>
    <definedName name="кт44">#REF!</definedName>
    <definedName name="кт51">#REF!</definedName>
    <definedName name="кт52">#REF!</definedName>
    <definedName name="кт53">#REF!</definedName>
    <definedName name="кт54">#REF!</definedName>
    <definedName name="スルガモンゴル小口現金入出金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133" l="1"/>
  <c r="D16" i="102"/>
  <c r="D24" i="102" s="1"/>
  <c r="F23" i="135"/>
  <c r="L18" i="125"/>
  <c r="M159" i="125"/>
  <c r="L159" i="125"/>
  <c r="L88" i="125"/>
  <c r="L96" i="125"/>
  <c r="M85" i="125"/>
  <c r="O155" i="125"/>
  <c r="M166" i="125"/>
  <c r="D11" i="102"/>
  <c r="E24" i="102" l="1"/>
  <c r="D26" i="102"/>
  <c r="L189" i="125"/>
  <c r="L171" i="125"/>
  <c r="L163" i="125" l="1"/>
  <c r="F21" i="101"/>
  <c r="F11" i="101"/>
  <c r="F10" i="101"/>
  <c r="F37" i="101"/>
  <c r="F36" i="101"/>
  <c r="F35" i="101"/>
  <c r="F44" i="101"/>
  <c r="F45" i="101"/>
  <c r="F49" i="101"/>
  <c r="L100" i="125"/>
  <c r="N108" i="125"/>
  <c r="L129" i="125"/>
  <c r="L108" i="125"/>
  <c r="L85" i="125"/>
  <c r="L69" i="125"/>
  <c r="L49" i="125"/>
  <c r="L37" i="125"/>
  <c r="L164" i="125"/>
  <c r="D64" i="101"/>
  <c r="D58" i="101"/>
  <c r="D49" i="101"/>
  <c r="D45" i="101"/>
  <c r="D44" i="101"/>
  <c r="D40" i="101"/>
  <c r="D37" i="101"/>
  <c r="D36" i="101"/>
  <c r="D35" i="101"/>
  <c r="D21" i="101"/>
  <c r="D19" i="101"/>
  <c r="D15" i="101"/>
  <c r="D14" i="101"/>
  <c r="D11" i="101"/>
  <c r="D10" i="101"/>
  <c r="D9" i="101"/>
  <c r="E17" i="104"/>
  <c r="E20" i="104"/>
  <c r="E15" i="104"/>
  <c r="F46" i="141" a="1"/>
  <c r="F46" i="141" s="1"/>
  <c r="F16" i="142" s="1"/>
  <c r="G16" i="142" s="1"/>
  <c r="E12" i="104"/>
  <c r="E43" i="104"/>
  <c r="E46" i="104" s="1"/>
  <c r="E42" i="104"/>
  <c r="L143" i="125"/>
  <c r="F6" i="142"/>
  <c r="F44" i="141"/>
  <c r="F41" i="141"/>
  <c r="F40" i="141"/>
  <c r="D27" i="138"/>
  <c r="D25" i="138"/>
  <c r="G21" i="135"/>
  <c r="F21" i="135"/>
  <c r="D21" i="135"/>
  <c r="D32" i="135"/>
  <c r="D23" i="135"/>
  <c r="L120" i="125"/>
  <c r="L52" i="125"/>
  <c r="L104" i="125"/>
  <c r="D22" i="101"/>
  <c r="E13" i="104" l="1"/>
  <c r="F17" i="104" s="1"/>
  <c r="E23" i="104"/>
  <c r="C31" i="133"/>
  <c r="C34" i="133" s="1"/>
  <c r="C2" i="104"/>
  <c r="E16" i="102" l="1"/>
  <c r="H16" i="103"/>
  <c r="D30" i="133"/>
  <c r="G22" i="135" l="1"/>
  <c r="E10" i="101" l="1"/>
  <c r="E11" i="101" l="1"/>
  <c r="F16" i="102"/>
  <c r="C70" i="101" l="1"/>
  <c r="D25" i="146"/>
  <c r="C25" i="146"/>
  <c r="D24" i="146"/>
  <c r="C24" i="146"/>
  <c r="D23" i="146"/>
  <c r="C23" i="146"/>
  <c r="D21" i="146"/>
  <c r="C21" i="146"/>
  <c r="D20" i="146"/>
  <c r="C20" i="146"/>
  <c r="D19" i="146"/>
  <c r="C19" i="146"/>
  <c r="D17" i="146"/>
  <c r="C17" i="146"/>
  <c r="D16" i="146"/>
  <c r="C16" i="146"/>
  <c r="D15" i="146"/>
  <c r="C15" i="146"/>
  <c r="D12" i="146"/>
  <c r="D13" i="146"/>
  <c r="C12" i="146"/>
  <c r="C13" i="146"/>
  <c r="C11" i="146"/>
  <c r="D11" i="146"/>
  <c r="E16" i="142"/>
  <c r="D16" i="142"/>
  <c r="D17" i="142" s="1"/>
  <c r="F22" i="135"/>
  <c r="D16" i="138"/>
  <c r="E9" i="101"/>
  <c r="D47" i="101" l="1"/>
  <c r="J26" i="146" l="1"/>
  <c r="E25" i="146"/>
  <c r="C22" i="146"/>
  <c r="J27" i="146"/>
  <c r="C18" i="146"/>
  <c r="G22" i="146"/>
  <c r="B22" i="146"/>
  <c r="J18" i="146"/>
  <c r="G18" i="146"/>
  <c r="B18" i="146"/>
  <c r="D18" i="146" s="1"/>
  <c r="C22" i="133"/>
  <c r="D34" i="133"/>
  <c r="E34" i="133" s="1"/>
  <c r="C20" i="133"/>
  <c r="D22" i="146" l="1"/>
  <c r="C26" i="146"/>
  <c r="D26" i="146"/>
  <c r="I20" i="134" l="1"/>
  <c r="I22" i="134"/>
  <c r="I23" i="134"/>
  <c r="I18" i="134"/>
  <c r="D35" i="142"/>
  <c r="C22" i="141"/>
  <c r="G35" i="139"/>
  <c r="D5" i="139"/>
  <c r="E20" i="136"/>
  <c r="F20" i="136"/>
  <c r="G20" i="136"/>
  <c r="H20" i="136"/>
  <c r="I20" i="136"/>
  <c r="D20" i="136"/>
  <c r="D28" i="136" s="1"/>
  <c r="E20" i="133"/>
  <c r="E19" i="139"/>
  <c r="D19" i="138"/>
  <c r="E19" i="138" s="1"/>
  <c r="D5" i="133"/>
  <c r="D22" i="141" l="1"/>
  <c r="P14" i="103"/>
  <c r="E12" i="101"/>
  <c r="E13" i="101"/>
  <c r="E15" i="101"/>
  <c r="E16" i="101"/>
  <c r="E17" i="101"/>
  <c r="E18" i="101"/>
  <c r="E20" i="101"/>
  <c r="E32" i="101"/>
  <c r="E33" i="101"/>
  <c r="E34" i="101"/>
  <c r="E39" i="101"/>
  <c r="E41" i="101"/>
  <c r="E43" i="101"/>
  <c r="E45" i="101"/>
  <c r="E46" i="101"/>
  <c r="E48" i="101"/>
  <c r="E50" i="101"/>
  <c r="E51" i="101"/>
  <c r="E52" i="101"/>
  <c r="E53" i="101"/>
  <c r="E56" i="101"/>
  <c r="E57" i="101"/>
  <c r="E59" i="101"/>
  <c r="E60" i="101"/>
  <c r="E61" i="101"/>
  <c r="E62" i="101"/>
  <c r="E63" i="101"/>
  <c r="E66" i="101"/>
  <c r="I19" i="134" l="1"/>
  <c r="D7" i="135"/>
  <c r="C19" i="139" l="1"/>
  <c r="C16" i="138"/>
  <c r="C5" i="139"/>
  <c r="B26" i="146" l="1"/>
  <c r="B14" i="146"/>
  <c r="G26" i="146"/>
  <c r="G27" i="146" s="1"/>
  <c r="E22" i="135"/>
  <c r="H22" i="135"/>
  <c r="G6" i="135"/>
  <c r="B27" i="146" l="1"/>
  <c r="D14" i="146"/>
  <c r="C14" i="146"/>
  <c r="E24" i="146"/>
  <c r="E23" i="146"/>
  <c r="E21" i="146"/>
  <c r="F21" i="146" s="1"/>
  <c r="E20" i="146"/>
  <c r="F20" i="146" s="1"/>
  <c r="E17" i="146"/>
  <c r="F17" i="146" s="1"/>
  <c r="E16" i="146"/>
  <c r="F16" i="146" s="1"/>
  <c r="E13" i="146"/>
  <c r="F13" i="146" s="1"/>
  <c r="E12" i="146"/>
  <c r="F12" i="146" s="1"/>
  <c r="H12" i="146" s="1"/>
  <c r="I12" i="146" s="1"/>
  <c r="E11" i="146"/>
  <c r="H16" i="146" l="1"/>
  <c r="I16" i="146"/>
  <c r="H20" i="146"/>
  <c r="I20" i="146"/>
  <c r="F23" i="146"/>
  <c r="E26" i="146"/>
  <c r="H17" i="146"/>
  <c r="I17" i="146"/>
  <c r="H21" i="146"/>
  <c r="I21" i="146"/>
  <c r="E19" i="146"/>
  <c r="F24" i="146"/>
  <c r="E15" i="146"/>
  <c r="E18" i="146" s="1"/>
  <c r="F25" i="146"/>
  <c r="E14" i="146"/>
  <c r="C27" i="146"/>
  <c r="H13" i="146"/>
  <c r="I13" i="146" s="1"/>
  <c r="F11" i="146"/>
  <c r="H23" i="146" l="1"/>
  <c r="I23" i="146"/>
  <c r="H24" i="146"/>
  <c r="I24" i="146"/>
  <c r="H25" i="146"/>
  <c r="K25" i="146" s="1"/>
  <c r="I25" i="146"/>
  <c r="I26" i="146" s="1"/>
  <c r="D27" i="146"/>
  <c r="F19" i="146"/>
  <c r="I19" i="146" s="1"/>
  <c r="I22" i="146" s="1"/>
  <c r="E22" i="146"/>
  <c r="F15" i="146"/>
  <c r="F14" i="146"/>
  <c r="H11" i="146"/>
  <c r="J11" i="146" s="1"/>
  <c r="H26" i="146" l="1"/>
  <c r="H14" i="146"/>
  <c r="I11" i="146"/>
  <c r="I14" i="146" s="1"/>
  <c r="F18" i="146"/>
  <c r="I15" i="146"/>
  <c r="I18" i="146" s="1"/>
  <c r="I27" i="146" s="1"/>
  <c r="E27" i="146"/>
  <c r="H19" i="146"/>
  <c r="F22" i="146"/>
  <c r="H15" i="146"/>
  <c r="F26" i="146"/>
  <c r="C5" i="133"/>
  <c r="E52" i="104"/>
  <c r="E40" i="101"/>
  <c r="E14" i="101"/>
  <c r="E44" i="101"/>
  <c r="E35" i="101"/>
  <c r="E42" i="101"/>
  <c r="E38" i="101"/>
  <c r="E22" i="101"/>
  <c r="F27" i="146" l="1"/>
  <c r="H22" i="146"/>
  <c r="E37" i="101" s="1"/>
  <c r="H18" i="146"/>
  <c r="H27" i="146" s="1"/>
  <c r="C25" i="133"/>
  <c r="G19" i="139"/>
  <c r="E49" i="101"/>
  <c r="E53" i="104"/>
  <c r="F53" i="104" s="1"/>
  <c r="J18" i="103"/>
  <c r="J19" i="103"/>
  <c r="J20" i="103"/>
  <c r="J21" i="103"/>
  <c r="E36" i="101" l="1"/>
  <c r="E21" i="101"/>
  <c r="I8" i="103"/>
  <c r="D54" i="101" l="1"/>
  <c r="D23" i="101"/>
  <c r="D25" i="101"/>
  <c r="E25" i="101" s="1"/>
  <c r="D26" i="101"/>
  <c r="E26" i="101" s="1"/>
  <c r="D27" i="101"/>
  <c r="E27" i="101" s="1"/>
  <c r="D28" i="101"/>
  <c r="E28" i="101" s="1"/>
  <c r="D29" i="101"/>
  <c r="E29" i="101" s="1"/>
  <c r="E64" i="101"/>
  <c r="E23" i="101" l="1"/>
  <c r="A3" i="102"/>
  <c r="A2" i="103" s="1"/>
  <c r="A2" i="104" s="1"/>
  <c r="C16" i="103"/>
  <c r="H22" i="103"/>
  <c r="E58" i="101" l="1"/>
  <c r="C22" i="103"/>
  <c r="F12" i="135" l="1"/>
  <c r="E41" i="104" l="1"/>
  <c r="E45" i="104"/>
  <c r="E50" i="104" s="1"/>
  <c r="H41" i="141" l="1"/>
  <c r="D24" i="101"/>
  <c r="D30" i="101" s="1"/>
  <c r="E24" i="101" l="1"/>
  <c r="D31" i="101"/>
  <c r="D55" i="101"/>
  <c r="E54" i="101"/>
  <c r="C37" i="142"/>
  <c r="B37" i="142"/>
  <c r="C23" i="141"/>
  <c r="I14" i="103" l="1"/>
  <c r="H8" i="103"/>
  <c r="C8" i="103"/>
  <c r="J6" i="103"/>
  <c r="J8" i="103" l="1"/>
  <c r="I16" i="103"/>
  <c r="J16" i="103" s="1"/>
  <c r="C10" i="145" l="1"/>
  <c r="D37" i="142" l="1"/>
  <c r="C6" i="139"/>
  <c r="C7" i="133"/>
  <c r="D44" i="142"/>
  <c r="D25" i="142"/>
  <c r="D23" i="141"/>
  <c r="D6" i="141"/>
  <c r="D40" i="140"/>
  <c r="D42" i="140" s="1"/>
  <c r="C19" i="138"/>
  <c r="D30" i="136"/>
  <c r="J30" i="136" s="1"/>
  <c r="K30" i="136" s="1"/>
  <c r="J21" i="136"/>
  <c r="D17" i="136"/>
  <c r="J6" i="136"/>
  <c r="H32" i="135"/>
  <c r="G32" i="135"/>
  <c r="F32" i="135"/>
  <c r="E32" i="135"/>
  <c r="C32" i="135"/>
  <c r="J31" i="135"/>
  <c r="J29" i="135"/>
  <c r="J28" i="135"/>
  <c r="J27" i="135"/>
  <c r="I26" i="135"/>
  <c r="H26" i="135"/>
  <c r="G26" i="135"/>
  <c r="F26" i="135"/>
  <c r="E26" i="135"/>
  <c r="E30" i="135" s="1"/>
  <c r="D26" i="135"/>
  <c r="C26" i="135"/>
  <c r="J25" i="135"/>
  <c r="J24" i="135"/>
  <c r="J23" i="135"/>
  <c r="I22" i="135"/>
  <c r="D22" i="135"/>
  <c r="C22" i="135"/>
  <c r="J21" i="135"/>
  <c r="J20" i="135"/>
  <c r="J18" i="135"/>
  <c r="J17" i="135"/>
  <c r="J16" i="135"/>
  <c r="J15" i="135"/>
  <c r="J14" i="135"/>
  <c r="J13" i="135"/>
  <c r="I12" i="135"/>
  <c r="H12" i="135"/>
  <c r="E12" i="135"/>
  <c r="D12" i="135"/>
  <c r="C12" i="135"/>
  <c r="J11" i="135"/>
  <c r="J10" i="135"/>
  <c r="J9" i="135"/>
  <c r="J8" i="135"/>
  <c r="I7" i="135"/>
  <c r="H7" i="135"/>
  <c r="G7" i="135"/>
  <c r="F7" i="135"/>
  <c r="E7" i="135"/>
  <c r="C7" i="135"/>
  <c r="J6" i="135"/>
  <c r="J5" i="135"/>
  <c r="H25" i="134"/>
  <c r="E25" i="134"/>
  <c r="C25" i="134"/>
  <c r="H21" i="134"/>
  <c r="H24" i="134" s="1"/>
  <c r="H26" i="134" s="1"/>
  <c r="E21" i="134"/>
  <c r="E24" i="134" s="1"/>
  <c r="E26" i="134" s="1"/>
  <c r="C21" i="134"/>
  <c r="D21" i="134"/>
  <c r="G25" i="134"/>
  <c r="F25" i="134"/>
  <c r="D25" i="134"/>
  <c r="D46" i="133"/>
  <c r="C46" i="133"/>
  <c r="E24" i="133"/>
  <c r="E23" i="133"/>
  <c r="E21" i="133"/>
  <c r="D30" i="135" l="1"/>
  <c r="C24" i="134"/>
  <c r="C19" i="135"/>
  <c r="I25" i="134"/>
  <c r="I19" i="135"/>
  <c r="C30" i="135"/>
  <c r="J17" i="136"/>
  <c r="D31" i="136"/>
  <c r="J31" i="136" s="1"/>
  <c r="J32" i="136" s="1"/>
  <c r="E19" i="135"/>
  <c r="I30" i="135"/>
  <c r="E33" i="135"/>
  <c r="J26" i="135"/>
  <c r="D19" i="135"/>
  <c r="E22" i="133"/>
  <c r="E25" i="133" s="1"/>
  <c r="F25" i="133" s="1"/>
  <c r="H30" i="135"/>
  <c r="J32" i="135"/>
  <c r="K32" i="135" s="1"/>
  <c r="G30" i="135"/>
  <c r="F30" i="135"/>
  <c r="H19" i="135"/>
  <c r="G19" i="135"/>
  <c r="F19" i="135"/>
  <c r="J12" i="135"/>
  <c r="J7" i="135"/>
  <c r="J22" i="135"/>
  <c r="D24" i="134"/>
  <c r="F21" i="134"/>
  <c r="F24" i="134" s="1"/>
  <c r="F26" i="134" s="1"/>
  <c r="G21" i="134"/>
  <c r="G24" i="134" s="1"/>
  <c r="G26" i="134" s="1"/>
  <c r="K31" i="136" l="1"/>
  <c r="C33" i="135"/>
  <c r="I33" i="135"/>
  <c r="I21" i="134"/>
  <c r="C26" i="134"/>
  <c r="I24" i="134"/>
  <c r="D33" i="135"/>
  <c r="G33" i="135"/>
  <c r="H33" i="135"/>
  <c r="D33" i="102"/>
  <c r="D65" i="101" s="1"/>
  <c r="J30" i="135"/>
  <c r="F33" i="135"/>
  <c r="J19" i="135"/>
  <c r="D26" i="134"/>
  <c r="E32" i="138"/>
  <c r="D29" i="138"/>
  <c r="E29" i="138" s="1"/>
  <c r="D6" i="139"/>
  <c r="E6" i="139" s="1"/>
  <c r="D7" i="133"/>
  <c r="I17" i="103" l="1"/>
  <c r="D67" i="101"/>
  <c r="D68" i="101" s="1"/>
  <c r="D70" i="101" s="1"/>
  <c r="I26" i="134"/>
  <c r="J26" i="134" s="1"/>
  <c r="J33" i="135"/>
  <c r="K33" i="135" s="1"/>
  <c r="E33" i="104"/>
  <c r="E25" i="104"/>
  <c r="M189" i="125" l="1"/>
  <c r="N155" i="125"/>
  <c r="O156" i="125" s="1"/>
  <c r="E65" i="101"/>
  <c r="E67" i="101"/>
  <c r="I22" i="103"/>
  <c r="I23" i="103" s="1"/>
  <c r="J17" i="103"/>
  <c r="E39" i="104"/>
  <c r="E51" i="104" s="1"/>
  <c r="H53" i="104" s="1"/>
  <c r="H11" i="102"/>
  <c r="D3" i="102" l="1"/>
  <c r="E54" i="104" l="1"/>
  <c r="H12" i="102"/>
  <c r="H13" i="102" s="1"/>
  <c r="I2" i="103" l="1"/>
  <c r="G22" i="103" l="1"/>
  <c r="F22" i="103"/>
  <c r="E22" i="103"/>
  <c r="D22" i="103"/>
  <c r="J15" i="103"/>
  <c r="J22" i="103" l="1"/>
  <c r="E30" i="101"/>
  <c r="K22" i="103" l="1"/>
  <c r="J23" i="103"/>
  <c r="J14" i="103"/>
  <c r="E55" i="101" l="1"/>
  <c r="E47" i="101"/>
  <c r="E19" i="101"/>
  <c r="E70" i="101" l="1"/>
  <c r="E31" i="101"/>
  <c r="K17" i="103"/>
  <c r="E68" i="101" l="1"/>
  <c r="C69" i="101"/>
  <c r="E69" i="10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<sst xmlns="http://schemas.openxmlformats.org/spreadsheetml/2006/main" count="1222" uniqueCount="815">
  <si>
    <t>№</t>
  </si>
  <si>
    <t>Регистрийн дугаар:</t>
  </si>
  <si>
    <t xml:space="preserve">            </t>
  </si>
  <si>
    <t>Өмчийн хэлбэр :</t>
  </si>
  <si>
    <t>Төрийн . . . . . хувь</t>
  </si>
  <si>
    <t>САНХҮҮГИЙН ТАЙЛАН</t>
  </si>
  <si>
    <t>Сар, өдөр</t>
  </si>
  <si>
    <t>Гарын үсэг</t>
  </si>
  <si>
    <t>бодит байдлын тухай мэдэгдэл</t>
  </si>
  <si>
    <t>болгон гаргасан санхүүгийн тайланд тайлант хугацааны үйл ажиллагааны үр дүн,</t>
  </si>
  <si>
    <t>санхүүгийн байдлыг “Нягтлан бодох бүртгэлийн тухай” хуулийн 17.1 дэх заалтын дагуу үнэн зөв, бүрэн тусгасан болохыг баталж байна. Үүнд:</t>
  </si>
  <si>
    <t>1.      Бүх ажил гүйлгээ бодитоор гарсан бөгөөд холбогдох анхан шатны баримтыг үндэслэн нягтлан бодох бүртгэл, санхүүгийн тайланд үнэн зөв тусгасан</t>
  </si>
  <si>
    <t>2. Санхүүгийн тайланд тусгагдсан бүх тооцоолол үнэн зөв хийгдсэн</t>
  </si>
  <si>
    <t>3. Аж ахуйн нэгжийн үйл ажиллагааны эдийн засаг, санхүүгийн бүхий л үйл явцыг иж бүрэн хамарсан</t>
  </si>
  <si>
    <t>4. Тайлант үеийн үр дүнд өмнөх оны ажил гүйлгээнээс шилжин тусгагдаагүй, мөн тайлант оны ажил гүйлгээнээс орхигдсон зүйл байхгүй</t>
  </si>
  <si>
    <t>5. Бүх хөрөнгө, авлага, өр төлбөр, орлого, зардлыг холбогдох Санхүүгийн тайлагналын олон улсын стандартын дагуу үнэн зөв тусгасан</t>
  </si>
  <si>
    <t>6. Энэ тайланд тусгагдсан бүхий л зүйл манай байгууллагын албан ёсны өмчлөлд байдаг бөгөөд орхигдсон зүйл үгүй болно.</t>
  </si>
  <si>
    <t>Захирал</t>
  </si>
  <si>
    <t xml:space="preserve">   ________________  /..................................../</t>
  </si>
  <si>
    <t>Ерөнхий нягтлан бодогч</t>
  </si>
  <si>
    <t>САНХҮҮГИЙН БАЙДЛЫН ТАЙЛАН</t>
  </si>
  <si>
    <t xml:space="preserve">  ( Аж ахуйн нэгжийн нэр )</t>
  </si>
  <si>
    <t>/төгрөгөөр/</t>
  </si>
  <si>
    <t>Мөрийн дугаар</t>
  </si>
  <si>
    <t>Үзүүлэлт</t>
  </si>
  <si>
    <t xml:space="preserve"> ХӨРӨНГӨ</t>
  </si>
  <si>
    <t>Эргэлтийн хөрөнгө</t>
  </si>
  <si>
    <t>1.1.1</t>
  </si>
  <si>
    <t>Мөнгө,түүнтэй адилтгах хөрөнгө</t>
  </si>
  <si>
    <t>1.1.2</t>
  </si>
  <si>
    <t xml:space="preserve">Дансны авлага </t>
  </si>
  <si>
    <t>1.1.3</t>
  </si>
  <si>
    <t>Татвар, НДШ – ийн авлага</t>
  </si>
  <si>
    <t>1.1.4</t>
  </si>
  <si>
    <t>Бусад авлага</t>
  </si>
  <si>
    <t>1.1.5</t>
  </si>
  <si>
    <t>Бусад санхүүгийн хөрөнгө</t>
  </si>
  <si>
    <t>1.1.6</t>
  </si>
  <si>
    <t>Бараа материал</t>
  </si>
  <si>
    <t>1.1.7</t>
  </si>
  <si>
    <t>Урьдчилж төлсөн зардал/тооцоо</t>
  </si>
  <si>
    <t>1.1.8</t>
  </si>
  <si>
    <t>Бусад эргэлтийн хөрөнгө</t>
  </si>
  <si>
    <t>1.1.9</t>
  </si>
  <si>
    <t>Борлуулах зорилгоор эзэмшиж буй эргэлтийн бус хөрөнгө (борлуулах бүлэг хөрөнгө)</t>
  </si>
  <si>
    <t>1.1.10</t>
  </si>
  <si>
    <t>1.1.11</t>
  </si>
  <si>
    <t>Эргэлтийн хөрөнгийн дүн</t>
  </si>
  <si>
    <t>Эргэлтийн бус хөрөнгө</t>
  </si>
  <si>
    <t>1.2.1</t>
  </si>
  <si>
    <t>Үндсэн хөрөнгө</t>
  </si>
  <si>
    <t>1.2.2</t>
  </si>
  <si>
    <t>Биет бус хөрөнгө</t>
  </si>
  <si>
    <t>1.2.3</t>
  </si>
  <si>
    <t>Биологийн хөрөнгө</t>
  </si>
  <si>
    <t>1.2.4</t>
  </si>
  <si>
    <t>Урт хугацаат  хөрөнгө оруулалт</t>
  </si>
  <si>
    <t>1.2.5</t>
  </si>
  <si>
    <t>Хайгуул ба үнэлгээний хөрөнгө</t>
  </si>
  <si>
    <t>1.2.6</t>
  </si>
  <si>
    <t>Хойшлогдсон татварын хөрөнгө</t>
  </si>
  <si>
    <t>1.2.7</t>
  </si>
  <si>
    <t>Хөрөнгө оруулалтын зориулалттай үл хөдлөх хөрөнгө</t>
  </si>
  <si>
    <t>1.2.8</t>
  </si>
  <si>
    <t>Бусад эргэлтийн бус хөрөнгө</t>
  </si>
  <si>
    <t>1.2.9</t>
  </si>
  <si>
    <t>1.2.10</t>
  </si>
  <si>
    <t>Эргэлтийн бус хөрөнгийн дүн</t>
  </si>
  <si>
    <t>НИЙТ ХӨРӨНГИЙН ДҮН</t>
  </si>
  <si>
    <t>ӨР ТӨЛБӨР БА ЭЗДИЙН ӨМЧ</t>
  </si>
  <si>
    <t>Өр төлбөр</t>
  </si>
  <si>
    <t>2.1.1</t>
  </si>
  <si>
    <t>Богино хугацаат өр төлбөр</t>
  </si>
  <si>
    <t>2.1.1.1</t>
  </si>
  <si>
    <t>Дансны өглөг</t>
  </si>
  <si>
    <t>2.1.1.2</t>
  </si>
  <si>
    <t>Цалингийн  өглөг</t>
  </si>
  <si>
    <t>2.1.1.3</t>
  </si>
  <si>
    <t>Татварын өр</t>
  </si>
  <si>
    <t>2.1.1.4</t>
  </si>
  <si>
    <t>НДШ - ийн  өглөг</t>
  </si>
  <si>
    <t>2.1.1.5</t>
  </si>
  <si>
    <t>Богино хугацаат зээл</t>
  </si>
  <si>
    <t>2.1.1.6</t>
  </si>
  <si>
    <t>Хүүний  өглөг</t>
  </si>
  <si>
    <t>2.1.1.7</t>
  </si>
  <si>
    <t>Ногдол ашгийн  өглөг</t>
  </si>
  <si>
    <t>2.1.1.8</t>
  </si>
  <si>
    <t>Урьдчилж орсон орлого</t>
  </si>
  <si>
    <t>2.1.1.9</t>
  </si>
  <si>
    <t>Нөөц  /өр төлбөр/</t>
  </si>
  <si>
    <t>2.1.1.10</t>
  </si>
  <si>
    <t>Бусад богино хугацаат өр төлбөр</t>
  </si>
  <si>
    <t>2.1.1.11</t>
  </si>
  <si>
    <t>Борлуулах зорилгоор эзэмшиж буй эргэлтийн бус хөрөнгө (борлуулах бүлэг хөрөнгө) - нд хамаарах өр төлбөр</t>
  </si>
  <si>
    <t>2.1.1.12</t>
  </si>
  <si>
    <t>2.1.1.13</t>
  </si>
  <si>
    <t>Богино хугацаат өр төлбөрийн дүн</t>
  </si>
  <si>
    <t>2.1.2</t>
  </si>
  <si>
    <t>Урт хугацаат өр төлбөр</t>
  </si>
  <si>
    <t>2.1.2.1</t>
  </si>
  <si>
    <t>Урт хугацаат зээл</t>
  </si>
  <si>
    <t>2.1.2.2</t>
  </si>
  <si>
    <t>Нөөц /өр төлбөр/</t>
  </si>
  <si>
    <t>2.1.2.3</t>
  </si>
  <si>
    <t xml:space="preserve">Хойшлогдсон татварын өр </t>
  </si>
  <si>
    <t>2.1.2.4</t>
  </si>
  <si>
    <t>Бусад урт хугацаат өр төлбөр</t>
  </si>
  <si>
    <t>2.1.2.5</t>
  </si>
  <si>
    <t>2.1.2.6</t>
  </si>
  <si>
    <t>Урт хугацаат өр төлбөрийн дүн</t>
  </si>
  <si>
    <t>Өр төлбөрийн нийт дүн</t>
  </si>
  <si>
    <t>2.3.1</t>
  </si>
  <si>
    <t>Өмч:                         -     төрийн</t>
  </si>
  <si>
    <t>2.3.2</t>
  </si>
  <si>
    <t>2.3.3</t>
  </si>
  <si>
    <t>2.3.4</t>
  </si>
  <si>
    <t>Халаасны хувьцаа</t>
  </si>
  <si>
    <t>2.3.5</t>
  </si>
  <si>
    <t>Нэмж төлөгдсөн капитал</t>
  </si>
  <si>
    <t>2.3.6</t>
  </si>
  <si>
    <t>Хөрөнгийн дахин үнэлгээний нэмэгдэл</t>
  </si>
  <si>
    <t>2.3.7</t>
  </si>
  <si>
    <t>Гадаад валютын хөрвүүлэлтийн нөөц</t>
  </si>
  <si>
    <t>2.3.8</t>
  </si>
  <si>
    <t>Эздийн өмчийн бусад хэсэг</t>
  </si>
  <si>
    <t>2.3.9</t>
  </si>
  <si>
    <t>Хуримтлагдсан ашиг</t>
  </si>
  <si>
    <t>2.3.10</t>
  </si>
  <si>
    <t>2.3.11</t>
  </si>
  <si>
    <t>Эздийн өмчийн дүн</t>
  </si>
  <si>
    <t>ӨР ТӨЛБӨР БА ЭЗДИЙН ӨМЧИЙН ДҮН</t>
  </si>
  <si>
    <t xml:space="preserve">Ерөнхий нягтлан бодогч       </t>
  </si>
  <si>
    <t>ОРЛОГЫН ДЭЛГЭРЭНГҮЙ ТАЙЛАН</t>
  </si>
  <si>
    <t>дүн</t>
  </si>
  <si>
    <t>Борлуулалтын орлого (цэвэр)</t>
  </si>
  <si>
    <t>Борлуулалтын өртөг</t>
  </si>
  <si>
    <t>Түрээсийн орлого</t>
  </si>
  <si>
    <t>Хүүний орлого</t>
  </si>
  <si>
    <t>Ногдол ашгийн орлого</t>
  </si>
  <si>
    <t>Эрхийн шимтгэлийн орлого</t>
  </si>
  <si>
    <t>Бусад орлого</t>
  </si>
  <si>
    <t>Борлуулалт, маркетингийн зардал</t>
  </si>
  <si>
    <t>Ерөнхий ба удирдлагын зардал</t>
  </si>
  <si>
    <t>Санхүүгийн зардал</t>
  </si>
  <si>
    <t>Бусад зардал</t>
  </si>
  <si>
    <t>Гадаад валютын ханшийн зөрүүний  олз (гарз)</t>
  </si>
  <si>
    <t>Үндсэн хөрөнгө данснаас хассаны олз (гарз)</t>
  </si>
  <si>
    <t>Биет бус хөрөнгө данснаас хассаны олз (гарз)</t>
  </si>
  <si>
    <t>Хөрөнгө оруулалт борлуулснаас үүссэн  олз (гарз)</t>
  </si>
  <si>
    <t>Бусад ашиг ( алдагдал)</t>
  </si>
  <si>
    <t>Орлогын татварын зардал</t>
  </si>
  <si>
    <t>Татварын дараах ашиг (алдагдал)</t>
  </si>
  <si>
    <t xml:space="preserve">Зогсоосон үйл ажиллагааны татварын дараах ашиг (алдагдал) </t>
  </si>
  <si>
    <t>Тайлант үеийн цэвэр ашиг ( алдагдал)</t>
  </si>
  <si>
    <t>Бусад дэлгэрэнгүй орлого</t>
  </si>
  <si>
    <t>Хөрөнгийн дахин үнэлгээний нэмэгдлийн зөрүү</t>
  </si>
  <si>
    <t>Гадаад валютын хөрвүүлэлтийн зөрүү</t>
  </si>
  <si>
    <t xml:space="preserve">Бусад  олз (гарз) </t>
  </si>
  <si>
    <t>Орлогын нийт дүн</t>
  </si>
  <si>
    <t>Нэгж хувьцаанд ногдох суурь ашиг (алдагдал)</t>
  </si>
  <si>
    <t>ӨМЧИЙН ӨӨРЧЛӨЛТИЙН ТАЙЛАН</t>
  </si>
  <si>
    <t xml:space="preserve"> ( Аж ахуйн нэгжийн нэр )</t>
  </si>
  <si>
    <t>ҮЗҮҮЛЭЛТ</t>
  </si>
  <si>
    <t>Өмч</t>
  </si>
  <si>
    <t>Нийт</t>
  </si>
  <si>
    <t>Нягтлан бодох бүртгэлийн бодлогын өөрчлөлтийн нөлөө, алдааны залруулга</t>
  </si>
  <si>
    <t>Залруулсан  үлдэгдэл</t>
  </si>
  <si>
    <t>Тайлант үеийн цэвэр ашиг (алдагдал)</t>
  </si>
  <si>
    <t>Өмчид гарсан өөрчлөлт</t>
  </si>
  <si>
    <t xml:space="preserve">Зарласан ногдол ашиг </t>
  </si>
  <si>
    <t>Дахин үнэлгээний нэмэгдлийн хэрэгжсэн дүн</t>
  </si>
  <si>
    <t xml:space="preserve">                                                                               Захирал                                            ______________ (..........................)</t>
  </si>
  <si>
    <t xml:space="preserve">                                                                               Ерөнхий нягтлан бодогч                ______________ (..........................)</t>
  </si>
  <si>
    <t>МӨНГӨН ГҮЙЛГЭЭНИЙ ТАЙЛАН</t>
  </si>
  <si>
    <t xml:space="preserve">  ( Аж ахуйн нэгжийн нэр )                                                                                                                                                                                </t>
  </si>
  <si>
    <t xml:space="preserve">                   ҮЗҮҮЛЭЛТ</t>
  </si>
  <si>
    <t>Тайлант үеийн дүн</t>
  </si>
  <si>
    <t>Үндсэн үйл ажиллагааны мөнгөн гүйлгээ</t>
  </si>
  <si>
    <t>Мөнгөн орлогын дүн (+)</t>
  </si>
  <si>
    <t xml:space="preserve">                Бараа борлуулсан, үйлчилгээ үзүүлсний орлого</t>
  </si>
  <si>
    <t xml:space="preserve">        Эрхийн шимтгэл, хураамж, төлбөрийн орлого</t>
  </si>
  <si>
    <t xml:space="preserve">    Даатгалын нөхвөрөөс хүлээн авсан мөнгө</t>
  </si>
  <si>
    <t xml:space="preserve">        Буцаан авсан албан татвар</t>
  </si>
  <si>
    <t xml:space="preserve">                Татаас, санхүүжилтийн орлого</t>
  </si>
  <si>
    <t xml:space="preserve">                Бусад мөнгөн орлого</t>
  </si>
  <si>
    <t>Мөнгөн зарлагын дүн (-)</t>
  </si>
  <si>
    <t xml:space="preserve">    Ажиллагчдад төлсөн </t>
  </si>
  <si>
    <t xml:space="preserve">    Нийгмийн даатгалын байгууллагад төлсөн </t>
  </si>
  <si>
    <t xml:space="preserve">            Бараа материал худалдан авахад төлсөн</t>
  </si>
  <si>
    <t xml:space="preserve">    Ашиглалтын зардалд төлсөн </t>
  </si>
  <si>
    <t xml:space="preserve">    Түлш шатахуун, тээврийн хөлс, сэлбэг хэрэгсэлд төлсөн </t>
  </si>
  <si>
    <t xml:space="preserve">    Хүүний төлбөрт төлсөн </t>
  </si>
  <si>
    <t xml:space="preserve">    Татварын байгууллагад төлсөн </t>
  </si>
  <si>
    <t xml:space="preserve">    Даатгалын төлбөрт төлсөн </t>
  </si>
  <si>
    <t xml:space="preserve">    Бусад мөнгөн зарлага</t>
  </si>
  <si>
    <t>Үндсэн үйл ажиллагааны цэвэр мөнгөн гүйлгээний дүн</t>
  </si>
  <si>
    <t>Хөрөнгө оруулалтын үйл ажиллагааны мөнгөн гүйлгээ</t>
  </si>
  <si>
    <t xml:space="preserve">    Үндсэн хөрөнгө борлуулсны орлого</t>
  </si>
  <si>
    <t xml:space="preserve">    Биет бус хөрөнгө борлуулсны орлого</t>
  </si>
  <si>
    <t xml:space="preserve">    Хөрөнгө оруулалт борлуулсны орлого</t>
  </si>
  <si>
    <t xml:space="preserve">    Бусад урт хугацаат хөрөнгө борлуулсны орлого</t>
  </si>
  <si>
    <t xml:space="preserve">    Бусдад олгосон зээл, мөнгөн   урьдчилгааны буцаан төлөлт</t>
  </si>
  <si>
    <t xml:space="preserve">            Хүлээн авсан хүүний орлого</t>
  </si>
  <si>
    <t xml:space="preserve">            Хүлээн авсан ногдол ашиг</t>
  </si>
  <si>
    <t xml:space="preserve">    Үндсэн хөрөнгө олж эзэмшихэд төлсөн </t>
  </si>
  <si>
    <t xml:space="preserve">        Биет бус хөрөнгө олж эзэмшихэд төлсөн </t>
  </si>
  <si>
    <t xml:space="preserve">        Хөрөнгө оруулалт олж эзэмшихэд төлсөн </t>
  </si>
  <si>
    <t xml:space="preserve">        Бусад урт хугацаат хөрөнгө олж эзэмшихэд төлсөн      </t>
  </si>
  <si>
    <r>
      <t xml:space="preserve">       </t>
    </r>
    <r>
      <rPr>
        <sz val="9"/>
        <color indexed="10"/>
        <rFont val="Times New Roman"/>
        <family val="1"/>
      </rPr>
      <t xml:space="preserve"> </t>
    </r>
    <r>
      <rPr>
        <sz val="9"/>
        <color indexed="8"/>
        <rFont val="Times New Roman"/>
        <family val="1"/>
      </rPr>
      <t>Бусдад олгосон зээл болон урьдчилгаа</t>
    </r>
  </si>
  <si>
    <t>Хөрөнгө оруулалтын үйл ажиллагааны цэвэр мөнгөн гүйлгээний дүн</t>
  </si>
  <si>
    <t>Санхүүгийн үйл ажиллагааны мөнгөн гүйлгээ</t>
  </si>
  <si>
    <t xml:space="preserve">    Зээл авсан, өрийн үнэт цаас гаргаснаас хүлээн авсан </t>
  </si>
  <si>
    <t xml:space="preserve">    Хувьцаа болон өмчийн бусад үнэт цаас гаргаснаас хүлээн авсан</t>
  </si>
  <si>
    <t xml:space="preserve">     өрөл бүрийн хандив</t>
  </si>
  <si>
    <t xml:space="preserve">     Зээл, өрийн үнэт цаасны төлбөрт төлсөн мөнгө</t>
  </si>
  <si>
    <t xml:space="preserve">    Санхүүгийн түрээсийн өглөгт төлсөн  </t>
  </si>
  <si>
    <t xml:space="preserve">  Хувьцаа буцаан худалдаж авахад төлсөн</t>
  </si>
  <si>
    <t xml:space="preserve">    Төлсөн ногдол ашиг</t>
  </si>
  <si>
    <t>Санхүүгийн үйл ажиллагааны цэвэр мөнгөн гүйлгээний дүн</t>
  </si>
  <si>
    <t>Бүх цэвэр мөнгөн гүйлгээ</t>
  </si>
  <si>
    <t>Мөнгө, түүнтэй адилтгах хөрөнгийн эхний үлдэгдэл</t>
  </si>
  <si>
    <t>Мөнгө, түүнтэй адилтгах хөрөнгийн эцсийн үлдэгдэл</t>
  </si>
  <si>
    <t xml:space="preserve">                                        </t>
  </si>
  <si>
    <r>
      <t xml:space="preserve">Нийт ашиг </t>
    </r>
    <r>
      <rPr>
        <sz val="10"/>
        <color indexed="8"/>
        <rFont val="Calibri"/>
        <family val="2"/>
        <scheme val="minor"/>
      </rPr>
      <t>(</t>
    </r>
    <r>
      <rPr>
        <b/>
        <sz val="10"/>
        <color indexed="8"/>
        <rFont val="Calibri"/>
        <family val="2"/>
        <scheme val="minor"/>
      </rPr>
      <t xml:space="preserve"> алдагдал</t>
    </r>
    <r>
      <rPr>
        <sz val="10"/>
        <color indexed="8"/>
        <rFont val="Calibri"/>
        <family val="2"/>
        <scheme val="minor"/>
      </rPr>
      <t>)</t>
    </r>
  </si>
  <si>
    <r>
      <t xml:space="preserve">Татвар төлөхийн өмнөх  ашиг </t>
    </r>
    <r>
      <rPr>
        <sz val="10"/>
        <color indexed="8"/>
        <rFont val="Calibri"/>
        <family val="2"/>
        <scheme val="minor"/>
      </rPr>
      <t>(</t>
    </r>
    <r>
      <rPr>
        <b/>
        <sz val="10"/>
        <color indexed="8"/>
        <rFont val="Calibri"/>
        <family val="2"/>
        <scheme val="minor"/>
      </rPr>
      <t xml:space="preserve"> алдагдал</t>
    </r>
    <r>
      <rPr>
        <sz val="10"/>
        <color indexed="8"/>
        <rFont val="Calibri"/>
        <family val="2"/>
        <scheme val="minor"/>
      </rPr>
      <t>)</t>
    </r>
  </si>
  <si>
    <t xml:space="preserve">                                           </t>
  </si>
  <si>
    <t xml:space="preserve">         </t>
  </si>
  <si>
    <t>Тавилга эд хогшил</t>
  </si>
  <si>
    <t>Эхний үлдэгдэл</t>
  </si>
  <si>
    <t>Эцсийн үлдэгдэл</t>
  </si>
  <si>
    <t>НӨАТ-ын авлага</t>
  </si>
  <si>
    <t>Хангамжийн материал</t>
  </si>
  <si>
    <t>Тээврийн хэрэгсэл</t>
  </si>
  <si>
    <t>Зар сурталчилгааны зардал</t>
  </si>
  <si>
    <t>Дүн</t>
  </si>
  <si>
    <t>3.       МӨНГӨ, ТҮҮНТЭЙ АДИЛТГАХ ХӨРӨНГӨ</t>
  </si>
  <si>
    <t>Мөнгөн хөрөнгийн зүйлс</t>
  </si>
  <si>
    <t xml:space="preserve">         Эцсийн үлдэгдэл</t>
  </si>
  <si>
    <t>Касс дахь мөнгө</t>
  </si>
  <si>
    <t>Банкин дахь мөнгө</t>
  </si>
  <si>
    <t>Мөнгөтэй адилтгах хөрөнгө</t>
  </si>
  <si>
    <t>Нийт дүн</t>
  </si>
  <si>
    <t>Тэмдэглэл. (Мөнгө, түүнтэй адилтгах хөрөнгөтэй холбоотой тайлбар, тэмдэглэлийг хийнэ).</t>
  </si>
  <si>
    <t>.......................................................................................................................................................................................</t>
  </si>
  <si>
    <t>4.       ДАНСНЫ БОЛОН БУСАД АВЛАГА</t>
  </si>
  <si>
    <t>4.1 Дансны авлага</t>
  </si>
  <si>
    <t xml:space="preserve">Найдваргүй авлагын хасагдуулга </t>
  </si>
  <si>
    <t>Дансны авлага (цэвэр дүнгээр)</t>
  </si>
  <si>
    <t>Нэмэгдсэн</t>
  </si>
  <si>
    <t>Хасагдсан (-):</t>
  </si>
  <si>
    <t xml:space="preserve">     -Төлөгдсөн </t>
  </si>
  <si>
    <t xml:space="preserve">    - Найдваргүй болсон </t>
  </si>
  <si>
    <r>
      <t>1.2</t>
    </r>
    <r>
      <rPr>
        <sz val="7"/>
        <rFont val="Times New Roman"/>
        <family val="1"/>
        <charset val="204"/>
      </rPr>
      <t xml:space="preserve">    </t>
    </r>
    <r>
      <rPr>
        <sz val="10"/>
        <rFont val="Times New Roman"/>
        <family val="1"/>
        <charset val="204"/>
      </rPr>
      <t>Татвар, нийгмийн даатгалын шимтгэл (НДШ) - ийн авлага</t>
    </r>
  </si>
  <si>
    <t>Төрөл</t>
  </si>
  <si>
    <t>ААНОАТ-ын авлага</t>
  </si>
  <si>
    <t>НДШ – ийн авлага</t>
  </si>
  <si>
    <r>
      <t>1.3</t>
    </r>
    <r>
      <rPr>
        <sz val="7"/>
        <rFont val="Times New Roman"/>
        <family val="1"/>
        <charset val="204"/>
      </rPr>
      <t xml:space="preserve">    </t>
    </r>
    <r>
      <rPr>
        <sz val="10"/>
        <rFont val="Times New Roman"/>
        <family val="1"/>
        <charset val="204"/>
      </rPr>
      <t>Бусад богино хугацаат авлага (төрлөөр нь ангилна)</t>
    </r>
  </si>
  <si>
    <t>Холбоотой талаас авах авлага (эргэлтийн хөрөнгөнд хамаарах дүн)</t>
  </si>
  <si>
    <t>Ажиллагчдаас авах авлага</t>
  </si>
  <si>
    <t>Ногдол ашгийн авлага</t>
  </si>
  <si>
    <t>Хүүний авлага</t>
  </si>
  <si>
    <t>Богино хугацаат авлагын бичиг</t>
  </si>
  <si>
    <t>Бусад талуудаас авах авлага</t>
  </si>
  <si>
    <t>Тэмдэглэл. (Дансны авлагыг төлөгдөх хугацаандаа байгаа, хугацаа хэтэрсэн, төлөгдөх найдваргүй гэж ангилна. Найдваргүй авлагын хасагдуулга
 байгуулсан арга, гадаад валютаар илэрхийлэгдсэн авлагын талаар болон бусад тайлбар, тэмдэглэлийг хийнэ).</t>
  </si>
  <si>
    <t>САНХҮҮГИЙН ТАЙЛАНГИЙН</t>
  </si>
  <si>
    <t>ТОДРУУЛГА</t>
  </si>
  <si>
    <t xml:space="preserve">    </t>
  </si>
  <si>
    <t>Үндсэн үйл ажиллагааны чиглэл /төрөл/ :</t>
  </si>
  <si>
    <t>(а)</t>
  </si>
  <si>
    <t>__________Гадаад худалдаа_______________________________________________________</t>
  </si>
  <si>
    <t>(б)</t>
  </si>
  <si>
    <t>_____________________________________________________________________________</t>
  </si>
  <si>
    <t>(в)</t>
  </si>
  <si>
    <t>Туслах үйл ажиллагааны чиглэл /төрөл/ :</t>
  </si>
  <si>
    <t>___________________________________</t>
  </si>
  <si>
    <t>(б) __________________________________</t>
  </si>
  <si>
    <t>Салбар, төлөөлөгчийн газрын нэр, байршил :</t>
  </si>
  <si>
    <r>
      <t>1.</t>
    </r>
    <r>
      <rPr>
        <sz val="7"/>
        <color indexed="8"/>
        <rFont val="Times New Roman"/>
        <family val="1"/>
        <charset val="204"/>
      </rPr>
      <t xml:space="preserve">       </t>
    </r>
    <r>
      <rPr>
        <sz val="10"/>
        <color indexed="8"/>
        <rFont val="Times New Roman"/>
        <family val="1"/>
        <charset val="204"/>
      </rPr>
      <t>ТАЙЛАН БЭЛТГЭХ ҮНДЭСЛЭЛ</t>
    </r>
  </si>
  <si>
    <t>Санхүүгийн Тайлагналын  Олон Улсын  Стандарт ба Монгол улсын  
холбогдох хууль  тогтоомжийн  дагуу</t>
  </si>
  <si>
    <r>
      <t>2.</t>
    </r>
    <r>
      <rPr>
        <sz val="7"/>
        <color indexed="8"/>
        <rFont val="Times New Roman"/>
        <family val="1"/>
        <charset val="204"/>
      </rPr>
      <t xml:space="preserve">       </t>
    </r>
    <r>
      <rPr>
        <sz val="10"/>
        <color indexed="8"/>
        <rFont val="Times New Roman"/>
        <family val="1"/>
        <charset val="204"/>
      </rPr>
      <t>НЯГТЛАН БОДОХ БҮРТГЭЛИЙН БОДЛОГЫН ӨӨРЧЛӨЛТ</t>
    </r>
  </si>
  <si>
    <t xml:space="preserve">Санхүүгийн тайлангаа  бэлттгэхдээ  түүхэн өртгийн ,  орлого тооцолтын , орлого зардал
  зохицох, тасралтгүй байх , нэмэлт тодруулгын  гэсэн үндсэн зарчим бодлогыг баримталдаг </t>
  </si>
  <si>
    <t xml:space="preserve">__Стандарт Проперти Групп   ХК </t>
  </si>
  <si>
    <t xml:space="preserve">Мөнгө түүнтэй адилгах хөрөнгөд бартерт  авсан хашаа байшин машин бараа материал  </t>
  </si>
  <si>
    <t>..........байгаа  энэхүү байрны төлбөрт авсан болно ............</t>
  </si>
  <si>
    <t>Бусад татвар авлага</t>
  </si>
  <si>
    <r>
      <rPr>
        <sz val="10"/>
        <color indexed="8"/>
        <rFont val="Times New Roman"/>
        <family val="1"/>
        <charset val="204"/>
      </rPr>
      <t>5.</t>
    </r>
    <r>
      <rPr>
        <sz val="7"/>
        <color indexed="8"/>
        <rFont val="Times New Roman"/>
        <family val="1"/>
        <charset val="204"/>
      </rPr>
      <t xml:space="preserve">       </t>
    </r>
    <r>
      <rPr>
        <sz val="10"/>
        <color indexed="8"/>
        <rFont val="Times New Roman"/>
        <family val="1"/>
        <charset val="204"/>
      </rPr>
      <t xml:space="preserve">БУСАД САНХҮҮГИЙН ХӨРӨНГӨ </t>
    </r>
  </si>
  <si>
    <t xml:space="preserve">   </t>
  </si>
  <si>
    <r>
      <t>6.</t>
    </r>
    <r>
      <rPr>
        <b/>
        <sz val="7"/>
        <rFont val="Times New Roman"/>
        <family val="1"/>
        <charset val="204"/>
      </rPr>
      <t xml:space="preserve">       </t>
    </r>
    <r>
      <rPr>
        <b/>
        <sz val="10"/>
        <rFont val="Times New Roman"/>
        <family val="1"/>
        <charset val="204"/>
      </rPr>
      <t>БАРАА МАТЕРИАЛ</t>
    </r>
  </si>
  <si>
    <t>Бараа материалын төрөл</t>
  </si>
  <si>
    <t>Түүхий эд материал</t>
  </si>
  <si>
    <t>Дуусаагүй үйлдвэрлэл</t>
  </si>
  <si>
    <t>Бэлэн бүтээгдэхүүн</t>
  </si>
  <si>
    <t>Барилгын материал</t>
  </si>
  <si>
    <t>Эхний үлдэгдэл (өртгөөр)</t>
  </si>
  <si>
    <t>Нэмэгдсэн дүн</t>
  </si>
  <si>
    <t>Хасагдсан дүн (-)</t>
  </si>
  <si>
    <t>Эцсийн үлдэгдэл (өртгөөр)</t>
  </si>
  <si>
    <t>Үнийн бууралтын гарз (-)</t>
  </si>
  <si>
    <t>Үнийн бууралтын буцаалт</t>
  </si>
  <si>
    <t>Дансны цэвэр дүн*:</t>
  </si>
  <si>
    <t>7.1</t>
  </si>
  <si>
    <t xml:space="preserve">Эхний үлдэгдэл </t>
  </si>
  <si>
    <t>7.2</t>
  </si>
  <si>
    <t xml:space="preserve">Эцсийн үлдэгдэл </t>
  </si>
  <si>
    <t>*Дансны цэвэр дүнгийн эхний, эцсийн үлдэгдлийн нийт дүн нь санхүүгийн байдлын тайлан дахь бараа материалын дансны эхний, эцсийн үлдэгдлийн дүнтэй тэнцүү байна.</t>
  </si>
  <si>
    <t>Тэмдэглэл. (Бараа материалын өртгийг тодорхойлоход ашигласан арга, бараа материалын бүртгэлийн систем, өртөг болон цэвэр боломжит үнийн аль багыг сонгох аргын талаар тайлбар, тэмдэглэл хийнэ).</t>
  </si>
  <si>
    <r>
      <rPr>
        <sz val="14"/>
        <rFont val="Times New Roman"/>
        <family val="1"/>
        <charset val="204"/>
      </rPr>
      <t>7.  </t>
    </r>
    <r>
      <rPr>
        <sz val="14"/>
        <color indexed="61"/>
        <rFont val="Times New Roman"/>
        <family val="1"/>
        <charset val="204"/>
      </rPr>
      <t xml:space="preserve">   </t>
    </r>
    <r>
      <rPr>
        <sz val="14"/>
        <rFont val="Times New Roman"/>
        <family val="1"/>
        <charset val="204"/>
      </rPr>
      <t xml:space="preserve">БОРЛУУЛАХ ЗОРИЛГООР ЭЗЭМШИЖ БУЙ ЭРГЭЛТИЙН БУС ХӨРӨНГӨ </t>
    </r>
    <r>
      <rPr>
        <b/>
        <sz val="14"/>
        <rFont val="Times New Roman"/>
        <family val="1"/>
        <charset val="204"/>
      </rPr>
      <t xml:space="preserve"> </t>
    </r>
    <r>
      <rPr>
        <sz val="14"/>
        <rFont val="Times New Roman"/>
        <family val="1"/>
        <charset val="204"/>
      </rPr>
      <t>(ЭСВЭЛ БОРЛУУЛАХ БҮЛЭГ ХӨРӨНГӨ) БОЛОН ӨР ТӨЛБӨР</t>
    </r>
  </si>
  <si>
    <t xml:space="preserve">     </t>
  </si>
  <si>
    <t>Тэмдэглэл. (Борлуулах зорилгоор эзэмшиж буй эргэлтийн бус хөрөнгө (эсвэл борлуулах бүлэг хөрөнгө) болон өр төлбөрийн тодорхойлолт, 
хэмжилтийн суурь, борлуулалт хийгдсэн аль эсвэл хийгдэхэд хүргэсэн нөхцөл байдал, борлуулах арга, хугацаа,  хүлээн зөвшөөрсөн олз
 ба гарз болон бусад тайлбар, тэмдэглэлийг хийнэ).</t>
  </si>
  <si>
    <t>8.       УРЬДЧИЛЖ ТӨЛСӨН ЗАРДАЛ/ТООЦОО</t>
  </si>
  <si>
    <t>Урьдчилж төлсөн зардал</t>
  </si>
  <si>
    <t>Урьдчилж төлсөн түрээс, даатгал</t>
  </si>
  <si>
    <t>Бэлтгэн нийлүүлэгчдэд төлсөн урьдчилгаа төлбөр</t>
  </si>
  <si>
    <t xml:space="preserve">                   </t>
  </si>
  <si>
    <t xml:space="preserve">9.       ҮНДСЭН ХӨРӨНГӨ </t>
  </si>
  <si>
    <t>Газрын сайжруулалт</t>
  </si>
  <si>
    <t>Барилга, байгууламж</t>
  </si>
  <si>
    <t>Машин, тоног төхөөрөмж</t>
  </si>
  <si>
    <t xml:space="preserve">Тавилга эд хогшил </t>
  </si>
  <si>
    <t>Компьютер, бусад хэрэгсэл</t>
  </si>
  <si>
    <t>Бусад</t>
  </si>
  <si>
    <t>үндсэн хөрөнгө</t>
  </si>
  <si>
    <t>ҮНДСЭН ХӨРӨНГӨ /ӨРТӨГ/</t>
  </si>
  <si>
    <t>1.1</t>
  </si>
  <si>
    <t>1.2</t>
  </si>
  <si>
    <t>Өөрөө үйлдвэрлэсэн</t>
  </si>
  <si>
    <t>Худалдаж авсан</t>
  </si>
  <si>
    <t>Үнэ төлбөргүй авсан</t>
  </si>
  <si>
    <t>Дахин үнэлгээний нэмэгдэл</t>
  </si>
  <si>
    <t>1.3</t>
  </si>
  <si>
    <t xml:space="preserve">Худалдсан </t>
  </si>
  <si>
    <t xml:space="preserve">Үнэгүй шилжүүлсэн </t>
  </si>
  <si>
    <t xml:space="preserve">Акталсан </t>
  </si>
  <si>
    <t>1.4</t>
  </si>
  <si>
    <t>Үндсэн хөрөнгө дахин ангилсан</t>
  </si>
  <si>
    <t>1.5</t>
  </si>
  <si>
    <t>Үндсэн хөрөнгө, ХОЗҮХХ[1] хооронд дахин ангилсан</t>
  </si>
  <si>
    <t>1.6</t>
  </si>
  <si>
    <t>ХУРИМТЛАГДСАН ЭЛЭГДЭЛ</t>
  </si>
  <si>
    <t>2.1</t>
  </si>
  <si>
    <t>2.2</t>
  </si>
  <si>
    <t xml:space="preserve">   Байгуулсан элэгдэл </t>
  </si>
  <si>
    <t xml:space="preserve">Дахин үнэлгээгээр нэмэгдсэн </t>
  </si>
  <si>
    <t xml:space="preserve">Үнэ цэнийн бууралтын буцаалт </t>
  </si>
  <si>
    <t>2.3</t>
  </si>
  <si>
    <t>Хасагдсан дүн</t>
  </si>
  <si>
    <t xml:space="preserve">   Данснаас хассан хөрөнгийн элэгдэл </t>
  </si>
  <si>
    <t xml:space="preserve">    Дахин үнэлгээгээр  хасагдсан </t>
  </si>
  <si>
    <t xml:space="preserve">Үнэ цэнийн бууралт </t>
  </si>
  <si>
    <t>2.4</t>
  </si>
  <si>
    <t xml:space="preserve">ДАНСНЫ ЦЭВЭР ДҮН </t>
  </si>
  <si>
    <t>3.1</t>
  </si>
  <si>
    <t>Эхний үлдэгдэл    (1.1 - 2.1)</t>
  </si>
  <si>
    <t>3.2</t>
  </si>
  <si>
    <t>Эцсийн үлдэгдэл (1.6 - 2.4)</t>
  </si>
  <si>
    <t>Тэмдэглэл. (Үндсэн хөрөнгийн анги бүрийн хувьд ашигласан хэмжилтийн суурь; элэгдэл тооцох арга; ашиглалтын хугацаа;  дахин   үнэлсэн  
бол дахин үнэлгээ хүчинтэй болсон хугацаа, хараат бус үнэлгээчин үнэлсэн эсэх талаар;  үндсэн хөрөнгийн дахин ангилал, түүний 
шалтгаан; бусад тайлбар тэмдэглэлийг хийнэ).</t>
  </si>
  <si>
    <t xml:space="preserve">элэгдэл тооцсон арга  шулуун шугамын аргаар  ашиглалтын хугацааг хуульд заасан хугацааны дагуу </t>
  </si>
  <si>
    <t>[1] Хөрөнгө оруулалтын зориулалттай үл хөдлөх хөрөнгө.</t>
  </si>
  <si>
    <t>Зохиогчийн эрх</t>
  </si>
  <si>
    <t>Компьютерийн программ хангамж</t>
  </si>
  <si>
    <t>Патент</t>
  </si>
  <si>
    <t>Барааны тэмдэг</t>
  </si>
  <si>
    <t>Тусгай зөвшөөрөл</t>
  </si>
  <si>
    <t>Газар эзэмших</t>
  </si>
  <si>
    <t>Бусад биет бус хөрөнгө</t>
  </si>
  <si>
    <t>эрх</t>
  </si>
  <si>
    <t>БИЕТ БУС ХӨРӨНГӨ /ӨРТӨГ/</t>
  </si>
  <si>
    <t>ХУРИМТЛАГДСАН ХОРОГДОЛ</t>
  </si>
  <si>
    <t xml:space="preserve">    Байгуулсан хорогдол </t>
  </si>
  <si>
    <t>Үнэ цэнийн бууралтын буцаалт</t>
  </si>
  <si>
    <t>Хасагдсан:</t>
  </si>
  <si>
    <t xml:space="preserve">   Данснаас хассан хөрөнгийн хорогдол </t>
  </si>
  <si>
    <t>Үнэ цэнийн бууралт</t>
  </si>
  <si>
    <t>ДАНСНЫ ЦЭВЭР ДҮН</t>
  </si>
  <si>
    <t>Эцсийн үлдэгдэл (1.4 - 2.4)</t>
  </si>
  <si>
    <t>1.  </t>
  </si>
  <si>
    <t>2.  </t>
  </si>
  <si>
    <t xml:space="preserve">                                 </t>
  </si>
  <si>
    <t>Тэмдэглэл. (Биет бус хөрөнгийн анги бүрийн хувьд ашигласан хэмжилтийн суурь, хорогдол тооцох арга, ашиглалтын хугацаа, дахин үнэлсэн  
  бол дахин үнэлгээ хүчинтэй болсон хугацаа, хараат бус үнэлгээчин үнэлсэн эсэх, бусад биет бус хөрөнгийн бүрэлдэхүүн болон бусад
 тайлбар тэмдэглэлийг хийнэ)</t>
  </si>
  <si>
    <r>
      <t>11.</t>
    </r>
    <r>
      <rPr>
        <sz val="7"/>
        <rFont val="Times New Roman"/>
        <family val="1"/>
        <charset val="204"/>
      </rPr>
      <t xml:space="preserve">       </t>
    </r>
    <r>
      <rPr>
        <sz val="10"/>
        <rFont val="Times New Roman"/>
        <family val="1"/>
        <charset val="204"/>
      </rPr>
      <t>Дуусаагүй барилга</t>
    </r>
  </si>
  <si>
    <t>Дуусаагүй барилгын</t>
  </si>
  <si>
    <t>Эхэлсэн он</t>
  </si>
  <si>
    <t>Дуусгалтын</t>
  </si>
  <si>
    <t>Нийт төсөвт өртөг</t>
  </si>
  <si>
    <t>Ашиглалтанд орох эцсийн хугацаа</t>
  </si>
  <si>
    <t>нэр</t>
  </si>
  <si>
    <t>Хувь</t>
  </si>
  <si>
    <t>103 блок</t>
  </si>
  <si>
    <r>
      <t>12</t>
    </r>
    <r>
      <rPr>
        <sz val="7"/>
        <rFont val="Times New Roman"/>
        <family val="1"/>
        <charset val="204"/>
      </rPr>
      <t xml:space="preserve">       </t>
    </r>
    <r>
      <rPr>
        <sz val="10"/>
        <rFont val="Times New Roman"/>
        <family val="1"/>
        <charset val="204"/>
      </rPr>
      <t>БИОЛОГИЙН ХӨРӨНГӨ</t>
    </r>
  </si>
  <si>
    <t>Биологийн хөрөнгийн төрөл</t>
  </si>
  <si>
    <t>тоо</t>
  </si>
  <si>
    <t>дансны үнэ</t>
  </si>
  <si>
    <t xml:space="preserve"> </t>
  </si>
  <si>
    <t>Тэмдэглэл. (Биологийн хөрөнгийн хэмжилтийн суурь болон бусад тайлбар, тэмдэглэлийг хийнэ).</t>
  </si>
  <si>
    <t>13.       УРТ ХУГАЦААТ ХӨРӨНГӨ ОРУУЛАЛТ</t>
  </si>
  <si>
    <t xml:space="preserve">  №</t>
  </si>
  <si>
    <t>Хөрөнгө оруулалтын төрөл</t>
  </si>
  <si>
    <t>Хөрөнгө оруулалтын хувь</t>
  </si>
  <si>
    <t>Хөрөнгө оруулалтын дүн</t>
  </si>
  <si>
    <r>
      <t xml:space="preserve">Тэмдэглэл. ( Урт хугацаат хөрөнгө оруулалттай холбоотой бий болсон олз, гарзын дүн, бүртгэсэн аргыг тодруулна.
 Охин компани, хамтын хяналттай аж ахуйн нэгж, хараат компанид оруулсан хөрөнгө оруулалтыг НББОУС 27 
</t>
    </r>
    <r>
      <rPr>
        <i/>
        <sz val="10"/>
        <rFont val="Times New Roman"/>
        <family val="1"/>
        <charset val="204"/>
      </rPr>
      <t xml:space="preserve">Нэгтгэсэн болон тусдаа санхүүгийн тайлан </t>
    </r>
    <r>
      <rPr>
        <sz val="10"/>
        <rFont val="Times New Roman"/>
        <family val="1"/>
        <charset val="204"/>
      </rPr>
      <t>– ийн дагуу тодруулна).</t>
    </r>
  </si>
  <si>
    <t>14.       ХӨРӨНГӨ ОРУУЛАЛТЫН ЗОРИУЛАЛТТАЙ ҮЛ ХӨДЛӨХ ХӨРӨНГӨ</t>
  </si>
  <si>
    <r>
      <t xml:space="preserve">Тэмдэглэл. (Хөрөнгө оруулалтын зориулалттай үл хөдлөх хөрөнгийн  хувьд ашигласан хэмжилтийн суурь;
 бодит үнэ цэнийн загвар ашигладаг бол бодит үнэ цэнийг тодорхойлоход ашигласан арга, бодит үнэ цэнийн 
тохируулгаас үүссэн олз, гарз; хэрэв түрээслэдэг бол түрээсийн орлого, түрээслэсэн хөрөнгөтэй холбоотой
 гарсан зардлууд. Хэрэв өртгийн загвар ашигладаг бол хөрөнгийн ашиглалтын хугацаа, элэгдэл тооцох арга
болон НББОУС 40 </t>
    </r>
    <r>
      <rPr>
        <i/>
        <sz val="10"/>
        <rFont val="Times New Roman"/>
        <family val="1"/>
        <charset val="204"/>
      </rPr>
      <t>Хөрөнгө оруулалтын зориулалттай үл хөдлөх хөрөнгө</t>
    </r>
    <r>
      <rPr>
        <sz val="10"/>
        <rFont val="Times New Roman"/>
        <family val="1"/>
        <charset val="204"/>
      </rPr>
      <t xml:space="preserve"> – д заасны дагуу бусад 
тодруулгыг хийнэ).</t>
    </r>
  </si>
  <si>
    <t xml:space="preserve">                                                                                                                                                                                                            </t>
  </si>
  <si>
    <t>15.       БУСАД ЭРГЭЛТИЙН БУС ХӨРӨНГӨ</t>
  </si>
  <si>
    <t>Тэмдэглэл. ( Бусад эргэлтийн бус хөрөнгийн төрөл тус бүрээр тайлбар, тэмдэглэлийг хийнэ. Урт хугацаат авлагыг тодруулна).</t>
  </si>
  <si>
    <t>16.       ӨР ТӨЛБӨР</t>
  </si>
  <si>
    <t>16.1 Дансны өглөг</t>
  </si>
  <si>
    <t>Ангилал</t>
  </si>
  <si>
    <r>
      <t>-</t>
    </r>
    <r>
      <rPr>
        <sz val="7"/>
        <rFont val="Times New Roman"/>
        <family val="1"/>
        <charset val="204"/>
      </rPr>
      <t xml:space="preserve"> </t>
    </r>
    <r>
      <rPr>
        <sz val="10"/>
        <rFont val="Times New Roman"/>
        <family val="1"/>
        <charset val="204"/>
      </rPr>
      <t xml:space="preserve"> Төлөгдөх хугацаандаа байгаа</t>
    </r>
  </si>
  <si>
    <r>
      <t>-</t>
    </r>
    <r>
      <rPr>
        <sz val="7"/>
        <rFont val="Times New Roman"/>
        <family val="1"/>
        <charset val="204"/>
      </rPr>
      <t xml:space="preserve">   </t>
    </r>
    <r>
      <rPr>
        <sz val="10"/>
        <rFont val="Times New Roman"/>
        <family val="1"/>
        <charset val="204"/>
      </rPr>
      <t>Хугацаа хэтэрсэн</t>
    </r>
  </si>
  <si>
    <t xml:space="preserve">16.2  Татварын өр </t>
  </si>
  <si>
    <t>Татварын өрийн төрөл</t>
  </si>
  <si>
    <t>ААНОАТ өр</t>
  </si>
  <si>
    <t>НӨАТ-ын өр</t>
  </si>
  <si>
    <t>ХХОАТ-ын өр</t>
  </si>
  <si>
    <t>ОАТ-ын өр</t>
  </si>
  <si>
    <t>Бусад татварын өр</t>
  </si>
  <si>
    <t>16.3  Богино хугацаат зээл</t>
  </si>
  <si>
    <t>төгрөгөөр</t>
  </si>
  <si>
    <t>валютаар</t>
  </si>
  <si>
    <r>
      <t>-</t>
    </r>
    <r>
      <rPr>
        <sz val="7"/>
        <rFont val="Times New Roman"/>
        <family val="1"/>
        <charset val="204"/>
      </rPr>
      <t xml:space="preserve">   </t>
    </r>
    <r>
      <rPr>
        <sz val="10"/>
        <rFont val="Times New Roman"/>
        <family val="1"/>
        <charset val="204"/>
      </rPr>
      <t>Төлөгдөх хугацаандаа байгаа</t>
    </r>
  </si>
  <si>
    <r>
      <t>1</t>
    </r>
    <r>
      <rPr>
        <sz val="10"/>
        <rFont val="Times New Roman"/>
        <family val="1"/>
        <charset val="204"/>
      </rPr>
      <t>6.4 Богино хугацаат нөөц (өр төлбөр)</t>
    </r>
  </si>
  <si>
    <t>Нөөцийн төрөл</t>
  </si>
  <si>
    <t>Хасагдсан (ашигласан нөөц) (-)</t>
  </si>
  <si>
    <t xml:space="preserve"> Ашиглаагүй буцаан бичсэн дүн</t>
  </si>
  <si>
    <t>Баталгаат засварын</t>
  </si>
  <si>
    <t>Нөхөн сэргээлтийн</t>
  </si>
  <si>
    <t>Тэмдэглэл. (Урт хугацаат нөөцийн дүнг тодруулна. Нөөцийн төрлөөр тайлбар, тэмдэглэл хийнэ).</t>
  </si>
  <si>
    <t>16.5 Бусад богино хугацаат өр төлбөр</t>
  </si>
  <si>
    <t>Тэмдэглэл. (Гадаад валютаар илэрхийлэгдсэн богино хугацаат өр төлбөрийн дүнг тусад нь тодруулна).</t>
  </si>
  <si>
    <t xml:space="preserve">гадаад валютаар илэрхийлэгдсэн  өр төлбөр байхгүй </t>
  </si>
  <si>
    <t>16.6  Урт хугацаат зээл болон бусад урт хугацаат өр төлбөр</t>
  </si>
  <si>
    <t>Урт хугацаат зээлийн дүн</t>
  </si>
  <si>
    <t>Гадаадын байгууллагаас шууд авсан зээл</t>
  </si>
  <si>
    <t>Гадаадын байгууллагаас дамжуулан авсан зээл</t>
  </si>
  <si>
    <t>Дотоодын эх үүсвэрээс авсан зээл</t>
  </si>
  <si>
    <t>Бусад урт хугацаат өр төлбөрийн дүн (гадаад, дотоодын зах зээлд гаргасан бонд, өрийн бичиг</t>
  </si>
  <si>
    <t>Тэмдэглэл. (Урт хугацаат зээл болон бусад урт хугацаат өр төлбөрийн төрлөөр тайлбар, тэмдэглэл хийнэ).</t>
  </si>
  <si>
    <t>17.       ЭЗДИЙН ӨМЧ</t>
  </si>
  <si>
    <t>17.1 Өмч</t>
  </si>
  <si>
    <t>Эргэлтэнд байгаа бүрэн төлөгдсөн энгийн хувьцаа</t>
  </si>
  <si>
    <t>Давуу эрхтэй хувьцаа</t>
  </si>
  <si>
    <t>Өмчийн дүн (төгрөгөөр)</t>
  </si>
  <si>
    <t xml:space="preserve">Тоо </t>
  </si>
  <si>
    <t>Дүн (төгрөгөөр)</t>
  </si>
  <si>
    <t>Тоо ширхэг</t>
  </si>
  <si>
    <t>ширхэг</t>
  </si>
  <si>
    <t>Хасагдсан (-)</t>
  </si>
  <si>
    <t xml:space="preserve">                                                                                                                                                                                     </t>
  </si>
  <si>
    <t>17.2 Хөрөнгийн дахин үнэлгээний нэмэгдэл</t>
  </si>
  <si>
    <t>Үндсэн хөрөнгийн дахин үнэлгээний нэмэгдэл</t>
  </si>
  <si>
    <t>Биет бус хөрөнгийн дахин үнэлгээний нэмэгдэл</t>
  </si>
  <si>
    <t>Дахин үнэлгээний нэмэгдлийн зөрүү</t>
  </si>
  <si>
    <t>Дахин үнэлсэн хөрөнгийн үнэ цэнийн бууралтын гарзын буцаалт[1]</t>
  </si>
  <si>
    <t xml:space="preserve">Дахин үнэлгээний нэмэгдлийн зөрүү </t>
  </si>
  <si>
    <t xml:space="preserve">Дахин үнэлгээний нэмэгдлийн хэрэгжсэн дүн </t>
  </si>
  <si>
    <t>Дахин үнэлсэн хөрөнгийн үнэ цэнийн бууралтын гарз[2]</t>
  </si>
  <si>
    <t>17.3 Гадаад валютын хөрвүүлэлтийн нөөц</t>
  </si>
  <si>
    <t>Гадаад үйл ажиллагааны хөрвүүлэлтээс үүссэн зөрүү</t>
  </si>
  <si>
    <t>Бүртгэлийн валютыг толилуулгын валют руу хөрвүүлснээс үүссэн зөрүү</t>
  </si>
  <si>
    <t>17.4 Эздийн өмчийн бусад хэсэг</t>
  </si>
  <si>
    <t xml:space="preserve">Тэмдэглэл. (Эздийн өмчийн бусад хэсгийн бүрэлдэхүүн тус бүрээр тодруулж тайлбар, тэмдэглэл хийнэ). </t>
  </si>
  <si>
    <t>18.БОРЛУУЛАЛТЫН ОРЛОГО БОЛОН БОРЛУУЛАЛТЫН ӨРТӨГ</t>
  </si>
  <si>
    <t>Өмнөх оны дүн</t>
  </si>
  <si>
    <t>Тайлант оны дүн</t>
  </si>
  <si>
    <t>Борлуулалтын орлого:</t>
  </si>
  <si>
    <t xml:space="preserve">Бараа, бүтээгдэхүүн борлуулсны орлого: </t>
  </si>
  <si>
    <t>Ажил, үйлчилгээ борлуулсны орлого:</t>
  </si>
  <si>
    <t>Нийт борлуулалтын орлого</t>
  </si>
  <si>
    <t>Борлуулалтын буцаалт, хөнгөлөлт, үнийн бууралт (-)</t>
  </si>
  <si>
    <t>Цэвэр борлуулалт</t>
  </si>
  <si>
    <t>[1] Дахин үнэлсэн хөрөнгийн өмнөх тайлант хугацаанд ашиг, алдагдлаар хүлээн зөвшөөрсөн үнэ цэнийн бууралтын гарзын дүнгээс хэтэрсэн дүн.</t>
  </si>
  <si>
    <t>[2] Дахин үнэлсэн хөрөнгийн үнэ цэнийн бууралтын гарз нь тухайн хөрөнгийн дахин үнэлгээний нэмэгдлийн дүнгээс хэтрэхгүй хэмжээ хүртэл байхаар дахин үнэлсэн хөрөнгийн үнэ цэнийн бууралтын гарзыг бусад дэлгэрэнгүй орлогод хүлээн зөвшөөрнө. Үлдсэн дүнг ашиг, алдагдлаар хүлээн зөвшөөрнө.</t>
  </si>
  <si>
    <t>Борлуулалтын өртөг:</t>
  </si>
  <si>
    <t>4.1</t>
  </si>
  <si>
    <t>Борлуулсан бараа, бүтээгдэхүүний өртөг</t>
  </si>
  <si>
    <t>4.2</t>
  </si>
  <si>
    <t>Борлуулсан ажил, үйлчилгээний өртөг</t>
  </si>
  <si>
    <t>4.3</t>
  </si>
  <si>
    <t>Нийт борлуулалтын өртөг</t>
  </si>
  <si>
    <t>19.       БУСАД ОРЛОГО,  ОЛЗ (ГАРЗ), АШИГ (АЛДАГДАЛ)</t>
  </si>
  <si>
    <t xml:space="preserve">       19.1 Бусад орлого</t>
  </si>
  <si>
    <t>Орлогын төрөл</t>
  </si>
  <si>
    <t>19.2 Гадаад валютын ханшийн зөрүүний олз, гарз</t>
  </si>
  <si>
    <t>Мөнгөн хөрөнгийн үлдэгдэлд хийсэн ханшийн тэгшитгэлийн ханшийн зөрүү</t>
  </si>
  <si>
    <t>Эргэлтийн авлага, өр төлбөртэй холбоотой үүссэн ханшийн зөрүү</t>
  </si>
  <si>
    <t>Эргэлтийн бус авлага, өр төлбөртэй холбоотой үүссэн ханшийн зөрүү</t>
  </si>
  <si>
    <t>Валютын арилжаанаас үүссэн олз/гарз</t>
  </si>
  <si>
    <t xml:space="preserve">19.3 Бусад ашиг (алдагдал) </t>
  </si>
  <si>
    <t xml:space="preserve">Ашиг (алдагдал) </t>
  </si>
  <si>
    <t>Тайлант   оны дүн</t>
  </si>
  <si>
    <t>Хөрөнгийн үнэ цэнийн бууралтын гарз</t>
  </si>
  <si>
    <t>ХОЗҮХХ[1]-ийн  бодит үнэ цэнийн өөрчлөлтийн олз, гарз</t>
  </si>
  <si>
    <t>ХОЗҮХХ данснаас хассаны олз, гарз</t>
  </si>
  <si>
    <t>Хөрөнгийн дахин үнэлгээний олз, гарз</t>
  </si>
  <si>
    <t>Хөрөнгийн үнэ цэнийн бууралтын гарз (гарзын буцаалт)</t>
  </si>
  <si>
    <r>
      <t>20.</t>
    </r>
    <r>
      <rPr>
        <b/>
        <sz val="7"/>
        <rFont val="Times New Roman"/>
        <family val="1"/>
        <charset val="204"/>
      </rPr>
      <t xml:space="preserve">       </t>
    </r>
    <r>
      <rPr>
        <b/>
        <sz val="10"/>
        <rFont val="Times New Roman"/>
        <family val="1"/>
        <charset val="204"/>
      </rPr>
      <t>ЗАРДАЛ</t>
    </r>
  </si>
  <si>
    <t>20.1 Борлуулалт маркетингийн болон ерөнхий ба удирдлагын зардлууд</t>
  </si>
  <si>
    <t>Зардлын төрөл</t>
  </si>
  <si>
    <t>БорМар</t>
  </si>
  <si>
    <t>ЕрУд</t>
  </si>
  <si>
    <t>Ажиллагчдын цалингийн зардал</t>
  </si>
  <si>
    <t>Аж ахуйн нэгжээс төлсөн НДШ-ийн зардал</t>
  </si>
  <si>
    <t xml:space="preserve">Албан татвар, төлбөр, хураамжийн зардал </t>
  </si>
  <si>
    <t xml:space="preserve">Томилолтын зардал </t>
  </si>
  <si>
    <t xml:space="preserve">Бичиг хэргийн зардал </t>
  </si>
  <si>
    <t xml:space="preserve">Шуудан холбооны зардал </t>
  </si>
  <si>
    <t xml:space="preserve">Мэргэжлийн үйлчилгээний зардал </t>
  </si>
  <si>
    <t xml:space="preserve">Сургалтын  зардал </t>
  </si>
  <si>
    <t xml:space="preserve">Сонин сэтгүүл захиалгын  зардал </t>
  </si>
  <si>
    <t xml:space="preserve">Даатгалын зардал </t>
  </si>
  <si>
    <t xml:space="preserve">Ашиглалтын зардал </t>
  </si>
  <si>
    <t xml:space="preserve">Засварын зардал </t>
  </si>
  <si>
    <t xml:space="preserve">Элэгдэл, хорогдлын зардал </t>
  </si>
  <si>
    <t xml:space="preserve">Түрээсийн зардал </t>
  </si>
  <si>
    <t xml:space="preserve">Харуул хамгааллын зардал </t>
  </si>
  <si>
    <t xml:space="preserve">Цэвэрлэгээ үйлчилгээний зардал </t>
  </si>
  <si>
    <t xml:space="preserve">Тээврийн зардал </t>
  </si>
  <si>
    <t xml:space="preserve">Шатахууны зардал </t>
  </si>
  <si>
    <t>Хүлээн авалтын зардал</t>
  </si>
  <si>
    <t xml:space="preserve">бусад зардал </t>
  </si>
  <si>
    <t>20.2 Бусад зардал</t>
  </si>
  <si>
    <t>Өмнөх оны        дүн</t>
  </si>
  <si>
    <t>Алданги, торгуулийн зардал</t>
  </si>
  <si>
    <t>Хандивийн зардал</t>
  </si>
  <si>
    <t>Найдваргүй авлагын зардал</t>
  </si>
  <si>
    <t>20.3 Цалингийн зардал</t>
  </si>
  <si>
    <t>Ажиллагчдын дундаж тоо</t>
  </si>
  <si>
    <t>Цалингийн зардлын дүн</t>
  </si>
  <si>
    <t xml:space="preserve">Үйлдвэрлэл, үйлчилгээний </t>
  </si>
  <si>
    <t xml:space="preserve">Борлуулалт маркетингийн </t>
  </si>
  <si>
    <t xml:space="preserve">Ерөнхий ба удирдлагын </t>
  </si>
  <si>
    <r>
      <t>21.</t>
    </r>
    <r>
      <rPr>
        <b/>
        <sz val="7"/>
        <rFont val="Times New Roman"/>
        <family val="1"/>
        <charset val="204"/>
      </rPr>
      <t xml:space="preserve">       </t>
    </r>
    <r>
      <rPr>
        <b/>
        <sz val="10"/>
        <rFont val="Times New Roman"/>
        <family val="1"/>
        <charset val="204"/>
      </rPr>
      <t>ОРЛОГЫН ТАТВАРЫН ЗАРДАЛ</t>
    </r>
  </si>
  <si>
    <t xml:space="preserve">Тайлант үеийн орлогын татварын зардал </t>
  </si>
  <si>
    <t>Хойшлогдсон татварын зардал (орлого)</t>
  </si>
  <si>
    <t>Орлогын татварын зардал (орлого) – ын нийт дүн</t>
  </si>
  <si>
    <t>Тэмдэглэл. (Орлогын татварын зардал (орлого) - ын бүрэлдэхүүн тус бүрээр  тайлбар, тэмдэглэл хийнэ).</t>
  </si>
  <si>
    <t>ЛУУД</t>
  </si>
  <si>
    <r>
      <t>22.</t>
    </r>
    <r>
      <rPr>
        <sz val="7"/>
        <rFont val="Times New Roman"/>
        <family val="1"/>
        <charset val="204"/>
      </rPr>
      <t xml:space="preserve">       </t>
    </r>
    <r>
      <rPr>
        <sz val="10"/>
        <rFont val="Times New Roman"/>
        <family val="1"/>
        <charset val="204"/>
      </rPr>
      <t>ХОЛБООТОЙ ТАЛУУДЫН ТОДРУУЛГА</t>
    </r>
  </si>
  <si>
    <t>22.1 Толгой компани, хамгийн дээд хяналт тавигч компани, хувь хүний талаарх мэдээлэл[1]</t>
  </si>
  <si>
    <t>Толгой компани</t>
  </si>
  <si>
    <t>Хамгийн дээд хяналт тавигч толгой компани</t>
  </si>
  <si>
    <t>Хамгийн дээд хяналт тавигч хувь хүн</t>
  </si>
  <si>
    <t>Тайлбар</t>
  </si>
  <si>
    <t>Нэр</t>
  </si>
  <si>
    <t>Бүртгэгдсэн (оршин суугаа) улс</t>
  </si>
  <si>
    <t xml:space="preserve">монгол </t>
  </si>
  <si>
    <t>Эзэмшлийн хувь</t>
  </si>
  <si>
    <t>22.2 Тэргүүлэх удирдлагын бүрэлдэхүүнд олгосон нөхөн олговрын тухай мэдээлэл</t>
  </si>
  <si>
    <t>Тэргүүлэх удирдлага гэдэгт .................................................................................. бүрэлдэхүүнийг хамруулав.[2]</t>
  </si>
  <si>
    <t>Нөхөн олговрын нэр</t>
  </si>
  <si>
    <t>Богино болон урт хугацааны тэтгэмж</t>
  </si>
  <si>
    <t xml:space="preserve">Ажил эрхлэлтийн дараах, ажлаас халагдсаны тэтгэмж </t>
  </si>
  <si>
    <t xml:space="preserve">Хувьцаанд суурилсан төлбөр </t>
  </si>
  <si>
    <t>22.3 Холбоотой талуудтай хийсэн ажил гүйлгээ</t>
  </si>
  <si>
    <t>Холбоотой талын нэр</t>
  </si>
  <si>
    <t>Ажил гүйлгээний утга</t>
  </si>
  <si>
    <t>23.       БОЛЗОШГҮЙ ХӨРӨНГӨ БА ӨР ТӨЛБӨР</t>
  </si>
  <si>
    <t>Тэмдэглэл. (Болзошгүй хөрөнгө ба өр төлбөрийн мөн чанар, хэрэв практик боломжтой бол тэдгээрийн санхүүгийн нөлөөний тооцооллыг тодруулна</t>
  </si>
  <si>
    <t>24.       ТАЙЛАГНАЛЫН ҮЕИЙН ДАРААХ ҮЙЛ ЯВДАЛ</t>
  </si>
  <si>
    <t xml:space="preserve">   Тэмдэглэл. (Тайлагналын өдрийн дараах үл залруулагдах үйл явдлын материаллаг ангилал тус бүрийн хувьд  мөн чанар,
 санхүүгийн нөлөөллийн тооцоолол зэргийг тодруулж бусад тайлбар, тэмдэглэл хийнэ).</t>
  </si>
  <si>
    <t>[1] НББОУС 24 Холбоотой талуудын тодруулга-д заасны дагуу тодруулна.</t>
  </si>
  <si>
    <t>[2] Тэргүүлэх удирдлагад ямар бүрэлдэхүүнийг хамруулснаа тодруулна. Тухайлбал, захирлуудын зөвлөл,  удирдах зөвлөлийн гишүүд гэх мэт.</t>
  </si>
  <si>
    <t>25.       ХӨРӨНГӨ ОРУУЛАЛТ</t>
  </si>
  <si>
    <t>Тайлант хугацаанд хийгдсэн хөрөнгө оруулалт (төгрөгөөр)</t>
  </si>
  <si>
    <t>Аж ахуйн нэгжийн өөрийн хөрөнгөөр</t>
  </si>
  <si>
    <t>Улсын  төсвийн хөрөнгөөр</t>
  </si>
  <si>
    <t>Орон нутгийн төсвийн хөрөнгөөр</t>
  </si>
  <si>
    <t>Банкны зээл</t>
  </si>
  <si>
    <t>Гадаадын  шууд хөрөнгө оруулалт</t>
  </si>
  <si>
    <t>Гадаадын зээл</t>
  </si>
  <si>
    <t>Гадаадын буцалтгүй тусламж</t>
  </si>
  <si>
    <t>Төсөл, хөтөлбөр, хандив</t>
  </si>
  <si>
    <t>Бусад эх үүсвэр</t>
  </si>
  <si>
    <t>Биет хөрөнгө:</t>
  </si>
  <si>
    <t>Үүнээс: Орон сууцны        барилга</t>
  </si>
  <si>
    <t xml:space="preserve">               Авто зам</t>
  </si>
  <si>
    <t>Машин тоног, төхөөрөмж</t>
  </si>
  <si>
    <t xml:space="preserve">1.6 </t>
  </si>
  <si>
    <t>1.7</t>
  </si>
  <si>
    <t>1.8</t>
  </si>
  <si>
    <t>Бусад биет хөрөнгө:</t>
  </si>
  <si>
    <t>1.9</t>
  </si>
  <si>
    <t>Үүнээс:        ХОЗҮХХ</t>
  </si>
  <si>
    <t>1.10</t>
  </si>
  <si>
    <t>Биет хөрөнгийн дүн</t>
  </si>
  <si>
    <t>Биет бус хөрөнгө:</t>
  </si>
  <si>
    <t xml:space="preserve">Зохиогчийн эрх  </t>
  </si>
  <si>
    <t>2.2.1</t>
  </si>
  <si>
    <t>Үүнээс:  Программ хангамж</t>
  </si>
  <si>
    <t>2.2.2</t>
  </si>
  <si>
    <t xml:space="preserve">                 Мэдээллийн сан</t>
  </si>
  <si>
    <t>2.5</t>
  </si>
  <si>
    <t>2.6</t>
  </si>
  <si>
    <t>Газар эзэмших эрх</t>
  </si>
  <si>
    <t>2.7</t>
  </si>
  <si>
    <t>2.7.1</t>
  </si>
  <si>
    <t>Үүнээс:  Зураг төсвийн ажил, ТЭЗҮ боловсруулах, туршилт судалгаа</t>
  </si>
  <si>
    <t>2.8</t>
  </si>
  <si>
    <t>Биет бус хөрөнгийн дүн</t>
  </si>
  <si>
    <t>Хайгуул үнэлгээний хөрөнгө</t>
  </si>
  <si>
    <t>Үүнээс:    Биет хөрөнгө</t>
  </si>
  <si>
    <t xml:space="preserve"> Биет бус    хөрөнгө</t>
  </si>
  <si>
    <t>ХОЗҮХХ – Хөрөнгө оруулалтын зориулалттай үл хөдлөх хөрөнгө</t>
  </si>
  <si>
    <t xml:space="preserve"> Компани хоорондын авлага </t>
  </si>
  <si>
    <t xml:space="preserve">  Стандарт Проперти  ХХК </t>
  </si>
  <si>
    <t xml:space="preserve">нийт дүн </t>
  </si>
  <si>
    <t xml:space="preserve"> Компани хоорондын өглөг </t>
  </si>
  <si>
    <t xml:space="preserve">  Стандарт Инвестмент   ХХК </t>
  </si>
  <si>
    <t xml:space="preserve">Финаншл групп ХХК </t>
  </si>
  <si>
    <t>Ерөнхий нягтлан бодогч   _______________   (……………………)</t>
  </si>
  <si>
    <t xml:space="preserve"> бусап зардал</t>
  </si>
  <si>
    <t xml:space="preserve"> үл хадлах хөрөнгийн татвар зардал </t>
  </si>
  <si>
    <t xml:space="preserve">        Захирал                  __________________  (…..........................) </t>
  </si>
  <si>
    <t xml:space="preserve">Сангийн сайдын 2017 оны </t>
  </si>
  <si>
    <t>..... дүгээр тушаалын</t>
  </si>
  <si>
    <t>2 дугаар хавсралт</t>
  </si>
  <si>
    <t>Хянаж хүлээн авсан</t>
  </si>
  <si>
    <t>байгууллагын нэр</t>
  </si>
  <si>
    <t>Стандарт  Проперти Групп ХК-ийн</t>
  </si>
  <si>
    <t xml:space="preserve">Хаяг : ____Сонгинохайрхан Дүүрэг  2-р хороо Шинэ Толгойт Хороолол 102-1 тоот </t>
  </si>
  <si>
    <t xml:space="preserve">Утас :                    _80160444. 99982321                                  Факс :                     ____________             </t>
  </si>
  <si>
    <t>хувийн . . 100 хувь.</t>
  </si>
  <si>
    <t>Шуудангийн хаяг : ______gantuya@spg.mn.</t>
  </si>
  <si>
    <r>
      <rPr>
        <b/>
        <sz val="14"/>
        <rFont val="Times New Roman"/>
        <family val="1"/>
      </rPr>
      <t>"Стандарт Проперти Групп</t>
    </r>
    <r>
      <rPr>
        <b/>
        <sz val="12"/>
        <rFont val="Times New Roman"/>
        <family val="1"/>
      </rPr>
      <t xml:space="preserve"> "ХК-ИЙН</t>
    </r>
  </si>
  <si>
    <t>"Стандарт Проперти Групп" ХК</t>
  </si>
  <si>
    <t>Захирал                                                                        __________________  (…...........................)</t>
  </si>
  <si>
    <t xml:space="preserve">  </t>
  </si>
  <si>
    <t>Ерөнхий нягтлан бодогч                                       ___________________ (…...........................)</t>
  </si>
  <si>
    <t>Гүйлгээ баланс</t>
  </si>
  <si>
    <t>Стандарт Проперти Групп ХК</t>
  </si>
  <si>
    <t>Тайлант үе:</t>
  </si>
  <si>
    <t>Дансны зориулалт</t>
  </si>
  <si>
    <t xml:space="preserve">Дансны </t>
  </si>
  <si>
    <t>Валютын</t>
  </si>
  <si>
    <t>Гүйлгээ</t>
  </si>
  <si>
    <t>дугаар</t>
  </si>
  <si>
    <t>төрөл</t>
  </si>
  <si>
    <t>Дебет</t>
  </si>
  <si>
    <t>Кредит</t>
  </si>
  <si>
    <t>Харилцахад байгаа мөнгө</t>
  </si>
  <si>
    <t>MNT</t>
  </si>
  <si>
    <t>Харилцахад  байгаа бэлэн мөнгө (төгрөг)Голомт банк</t>
  </si>
  <si>
    <t>1101-041</t>
  </si>
  <si>
    <t>Бүлгийн дүн:</t>
  </si>
  <si>
    <t>USD</t>
  </si>
  <si>
    <t>Дансны авлага</t>
  </si>
  <si>
    <t>1201-000</t>
  </si>
  <si>
    <t>Хүмүүсээс авах авлага</t>
  </si>
  <si>
    <t>Ажилчидаас авах авлага</t>
  </si>
  <si>
    <t>1205-000</t>
  </si>
  <si>
    <t>Байгууллагаас авах авлага</t>
  </si>
  <si>
    <t>Компани хоорондын авлага</t>
  </si>
  <si>
    <t>1207-000</t>
  </si>
  <si>
    <t>Татварын авлага</t>
  </si>
  <si>
    <t>1208-000</t>
  </si>
  <si>
    <t>ААНБОАТ-ын  авлага</t>
  </si>
  <si>
    <t>1209-000</t>
  </si>
  <si>
    <t>банкин дахь төлбөрийн барьцаа</t>
  </si>
  <si>
    <t>Барьцаа</t>
  </si>
  <si>
    <t>1211-000</t>
  </si>
  <si>
    <t>Дуусаагүй үйлдвэрлэлийн нэмэгдэл зардал</t>
  </si>
  <si>
    <t>Дэд бүтэц-Шинэ толгойт</t>
  </si>
  <si>
    <t>1404-000</t>
  </si>
  <si>
    <t>барилга байгууламж</t>
  </si>
  <si>
    <t>Барилга байгууламж</t>
  </si>
  <si>
    <t>2002-000</t>
  </si>
  <si>
    <t>2003-000</t>
  </si>
  <si>
    <t>2005-000</t>
  </si>
  <si>
    <t>Компьютер</t>
  </si>
  <si>
    <t>Компьютер дагалдах хэрэгсэл</t>
  </si>
  <si>
    <t>2010-000</t>
  </si>
  <si>
    <t>Барилга байгууламжийн хуримтлагдсан элэгдэл</t>
  </si>
  <si>
    <t>2012-000</t>
  </si>
  <si>
    <t>Тавилга эд хогшилын хуримтлагдсан элэгдэл</t>
  </si>
  <si>
    <t>2013-000</t>
  </si>
  <si>
    <t>Тээврийн хэрэгсэлийн хуримтлагдсан элэгдэл</t>
  </si>
  <si>
    <t>2015-000</t>
  </si>
  <si>
    <t>Комьпютер түүний дагалдах хэрэгсэлийн хурамтлагдсан элэгдэл</t>
  </si>
  <si>
    <t>2017-000</t>
  </si>
  <si>
    <t>Програм хангамж</t>
  </si>
  <si>
    <t>2107-000</t>
  </si>
  <si>
    <t>Гүүдвил</t>
  </si>
  <si>
    <t>Урт хугацаат хөрөнгө оруулалт</t>
  </si>
  <si>
    <t>2201-000</t>
  </si>
  <si>
    <t>Дансны өглөг төгрөгөөр</t>
  </si>
  <si>
    <t>3101-000</t>
  </si>
  <si>
    <t>Цалингийн өглөг</t>
  </si>
  <si>
    <t>3104-000</t>
  </si>
  <si>
    <t>НДШ өглөг</t>
  </si>
  <si>
    <t>ЭМНД-ийн шимтгэлийн өглөг</t>
  </si>
  <si>
    <t>3106-000</t>
  </si>
  <si>
    <t>Байгууллагад өгөх өглөг</t>
  </si>
  <si>
    <t>Компани хоорондын өглөг</t>
  </si>
  <si>
    <t>3110-000</t>
  </si>
  <si>
    <t>Богинохугацаат өр төлбөр</t>
  </si>
  <si>
    <t>Богино хугацаат зээлийн хүүгийн өглөг</t>
  </si>
  <si>
    <t>3111-001</t>
  </si>
  <si>
    <t>бусад урт хугацаат өглөг</t>
  </si>
  <si>
    <t>Зээлийн хүүгийн өглөг</t>
  </si>
  <si>
    <t>3112-000</t>
  </si>
  <si>
    <t>ХАОАТ өглөг</t>
  </si>
  <si>
    <t>ХАОАТ-ын өглөг</t>
  </si>
  <si>
    <t>3114-000</t>
  </si>
  <si>
    <t>Бусад өглөг</t>
  </si>
  <si>
    <t>Хоцролтын сан</t>
  </si>
  <si>
    <t>3117-000</t>
  </si>
  <si>
    <t>Үндсэн хөрөнгийн татварын өглөг</t>
  </si>
  <si>
    <t>Үл хөдлөх хөрөнгийн албан татвар ТТ-23</t>
  </si>
  <si>
    <t>3127-000</t>
  </si>
  <si>
    <t>3201-000</t>
  </si>
  <si>
    <t>Урьдчилж орсон орлого Үйлчилгээний төв</t>
  </si>
  <si>
    <t>3201-002</t>
  </si>
  <si>
    <t>Бусад урт хугацаат өглөг USD</t>
  </si>
  <si>
    <t>3304-001</t>
  </si>
  <si>
    <t>Хувийн өмч</t>
  </si>
  <si>
    <t>4102-000</t>
  </si>
  <si>
    <t>тайлант үеийн хуримтлагдсан ашиг</t>
  </si>
  <si>
    <t>Тайлант үеийн хуримтлагдсан ашиг</t>
  </si>
  <si>
    <t>4401-000</t>
  </si>
  <si>
    <t>Өмнөх үеийн хуримтлагдсан ашиг</t>
  </si>
  <si>
    <t>4402-000</t>
  </si>
  <si>
    <t>Цалин хөлс шагнал урамшуулал</t>
  </si>
  <si>
    <t>Цалин хөлс, шагнал</t>
  </si>
  <si>
    <t>7001-000</t>
  </si>
  <si>
    <t>Нийгмийн даатгалын шимтгэл</t>
  </si>
  <si>
    <t>7002-000</t>
  </si>
  <si>
    <t>Удирлагын зардал</t>
  </si>
  <si>
    <t>НИЙТ ДҮН:</t>
  </si>
  <si>
    <t>Хянасан нягтлан бодогч:</t>
  </si>
  <si>
    <t>..................................................</t>
  </si>
  <si>
    <t>Хэвлэсэн:</t>
  </si>
  <si>
    <t>Хуудас:</t>
  </si>
  <si>
    <t>1/1</t>
  </si>
  <si>
    <t xml:space="preserve">өмнөх он </t>
  </si>
  <si>
    <t>тайлант он</t>
  </si>
  <si>
    <t xml:space="preserve">БАТЛАВ.ЗАХИРАЛ                                    </t>
  </si>
  <si>
    <t>Б. Хуяг</t>
  </si>
  <si>
    <t>Н.Баярсайхан</t>
  </si>
  <si>
    <t>Сар</t>
  </si>
  <si>
    <t>Батлагдсан цалин</t>
  </si>
  <si>
    <t xml:space="preserve">Эрүүл мэнд, нийгмийн даатгалын шимтгэл </t>
  </si>
  <si>
    <t>Татвар 
ноогдох  орлого</t>
  </si>
  <si>
    <t>Нооглдуулсан татварын 10%</t>
  </si>
  <si>
    <t>23.1-т заасан
 хөнгөлөлт</t>
  </si>
  <si>
    <t>Төлбөл зохих албан татвар</t>
  </si>
  <si>
    <t>1-р сар</t>
  </si>
  <si>
    <t>2-р сар</t>
  </si>
  <si>
    <t>3-р сар</t>
  </si>
  <si>
    <t xml:space="preserve">4-р сар </t>
  </si>
  <si>
    <t>5-р сар</t>
  </si>
  <si>
    <t>6-р сар</t>
  </si>
  <si>
    <t>7-р сар</t>
  </si>
  <si>
    <t>8-р сар</t>
  </si>
  <si>
    <t>9-р сар</t>
  </si>
  <si>
    <t>10-р сар</t>
  </si>
  <si>
    <t>11-р сар</t>
  </si>
  <si>
    <t>12-р сар</t>
  </si>
  <si>
    <t>уд</t>
  </si>
  <si>
    <t xml:space="preserve">Өмнөх он </t>
  </si>
  <si>
    <t>1405-000</t>
  </si>
  <si>
    <t>ББүтээгдэхүүн  үйчилгээний төв</t>
  </si>
  <si>
    <t>Суутгагч хуулийн этгээдэд олгосон орлогоос  суутгасан татвар авлага</t>
  </si>
  <si>
    <t>1209-005</t>
  </si>
  <si>
    <t>Мэргэжлийн байгууллагаас авсан үйлчилгээ</t>
  </si>
  <si>
    <t>7027-001</t>
  </si>
  <si>
    <r>
      <t xml:space="preserve"> </t>
    </r>
    <r>
      <rPr>
        <b/>
        <sz val="12"/>
        <color indexed="8"/>
        <rFont val="Times New Roman"/>
        <family val="1"/>
      </rPr>
      <t>Эздийн өмч</t>
    </r>
  </si>
  <si>
    <r>
      <t>-</t>
    </r>
    <r>
      <rPr>
        <sz val="12"/>
        <color indexed="8"/>
        <rFont val="Times New Roman"/>
        <family val="1"/>
      </rPr>
      <t>       хувийн</t>
    </r>
  </si>
  <si>
    <r>
      <t>-</t>
    </r>
    <r>
      <rPr>
        <sz val="12"/>
        <color indexed="8"/>
        <rFont val="Times New Roman"/>
        <family val="1"/>
      </rPr>
      <t>       хувьцаат</t>
    </r>
  </si>
  <si>
    <t>10.       Биет бус хөрөнгө</t>
  </si>
  <si>
    <t>НДШ-10.5%</t>
  </si>
  <si>
    <t xml:space="preserve"> гарт олгох </t>
  </si>
  <si>
    <t>2024 ОНЫ    4- улирал</t>
  </si>
  <si>
    <t>2024 оны 4-р улирал санхүүгийн тайлангийн</t>
  </si>
  <si>
    <t>2024 оны  12 -р сарын 31өдөр</t>
  </si>
  <si>
    <r>
      <t xml:space="preserve">Захирал Б.Хуяг  , ерөнхий нягтлан бодогч  Ө.Пагваа </t>
    </r>
    <r>
      <rPr>
        <sz val="10"/>
        <color indexed="8"/>
        <rFont val="Times New Roman"/>
        <family val="1"/>
      </rPr>
      <t xml:space="preserve">бид манай аж ахуйн нэгжийн 2024 оны 12-р  сарын 21ны өдрөөр тасалбар  </t>
    </r>
  </si>
  <si>
    <t>Элэгдэлийн зардал</t>
  </si>
  <si>
    <t>Элэгдлийн зардал</t>
  </si>
  <si>
    <t>7009-000</t>
  </si>
  <si>
    <t>Бусад шимтгэл</t>
  </si>
  <si>
    <t>7015-003</t>
  </si>
  <si>
    <t>Орлого зарлагын нэгдсэн данс</t>
  </si>
  <si>
    <t>Орлого, зарлагын нэгдсэн данс</t>
  </si>
  <si>
    <t>9201-000</t>
  </si>
  <si>
    <t>2024оны 01-р сарын 01-ний үлдэгдэл</t>
  </si>
  <si>
    <t>2024оны 12-р сарын 31-ний үлдэгдэл</t>
  </si>
  <si>
    <t>2025оны012р сарын 31-ний үлдэгдэл</t>
  </si>
  <si>
    <t>2025 оны 12-р сарын 31</t>
  </si>
  <si>
    <t>"СТАНДАРТ ПРОПЕРТИ ГРУПП" ХК-2025</t>
  </si>
  <si>
    <t xml:space="preserve">               2025 оны 12-р сарын 31ны өдөр</t>
  </si>
  <si>
    <t>2025/01/01 - 2025/12/31</t>
  </si>
  <si>
    <t>1101-013</t>
  </si>
  <si>
    <t>НДШ-ийн авлага</t>
  </si>
  <si>
    <t>1209-002</t>
  </si>
  <si>
    <t>Урьдчилж гарсан зардал</t>
  </si>
  <si>
    <t>1802-000</t>
  </si>
  <si>
    <t>Дансны өглөг / япон  ХО  холбоотой/</t>
  </si>
  <si>
    <t>3102-001</t>
  </si>
  <si>
    <t>Төрийн банкинд өгөх өглөг/3ээл/</t>
  </si>
  <si>
    <t>3105-001</t>
  </si>
  <si>
    <t>Банкны шитгэл</t>
  </si>
  <si>
    <t>7015-001</t>
  </si>
  <si>
    <t>Хангамжийн материал зардал</t>
  </si>
  <si>
    <t>Бусад зардал/тэмдэгт наторат</t>
  </si>
  <si>
    <t>7015-000</t>
  </si>
  <si>
    <t>Аудитын үйлчилгээ</t>
  </si>
  <si>
    <t>7027-000</t>
  </si>
  <si>
    <t>Бусад зарлага</t>
  </si>
  <si>
    <t>Үйл ажиллагааны бус бусад зардал</t>
  </si>
  <si>
    <t>8709-000</t>
  </si>
  <si>
    <t>Хүү, торгууль бусад орлого</t>
  </si>
  <si>
    <t>Хүүгийн  орлого</t>
  </si>
  <si>
    <t>8801-000</t>
  </si>
  <si>
    <t>Төрийн банк /  төгрөг харилцаах2025-07 сард нээгдсэн/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</si>
</sst>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2">
    <numFmt numFmtId="5" formatCode="&quot;$&quot;#,##0_);\(&quot;$&quot;#,##0\)"/>
    <numFmt numFmtId="8" formatCode="&quot;$&quot;#,##0.00_);[Red]\(&quot;$&quot;#,##0.00\)"/>
    <numFmt numFmtId="41" formatCode="_(* #,##0_);_(* \(#,##0\);_(* &quot;-&quot;_);_(@_)"/>
    <numFmt numFmtId="44" formatCode="_(&quot;$&quot;* #,##0.00_);_(&quot;$&quot;* \(#,##0.00\);_(&quot;$&quot;* &quot;-&quot;??_);_(@_)"/>
    <numFmt numFmtId="43" formatCode="_(* #,##0.00_);_(* \(#,##0.00\);_(* &quot;-&quot;??_);_(@_)"/>
    <numFmt numFmtId="164" formatCode="#,##0&quot;₮&quot;;[Red]\-#,##0&quot;₮&quot;"/>
    <numFmt numFmtId="165" formatCode="#,##0.00&quot;₮&quot;;\-#,##0.00&quot;₮&quot;"/>
    <numFmt numFmtId="166" formatCode="#,##0.00&quot;₮&quot;;[Red]\-#,##0.00&quot;₮&quot;"/>
    <numFmt numFmtId="167" formatCode="_-* #,##0.00&quot;₮&quot;_-;\-* #,##0.00&quot;₮&quot;_-;_-* &quot;-&quot;??&quot;₮&quot;_-;_-@_-"/>
    <numFmt numFmtId="168" formatCode="_-* #,##0.00_₮_-;\-* #,##0.00_₮_-;_-* &quot;-&quot;??_₮_-;_-@_-"/>
    <numFmt numFmtId="169" formatCode="_-* #,##0.00_-;\-* #,##0.00_-;_-* &quot;-&quot;??_-;_-@_-"/>
    <numFmt numFmtId="170" formatCode="mm/dd/yy;@"/>
    <numFmt numFmtId="171" formatCode="_(* #,##0_);_(* \(#,##0\);_(* &quot;-&quot;??_);_(@_)"/>
    <numFmt numFmtId="172" formatCode="_(* #,##0.00_);_(* \(#,##0.00\);_(* &quot;-&quot;?_);_(@_)"/>
    <numFmt numFmtId="173" formatCode="#,##0.0"/>
    <numFmt numFmtId="174" formatCode="_-[$€]* #,##0.00_-;\-[$€]* #,##0.00_-;_-[$€]* &quot;-&quot;??_-;_-@_-"/>
    <numFmt numFmtId="175" formatCode="_-* #,##0.0_₮_-;\-* #,##0.0_₮_-;_-* &quot;-&quot;??_₮_-;_-@_-"/>
    <numFmt numFmtId="176" formatCode="#,##0%"/>
    <numFmt numFmtId="177" formatCode="#,##0.0%"/>
    <numFmt numFmtId="178" formatCode="_-* #,##0_₮_-;\-* #,##0_₮_-;_-* &quot;-&quot;??_₮_-;_-@_-"/>
    <numFmt numFmtId="179" formatCode="[$-409]mmmmm;@"/>
    <numFmt numFmtId="180" formatCode="#,##0.0000000;#,##0.0000000"/>
    <numFmt numFmtId="181" formatCode="m/d/yyyy&quot;  &quot;h\:mm\:ss\ AM/PM"/>
    <numFmt numFmtId="182" formatCode="[$-409]d\-mmm;@"/>
    <numFmt numFmtId="183" formatCode="_(* #,##0.00_);_(* \(#,##0.00\);_(* \-_);_(@_)"/>
    <numFmt numFmtId="184" formatCode="#,##0.00_);\-#,##0.00"/>
    <numFmt numFmtId="185" formatCode="[$-F400]h:mm:ss\ AM/PM"/>
    <numFmt numFmtId="186" formatCode="0.0%_);\(0.0%\)"/>
    <numFmt numFmtId="187" formatCode="&quot;$&quot;#,##0_);[Red]\(&quot;$&quot;#,##0\);&quot;$&quot;0_);@_)"/>
    <numFmt numFmtId="188" formatCode="#,##0;\(#,##0\)"/>
    <numFmt numFmtId="189" formatCode="#,##0.0;\(#,##0.0\)"/>
    <numFmt numFmtId="190" formatCode="&quot;£&quot;#,##0.000_);&quot;£&quot;\(#,##0.000\)"/>
    <numFmt numFmtId="191" formatCode="&quot;$&quot;#,##0\ ;\(&quot;$&quot;#,##0\)"/>
    <numFmt numFmtId="192" formatCode="#,##0\ ;\(#,##0\);&quot;-&quot;??"/>
    <numFmt numFmtId="193" formatCode="#,##0.0\ ;\(#,##0.0\);&quot;-&quot;??"/>
    <numFmt numFmtId="194" formatCode="#,##0.00\ ;\(#,##0.00\);&quot;-&quot;??"/>
    <numFmt numFmtId="195" formatCode="\€#,##0.000_);\€\(#,##0.000\)"/>
    <numFmt numFmtId="196" formatCode="_-[$€-2]* #,##0.00_-;\-[$€-2]* #,##0.00_-;_-[$€-2]* &quot;-&quot;??_-"/>
    <numFmt numFmtId="197" formatCode="#,###,##0.00;\(#,###,##0.00\)"/>
    <numFmt numFmtId="198" formatCode="&quot;$&quot;#,###,##0.00;\(&quot;$&quot;#,###,##0.00\)"/>
    <numFmt numFmtId="199" formatCode="#,###.00%;\(#,##0.00%\)"/>
    <numFmt numFmtId="200" formatCode="_-&quot;$&quot;* #,##0_-;\-&quot;$&quot;* #,##0_-;_-&quot;$&quot;* &quot;-&quot;_-;_-@_-"/>
    <numFmt numFmtId="201" formatCode="_-&quot;$&quot;* #,##0.00_-;\-&quot;$&quot;* #,##0.00_-;_-&quot;$&quot;* &quot;-&quot;??_-;_-@_-"/>
    <numFmt numFmtId="202" formatCode="General_)"/>
    <numFmt numFmtId="203" formatCode="#,##0.0&quot; x&quot;_);\(#,##0.0\)&quot; x&quot;"/>
    <numFmt numFmtId="204" formatCode="_ #,###_-;\-\(#,##0\)\-;_-* &quot;0,000&quot;?;_-@_-"/>
    <numFmt numFmtId="205" formatCode="#,##0.00;[Red]\(#,##0.00\)"/>
    <numFmt numFmtId="206" formatCode="0_%_);\(0\)_%;0_%_);@_%_)"/>
    <numFmt numFmtId="207" formatCode="_-* #,##0.00_р_._-;\-* #,##0.00_р_._-;_-* &quot;-&quot;??_р_._-;_-@_-"/>
    <numFmt numFmtId="208" formatCode="[$-450]yyyy\ &quot;оны&quot;\ mmmm\ d;@"/>
    <numFmt numFmtId="209" formatCode="_(* #,##0.0_);_(* \(#,##0.0\);_(* &quot;-&quot;??_);_(@_)"/>
    <numFmt numFmtId="210" formatCode="_(* #,##0.000_);_(* \(#,##0.000\);_(* &quot;-&quot;???_);_(@_)"/>
  </numFmts>
  <fonts count="216">
    <font>
      <sz val="10"/>
      <name val="Arial Mo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Mon"/>
      <family val="2"/>
    </font>
    <font>
      <sz val="10"/>
      <name val="Arial"/>
      <family val="2"/>
    </font>
    <font>
      <sz val="10"/>
      <name val="Arial Mon"/>
      <family val="2"/>
    </font>
    <font>
      <sz val="10"/>
      <name val="Arial"/>
      <family val="2"/>
    </font>
    <font>
      <sz val="10"/>
      <name val="Arial"/>
      <family val="2"/>
    </font>
    <font>
      <b/>
      <sz val="10"/>
      <name val="Arial"/>
      <family val="2"/>
      <charset val="204"/>
    </font>
    <font>
      <sz val="10"/>
      <name val="Arial"/>
      <family val="2"/>
      <charset val="204"/>
    </font>
    <font>
      <sz val="10"/>
      <name val="Times New Roman"/>
      <family val="1"/>
    </font>
    <font>
      <sz val="11"/>
      <color indexed="8"/>
      <name val="Calibri"/>
      <family val="2"/>
      <charset val="1"/>
    </font>
    <font>
      <sz val="11"/>
      <color indexed="9"/>
      <name val="Calibri"/>
      <family val="2"/>
      <charset val="1"/>
    </font>
    <font>
      <b/>
      <sz val="14"/>
      <name val="Helv"/>
    </font>
    <font>
      <sz val="11"/>
      <color indexed="20"/>
      <name val="Calibri"/>
      <family val="2"/>
      <charset val="1"/>
    </font>
    <font>
      <b/>
      <sz val="11"/>
      <color indexed="52"/>
      <name val="Calibri"/>
      <family val="2"/>
      <charset val="1"/>
    </font>
    <font>
      <b/>
      <sz val="11"/>
      <color indexed="9"/>
      <name val="Calibri"/>
      <family val="2"/>
      <charset val="1"/>
    </font>
    <font>
      <sz val="11"/>
      <color indexed="8"/>
      <name val="Calibri"/>
      <family val="2"/>
    </font>
    <font>
      <i/>
      <sz val="11"/>
      <color indexed="23"/>
      <name val="Calibri"/>
      <family val="2"/>
      <charset val="1"/>
    </font>
    <font>
      <b/>
      <u/>
      <sz val="16"/>
      <name val="Helv"/>
    </font>
    <font>
      <sz val="14"/>
      <name val="Tms Rmn"/>
    </font>
    <font>
      <sz val="10"/>
      <name val="Helv"/>
    </font>
    <font>
      <sz val="11"/>
      <color indexed="17"/>
      <name val="Calibri"/>
      <family val="2"/>
      <charset val="1"/>
    </font>
    <font>
      <b/>
      <sz val="15"/>
      <color indexed="56"/>
      <name val="Calibri"/>
      <family val="2"/>
      <charset val="1"/>
    </font>
    <font>
      <b/>
      <sz val="13"/>
      <color indexed="56"/>
      <name val="Calibri"/>
      <family val="2"/>
      <charset val="1"/>
    </font>
    <font>
      <b/>
      <sz val="11"/>
      <color indexed="56"/>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b/>
      <sz val="11"/>
      <color indexed="63"/>
      <name val="Calibri"/>
      <family val="2"/>
      <charset val="1"/>
    </font>
    <font>
      <b/>
      <sz val="12"/>
      <name val="Helv"/>
    </font>
    <font>
      <b/>
      <sz val="10"/>
      <name val="Helv"/>
    </font>
    <font>
      <b/>
      <sz val="9"/>
      <name val="Helv"/>
    </font>
    <font>
      <b/>
      <sz val="18"/>
      <color indexed="56"/>
      <name val="Cambria"/>
      <family val="2"/>
      <charset val="1"/>
    </font>
    <font>
      <b/>
      <sz val="11"/>
      <color indexed="8"/>
      <name val="Calibri"/>
      <family val="2"/>
      <charset val="1"/>
    </font>
    <font>
      <sz val="11"/>
      <color indexed="10"/>
      <name val="Calibri"/>
      <family val="2"/>
      <charset val="1"/>
    </font>
    <font>
      <sz val="10"/>
      <name val="Arial"/>
      <family val="2"/>
    </font>
    <font>
      <sz val="10"/>
      <name val="System"/>
      <family val="2"/>
    </font>
    <font>
      <sz val="9"/>
      <name val="Times New Roman"/>
      <family val="1"/>
    </font>
    <font>
      <b/>
      <sz val="10"/>
      <name val="Times New Roman"/>
      <family val="1"/>
    </font>
    <font>
      <sz val="12"/>
      <name val="Times New Roman"/>
      <family val="1"/>
    </font>
    <font>
      <sz val="10"/>
      <name val="Times New Roman Mon"/>
      <family val="1"/>
    </font>
    <font>
      <u/>
      <sz val="10"/>
      <color indexed="12"/>
      <name val="Arial Mon"/>
      <family val="2"/>
    </font>
    <font>
      <sz val="10"/>
      <color indexed="8"/>
      <name val="Arial Mon"/>
      <family val="2"/>
    </font>
    <font>
      <sz val="11"/>
      <color indexed="8"/>
      <name val="Arial"/>
      <family val="2"/>
    </font>
    <font>
      <sz val="12"/>
      <name val="宋体"/>
      <charset val="134"/>
    </font>
    <font>
      <sz val="10"/>
      <name val="Verdana"/>
      <family val="2"/>
      <charset val="204"/>
    </font>
    <font>
      <sz val="10"/>
      <color indexed="8"/>
      <name val="Arial"/>
      <family val="2"/>
      <charset val="204"/>
    </font>
    <font>
      <sz val="11"/>
      <color theme="1"/>
      <name val="Calibri"/>
      <family val="2"/>
      <charset val="204"/>
      <scheme val="minor"/>
    </font>
    <font>
      <sz val="10"/>
      <color indexed="8"/>
      <name val="Arial"/>
      <family val="2"/>
    </font>
    <font>
      <b/>
      <sz val="12"/>
      <color indexed="8"/>
      <name val="Arial"/>
      <family val="2"/>
    </font>
    <font>
      <u/>
      <sz val="10"/>
      <color indexed="12"/>
      <name val="Arial"/>
      <family val="2"/>
    </font>
    <font>
      <sz val="10"/>
      <color indexed="8"/>
      <name val="Times New Roman"/>
      <family val="1"/>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Verdana"/>
      <family val="2"/>
    </font>
    <font>
      <sz val="11"/>
      <color theme="1"/>
      <name val="Calibri"/>
      <family val="2"/>
      <charset val="1"/>
      <scheme val="minor"/>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2"/>
      <color indexed="8"/>
      <name val="Times New Roman Mon"/>
      <family val="1"/>
    </font>
    <font>
      <b/>
      <sz val="8"/>
      <color indexed="8"/>
      <name val="Arial Mon"/>
      <family val="2"/>
    </font>
    <font>
      <sz val="6"/>
      <color indexed="8"/>
      <name val="Arial Mon"/>
      <family val="2"/>
    </font>
    <font>
      <sz val="10"/>
      <color indexed="8"/>
      <name val="Times New Roman Mon"/>
      <family val="1"/>
    </font>
    <font>
      <b/>
      <sz val="7"/>
      <color indexed="8"/>
      <name val="Arial Mon"/>
      <family val="2"/>
    </font>
    <font>
      <sz val="8"/>
      <color indexed="8"/>
      <name val="Arial Mon"/>
      <family val="2"/>
    </font>
    <font>
      <sz val="7"/>
      <color indexed="8"/>
      <name val="Arial Mon"/>
      <family val="2"/>
    </font>
    <font>
      <b/>
      <sz val="18"/>
      <color indexed="56"/>
      <name val="Cambria"/>
      <family val="2"/>
    </font>
    <font>
      <b/>
      <sz val="11"/>
      <color indexed="8"/>
      <name val="Calibri"/>
      <family val="2"/>
    </font>
    <font>
      <sz val="11"/>
      <color indexed="10"/>
      <name val="Calibri"/>
      <family val="2"/>
    </font>
    <font>
      <sz val="10"/>
      <name val="Arial Mon"/>
      <family val="2"/>
    </font>
    <font>
      <sz val="10"/>
      <color indexed="8"/>
      <name val="Arial"/>
      <family val="2"/>
    </font>
    <font>
      <sz val="11"/>
      <color indexed="8"/>
      <name val="Calibri"/>
      <family val="2"/>
      <charset val="204"/>
    </font>
    <font>
      <sz val="10"/>
      <name val="Palatino"/>
      <family val="1"/>
    </font>
    <font>
      <b/>
      <sz val="11"/>
      <name val="Arial"/>
      <family val="2"/>
    </font>
    <font>
      <sz val="10"/>
      <color indexed="12"/>
      <name val="Arial"/>
      <family val="2"/>
    </font>
    <font>
      <sz val="10"/>
      <color indexed="12"/>
      <name val="Arial"/>
      <family val="2"/>
      <charset val="204"/>
    </font>
    <font>
      <sz val="10"/>
      <color indexed="50"/>
      <name val="MS Sans Serif"/>
      <family val="2"/>
    </font>
    <font>
      <sz val="10"/>
      <name val="Helvetica"/>
      <family val="2"/>
    </font>
    <font>
      <sz val="10"/>
      <color indexed="12"/>
      <name val="Helvetica"/>
      <family val="2"/>
    </font>
    <font>
      <sz val="7"/>
      <name val="TarzanaNarrow"/>
    </font>
    <font>
      <sz val="8"/>
      <name val="Arial"/>
      <family val="2"/>
    </font>
    <font>
      <sz val="10"/>
      <name val="MS Sans Serif"/>
      <family val="2"/>
    </font>
    <font>
      <sz val="10"/>
      <color indexed="24"/>
      <name val="Arial"/>
      <family val="2"/>
    </font>
    <font>
      <sz val="10"/>
      <name val="BERNHARD"/>
    </font>
    <font>
      <sz val="12"/>
      <name val="Arial"/>
      <family val="2"/>
    </font>
    <font>
      <b/>
      <u/>
      <sz val="10"/>
      <name val="MS Sans Serif"/>
      <family val="2"/>
    </font>
    <font>
      <sz val="1"/>
      <color indexed="8"/>
      <name val="Courier"/>
      <family val="3"/>
    </font>
    <font>
      <b/>
      <sz val="12"/>
      <name val="Arial"/>
      <family val="2"/>
    </font>
    <font>
      <b/>
      <sz val="1"/>
      <color indexed="8"/>
      <name val="Courier"/>
      <family val="3"/>
    </font>
    <font>
      <sz val="11"/>
      <name val="Century Gothic"/>
      <family val="2"/>
    </font>
    <font>
      <sz val="8"/>
      <color indexed="8"/>
      <name val="Helvetica"/>
      <family val="2"/>
    </font>
    <font>
      <sz val="10"/>
      <name val="Geneva"/>
    </font>
    <font>
      <sz val="10"/>
      <color indexed="17"/>
      <name val="Times New Roman"/>
      <family val="1"/>
    </font>
    <font>
      <sz val="10"/>
      <color indexed="12"/>
      <name val="Palatino"/>
      <family val="1"/>
    </font>
    <font>
      <b/>
      <i/>
      <sz val="16"/>
      <name val="Helv"/>
    </font>
    <font>
      <b/>
      <sz val="10"/>
      <name val="TarzanaNarrow"/>
    </font>
    <font>
      <b/>
      <sz val="14"/>
      <name val="Arial"/>
      <family val="2"/>
    </font>
    <font>
      <b/>
      <sz val="10"/>
      <color indexed="8"/>
      <name val="Arial"/>
      <family val="2"/>
    </font>
    <font>
      <b/>
      <sz val="10"/>
      <color indexed="39"/>
      <name val="Arial"/>
      <family val="2"/>
    </font>
    <font>
      <sz val="10"/>
      <color indexed="39"/>
      <name val="Arial"/>
      <family val="2"/>
    </font>
    <font>
      <sz val="19"/>
      <color indexed="48"/>
      <name val="Arial"/>
      <family val="2"/>
    </font>
    <font>
      <sz val="10"/>
      <color indexed="10"/>
      <name val="Arial"/>
      <family val="2"/>
    </font>
    <font>
      <sz val="16"/>
      <name val="Wingdings"/>
      <charset val="2"/>
    </font>
    <font>
      <sz val="9"/>
      <name val="Arial"/>
      <family val="2"/>
    </font>
    <font>
      <sz val="11"/>
      <color indexed="0"/>
      <name val="Arial Narrow"/>
      <family val="2"/>
    </font>
    <font>
      <sz val="12"/>
      <name val="Arial MT"/>
    </font>
    <font>
      <sz val="10"/>
      <color indexed="0"/>
      <name val="Arial"/>
      <family val="2"/>
    </font>
    <font>
      <i/>
      <sz val="11"/>
      <color indexed="0"/>
      <name val="Arial Narrow"/>
      <family val="2"/>
    </font>
    <font>
      <b/>
      <sz val="11"/>
      <color indexed="0"/>
      <name val="Arial Narrow"/>
      <family val="2"/>
    </font>
    <font>
      <i/>
      <sz val="9"/>
      <color indexed="0"/>
      <name val="Arial Narrow"/>
      <family val="2"/>
    </font>
    <font>
      <b/>
      <sz val="10"/>
      <color indexed="0"/>
      <name val="Arial"/>
      <family val="2"/>
    </font>
    <font>
      <sz val="11"/>
      <color indexed="1"/>
      <name val="Arial Narrow"/>
      <family val="2"/>
    </font>
    <font>
      <sz val="11"/>
      <color indexed="4"/>
      <name val="Arial Narrow"/>
      <family val="2"/>
    </font>
    <font>
      <b/>
      <sz val="9"/>
      <name val="Palatino"/>
      <family val="1"/>
    </font>
    <font>
      <sz val="9"/>
      <name val="Helvetica-Black"/>
    </font>
    <font>
      <sz val="7"/>
      <name val="Palatino"/>
      <family val="1"/>
    </font>
    <font>
      <sz val="10"/>
      <name val="TarzanaNarrow"/>
    </font>
    <font>
      <sz val="12"/>
      <color indexed="12"/>
      <name val="Helv"/>
    </font>
    <font>
      <sz val="12"/>
      <color indexed="12"/>
      <name val="Times New Roman"/>
      <family val="1"/>
    </font>
    <font>
      <b/>
      <sz val="10"/>
      <name val="Helvetica"/>
      <family val="2"/>
    </font>
    <font>
      <sz val="10"/>
      <color indexed="8"/>
      <name val="MS Sans Serif"/>
      <family val="2"/>
    </font>
    <font>
      <sz val="10"/>
      <name val="Arial"/>
      <family val="2"/>
    </font>
    <font>
      <sz val="11"/>
      <color indexed="8"/>
      <name val="宋体"/>
      <charset val="134"/>
    </font>
    <font>
      <sz val="11"/>
      <color indexed="9"/>
      <name val="宋体"/>
      <charset val="134"/>
    </font>
    <font>
      <sz val="11"/>
      <color indexed="17"/>
      <name val="宋体"/>
      <charset val="134"/>
    </font>
    <font>
      <sz val="11"/>
      <color indexed="20"/>
      <name val="宋体"/>
      <charset val="134"/>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indexed="52"/>
      <name val="宋体"/>
      <charset val="134"/>
    </font>
    <font>
      <sz val="11"/>
      <color indexed="62"/>
      <name val="宋体"/>
      <charset val="134"/>
    </font>
    <font>
      <b/>
      <sz val="11"/>
      <color indexed="63"/>
      <name val="宋体"/>
      <charset val="134"/>
    </font>
    <font>
      <sz val="11"/>
      <color indexed="60"/>
      <name val="宋体"/>
      <charset val="134"/>
    </font>
    <font>
      <sz val="11"/>
      <color indexed="52"/>
      <name val="宋体"/>
      <charset val="134"/>
    </font>
    <font>
      <b/>
      <sz val="10"/>
      <color theme="1"/>
      <name val="Calibri"/>
      <family val="2"/>
      <scheme val="minor"/>
    </font>
    <font>
      <sz val="10"/>
      <color theme="1"/>
      <name val="Calibri"/>
      <family val="2"/>
      <scheme val="minor"/>
    </font>
    <font>
      <sz val="10"/>
      <name val="Calibri"/>
      <family val="2"/>
      <scheme val="minor"/>
    </font>
    <font>
      <sz val="10"/>
      <color indexed="8"/>
      <name val="Calibri"/>
      <family val="2"/>
      <scheme val="minor"/>
    </font>
    <font>
      <b/>
      <sz val="10"/>
      <color indexed="8"/>
      <name val="Calibri"/>
      <family val="2"/>
      <scheme val="minor"/>
    </font>
    <font>
      <sz val="10"/>
      <color theme="1"/>
      <name val="Times New Roman"/>
      <family val="1"/>
    </font>
    <font>
      <b/>
      <sz val="10"/>
      <color theme="1"/>
      <name val="Times New Roman"/>
      <family val="1"/>
    </font>
    <font>
      <sz val="11"/>
      <color theme="1"/>
      <name val="Times New Roman"/>
      <family val="1"/>
    </font>
    <font>
      <sz val="9.5"/>
      <color theme="1"/>
      <name val="Times New Roman"/>
      <family val="1"/>
    </font>
    <font>
      <b/>
      <sz val="9.5"/>
      <color theme="1"/>
      <name val="Times New Roman"/>
      <family val="1"/>
    </font>
    <font>
      <b/>
      <sz val="9"/>
      <color theme="1"/>
      <name val="Times New Roman"/>
      <family val="1"/>
    </font>
    <font>
      <sz val="9"/>
      <color theme="1"/>
      <name val="Times New Roman"/>
      <family val="1"/>
    </font>
    <font>
      <sz val="9"/>
      <color indexed="10"/>
      <name val="Times New Roman"/>
      <family val="1"/>
    </font>
    <font>
      <sz val="9"/>
      <color indexed="8"/>
      <name val="Times New Roman"/>
      <family val="1"/>
    </font>
    <font>
      <sz val="10"/>
      <color indexed="8"/>
      <name val="Arial"/>
      <family val="2"/>
    </font>
    <font>
      <sz val="10"/>
      <color indexed="8"/>
      <name val="Arial"/>
      <family val="2"/>
    </font>
    <font>
      <sz val="10"/>
      <color indexed="8"/>
      <name val="Arial"/>
      <family val="2"/>
    </font>
    <font>
      <sz val="14"/>
      <color theme="1"/>
      <name val="Times New Roman"/>
      <family val="1"/>
      <charset val="204"/>
    </font>
    <font>
      <sz val="10"/>
      <color rgb="FFFFFFFF"/>
      <name val="Times New Roman"/>
      <family val="1"/>
      <charset val="204"/>
    </font>
    <font>
      <sz val="10"/>
      <name val="Times New Roman"/>
      <family val="1"/>
      <charset val="204"/>
    </font>
    <font>
      <b/>
      <sz val="12"/>
      <name val="Times New Roman"/>
      <family val="1"/>
      <charset val="204"/>
    </font>
    <font>
      <b/>
      <sz val="10"/>
      <name val="Times New Roman"/>
      <family val="1"/>
      <charset val="204"/>
    </font>
    <font>
      <sz val="7"/>
      <name val="Times New Roman"/>
      <family val="1"/>
      <charset val="204"/>
    </font>
    <font>
      <sz val="10"/>
      <color theme="1"/>
      <name val="Times New Roman"/>
      <family val="1"/>
      <charset val="204"/>
    </font>
    <font>
      <sz val="7"/>
      <color indexed="8"/>
      <name val="Times New Roman"/>
      <family val="1"/>
      <charset val="204"/>
    </font>
    <font>
      <sz val="10"/>
      <color indexed="8"/>
      <name val="Times New Roman"/>
      <family val="1"/>
      <charset val="204"/>
    </font>
    <font>
      <b/>
      <sz val="7"/>
      <name val="Times New Roman"/>
      <family val="1"/>
      <charset val="204"/>
    </font>
    <font>
      <b/>
      <sz val="10"/>
      <color rgb="FFFFFFFF"/>
      <name val="Times New Roman"/>
      <family val="1"/>
      <charset val="204"/>
    </font>
    <font>
      <sz val="8"/>
      <name val="Times New Roman"/>
      <family val="1"/>
      <charset val="204"/>
    </font>
    <font>
      <sz val="14"/>
      <color rgb="FFFFFFFF"/>
      <name val="Times New Roman"/>
      <family val="1"/>
      <charset val="204"/>
    </font>
    <font>
      <sz val="14"/>
      <name val="Times New Roman"/>
      <family val="1"/>
      <charset val="204"/>
    </font>
    <font>
      <sz val="14"/>
      <color indexed="61"/>
      <name val="Times New Roman"/>
      <family val="1"/>
      <charset val="204"/>
    </font>
    <font>
      <b/>
      <sz val="14"/>
      <name val="Times New Roman"/>
      <family val="1"/>
      <charset val="204"/>
    </font>
    <font>
      <u/>
      <sz val="10"/>
      <color theme="10"/>
      <name val="Arial"/>
      <family val="2"/>
      <charset val="204"/>
    </font>
    <font>
      <i/>
      <sz val="10"/>
      <name val="Times New Roman"/>
      <family val="1"/>
      <charset val="204"/>
    </font>
    <font>
      <sz val="12"/>
      <name val="Times New Roman"/>
      <family val="1"/>
      <charset val="204"/>
    </font>
    <font>
      <b/>
      <sz val="8"/>
      <name val="Times New Roman"/>
      <family val="1"/>
      <charset val="204"/>
    </font>
    <font>
      <sz val="9"/>
      <name val="Times New Roman"/>
      <family val="1"/>
      <charset val="204"/>
    </font>
    <font>
      <b/>
      <sz val="10"/>
      <name val="Arial Mon"/>
      <family val="2"/>
    </font>
    <font>
      <b/>
      <sz val="14"/>
      <name val="Times New Roman"/>
      <family val="1"/>
    </font>
    <font>
      <sz val="11"/>
      <name val="Times New Roman"/>
      <family val="1"/>
    </font>
    <font>
      <sz val="11"/>
      <name val="NewtonCTT"/>
    </font>
    <font>
      <b/>
      <sz val="12"/>
      <name val="Times New Roman"/>
      <family val="1"/>
    </font>
    <font>
      <sz val="11.5"/>
      <color rgb="FFFFFFFF"/>
      <name val="NewtonCTT"/>
    </font>
    <font>
      <b/>
      <sz val="12"/>
      <name val="Arial Mon"/>
      <family val="2"/>
    </font>
    <font>
      <sz val="12"/>
      <color theme="1"/>
      <name val="Times New Roman"/>
      <family val="1"/>
    </font>
    <font>
      <b/>
      <sz val="12"/>
      <color theme="1"/>
      <name val="Times New Roman"/>
      <family val="1"/>
    </font>
    <font>
      <sz val="12"/>
      <name val="Times New Roman Mon"/>
      <family val="1"/>
    </font>
    <font>
      <sz val="12"/>
      <color rgb="FFFF0000"/>
      <name val="Times New Roman"/>
      <family val="1"/>
    </font>
    <font>
      <b/>
      <sz val="12"/>
      <color indexed="8"/>
      <name val="Times New Roman"/>
      <family val="1"/>
    </font>
    <font>
      <sz val="12"/>
      <color indexed="8"/>
      <name val="Times New Roman"/>
      <family val="1"/>
    </font>
    <font>
      <sz val="12"/>
      <name val="Arial Mon"/>
    </font>
    <font>
      <b/>
      <sz val="12"/>
      <color rgb="FFFFFFFF"/>
      <name val="Times New Roman"/>
      <family val="1"/>
      <charset val="204"/>
    </font>
    <font>
      <sz val="12"/>
      <color rgb="FFFFFFFF"/>
      <name val="Times New Roman"/>
      <family val="1"/>
      <charset val="204"/>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4"/>
        <bgColor indexed="64"/>
      </patternFill>
    </fill>
    <fill>
      <patternFill patternType="solid">
        <fgColor indexed="9"/>
      </patternFill>
    </fill>
    <fill>
      <patternFill patternType="solid">
        <fgColor indexed="22"/>
        <bgColor indexed="64"/>
      </patternFill>
    </fill>
    <fill>
      <patternFill patternType="solid">
        <fgColor indexed="43"/>
        <bgColor indexed="64"/>
      </patternFill>
    </fill>
    <fill>
      <patternFill patternType="gray0625"/>
    </fill>
    <fill>
      <patternFill patternType="gray0625">
        <bgColor indexed="43"/>
      </patternFill>
    </fill>
    <fill>
      <patternFill patternType="solid">
        <fgColor indexed="9"/>
        <bgColor indexed="9"/>
      </patternFill>
    </fill>
    <fill>
      <patternFill patternType="gray0625">
        <bgColor indexed="44"/>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8"/>
      </patternFill>
    </fill>
    <fill>
      <patternFill patternType="solid">
        <fgColor rgb="FFFFFFFF"/>
        <bgColor indexed="64"/>
      </patternFill>
    </fill>
    <fill>
      <patternFill patternType="solid">
        <fgColor theme="0"/>
        <bgColor indexed="64"/>
      </patternFill>
    </fill>
    <fill>
      <patternFill patternType="solid">
        <fgColor rgb="FFD9D9D9"/>
        <bgColor indexed="64"/>
      </patternFill>
    </fill>
    <fill>
      <patternFill patternType="solid">
        <fgColor indexed="60"/>
      </patternFill>
    </fill>
    <fill>
      <patternFill patternType="solid">
        <fgColor theme="8" tint="0.79998168889431442"/>
        <bgColor indexed="64"/>
      </patternFill>
    </fill>
    <fill>
      <patternFill patternType="solid">
        <fgColor theme="8" tint="0.39997558519241921"/>
        <bgColor indexed="64"/>
      </patternFill>
    </fill>
    <fill>
      <patternFill patternType="solid">
        <fgColor rgb="FFFFFF00"/>
        <bgColor indexed="64"/>
      </patternFill>
    </fill>
  </fills>
  <borders count="5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48"/>
      </left>
      <right style="thin">
        <color indexed="48"/>
      </right>
      <top style="thin">
        <color indexed="48"/>
      </top>
      <bottom style="thin">
        <color indexed="48"/>
      </bottom>
      <diagonal/>
    </border>
    <border>
      <left style="dotted">
        <color indexed="64"/>
      </left>
      <right style="dotted">
        <color indexed="64"/>
      </right>
      <top style="dotted">
        <color indexed="64"/>
      </top>
      <bottom style="dotted">
        <color indexed="64"/>
      </bottom>
      <diagonal/>
    </border>
    <border>
      <left/>
      <right/>
      <top style="double">
        <color indexed="64"/>
      </top>
      <bottom style="double">
        <color indexed="64"/>
      </bottom>
      <diagonal/>
    </border>
    <border>
      <left style="medium">
        <color indexed="10"/>
      </left>
      <right style="medium">
        <color indexed="10"/>
      </right>
      <top style="hair">
        <color indexed="10"/>
      </top>
      <bottom style="hair">
        <color indexed="10"/>
      </bottom>
      <diagonal/>
    </border>
    <border>
      <left style="thin">
        <color indexed="12"/>
      </left>
      <right style="thin">
        <color indexed="12"/>
      </right>
      <top style="thin">
        <color indexed="12"/>
      </top>
      <bottom style="thin">
        <color indexed="12"/>
      </bottom>
      <diagonal/>
    </border>
    <border>
      <left style="medium">
        <color indexed="64"/>
      </left>
      <right/>
      <top/>
      <bottom/>
      <diagonal/>
    </border>
    <border>
      <left style="thin">
        <color indexed="41"/>
      </left>
      <right style="thin">
        <color indexed="48"/>
      </right>
      <top style="medium">
        <color indexed="41"/>
      </top>
      <bottom style="thin">
        <color indexed="48"/>
      </bottom>
      <diagonal/>
    </border>
    <border>
      <left style="thin">
        <color indexed="23"/>
      </left>
      <right/>
      <top/>
      <bottom/>
      <diagonal/>
    </border>
    <border>
      <left style="double">
        <color indexed="64"/>
      </left>
      <right/>
      <top style="double">
        <color indexed="64"/>
      </top>
      <bottom/>
      <diagonal/>
    </border>
    <border>
      <left/>
      <right/>
      <top/>
      <bottom style="hair">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style="dotted">
        <color indexed="64"/>
      </top>
      <bottom style="dotted">
        <color indexed="64"/>
      </bottom>
      <diagonal/>
    </border>
    <border>
      <left/>
      <right/>
      <top/>
      <bottom style="dotted">
        <color indexed="64"/>
      </bottom>
      <diagonal/>
    </border>
    <border>
      <left style="medium">
        <color indexed="64"/>
      </left>
      <right/>
      <top style="medium">
        <color indexed="64"/>
      </top>
      <bottom style="medium">
        <color indexed="64"/>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3"/>
      </left>
      <right/>
      <top style="thin">
        <color indexed="63"/>
      </top>
      <bottom/>
      <diagonal/>
    </border>
    <border>
      <left style="thin">
        <color indexed="63"/>
      </left>
      <right style="thin">
        <color indexed="63"/>
      </right>
      <top style="thin">
        <color indexed="63"/>
      </top>
      <bottom/>
      <diagonal/>
    </border>
    <border>
      <left style="thin">
        <color indexed="63"/>
      </left>
      <right/>
      <top/>
      <bottom/>
      <diagonal/>
    </border>
    <border>
      <left/>
      <right/>
      <top style="thin">
        <color indexed="63"/>
      </top>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08">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9" borderId="0" applyNumberFormat="0" applyBorder="0" applyAlignment="0" applyProtection="0"/>
    <xf numFmtId="0" fontId="27" fillId="0" borderId="0" applyNumberFormat="0" applyFill="0" applyBorder="0" applyAlignment="0" applyProtection="0"/>
    <xf numFmtId="0" fontId="28" fillId="3" borderId="0" applyNumberFormat="0" applyBorder="0" applyAlignment="0" applyProtection="0"/>
    <xf numFmtId="0" fontId="29" fillId="20" borderId="1" applyNumberFormat="0" applyAlignment="0" applyProtection="0"/>
    <xf numFmtId="0" fontId="30" fillId="21" borderId="2" applyNumberFormat="0" applyAlignment="0" applyProtection="0"/>
    <xf numFmtId="43" fontId="17" fillId="0" borderId="0" applyFont="0" applyFill="0" applyBorder="0" applyAlignment="0" applyProtection="0"/>
    <xf numFmtId="41" fontId="20" fillId="0" borderId="0" applyFont="0" applyFill="0" applyBorder="0" applyAlignment="0" applyProtection="0"/>
    <xf numFmtId="43" fontId="31" fillId="0" borderId="0" applyFont="0" applyFill="0" applyBorder="0" applyAlignment="0" applyProtection="0"/>
    <xf numFmtId="168" fontId="20" fillId="0" borderId="0" applyFont="0" applyFill="0" applyBorder="0" applyAlignment="0" applyProtection="0"/>
    <xf numFmtId="5" fontId="18" fillId="0" borderId="0" applyFont="0" applyFill="0" applyBorder="0" applyAlignment="0" applyProtection="0"/>
    <xf numFmtId="5" fontId="18" fillId="0" borderId="0" applyFont="0" applyFill="0" applyBorder="0" applyAlignment="0" applyProtection="0"/>
    <xf numFmtId="168" fontId="20" fillId="0" borderId="0" applyFont="0" applyFill="0" applyBorder="0" applyAlignment="0" applyProtection="0"/>
    <xf numFmtId="5" fontId="18" fillId="0" borderId="0" applyFont="0" applyFill="0" applyBorder="0" applyAlignment="0" applyProtection="0"/>
    <xf numFmtId="43" fontId="20" fillId="0" borderId="0" applyFont="0" applyFill="0" applyBorder="0" applyAlignment="0" applyProtection="0"/>
    <xf numFmtId="43" fontId="31" fillId="0" borderId="0" applyFont="0" applyFill="0" applyBorder="0" applyAlignment="0" applyProtection="0"/>
    <xf numFmtId="43" fontId="21" fillId="0" borderId="0" applyFont="0" applyFill="0" applyBorder="0" applyAlignment="0" applyProtection="0"/>
    <xf numFmtId="43" fontId="23" fillId="0" borderId="0" applyFont="0" applyFill="0" applyBorder="0" applyAlignment="0" applyProtection="0"/>
    <xf numFmtId="43" fontId="21" fillId="0" borderId="0" applyFont="0" applyFill="0" applyBorder="0" applyAlignment="0" applyProtection="0"/>
    <xf numFmtId="43" fontId="17" fillId="0" borderId="0" applyFont="0" applyFill="0" applyBorder="0" applyAlignment="0" applyProtection="0"/>
    <xf numFmtId="43" fontId="19" fillId="0" borderId="0" applyFont="0" applyFill="0" applyBorder="0" applyAlignment="0" applyProtection="0"/>
    <xf numFmtId="44" fontId="21" fillId="0" borderId="0" applyFont="0" applyFill="0" applyBorder="0" applyAlignment="0" applyProtection="0"/>
    <xf numFmtId="174" fontId="20" fillId="0" borderId="0" applyFont="0" applyFill="0" applyBorder="0" applyAlignment="0" applyProtection="0"/>
    <xf numFmtId="0" fontId="32" fillId="0" borderId="0" applyNumberFormat="0" applyFill="0" applyBorder="0" applyAlignment="0" applyProtection="0"/>
    <xf numFmtId="22" fontId="33" fillId="0" borderId="0" applyFont="0" applyFill="0" applyBorder="0" applyAlignment="0" applyProtection="0"/>
    <xf numFmtId="14" fontId="34" fillId="0" borderId="0" applyFont="0" applyFill="0" applyBorder="0" applyAlignment="0" applyProtection="0"/>
    <xf numFmtId="17" fontId="34" fillId="0" borderId="0" applyFont="0" applyFill="0" applyBorder="0" applyAlignment="0" applyProtection="0"/>
    <xf numFmtId="176" fontId="34" fillId="0" borderId="0" applyFont="0" applyFill="0" applyBorder="0" applyAlignment="0" applyProtection="0"/>
    <xf numFmtId="177" fontId="34" fillId="0" borderId="0" applyFont="0" applyFill="0" applyBorder="0" applyAlignment="0" applyProtection="0"/>
    <xf numFmtId="3" fontId="35" fillId="0" borderId="0" applyFont="0" applyFill="0" applyBorder="0" applyAlignment="0" applyProtection="0"/>
    <xf numFmtId="4" fontId="35" fillId="0" borderId="0" applyFont="0" applyFill="0" applyBorder="0" applyAlignment="0" applyProtection="0"/>
    <xf numFmtId="20" fontId="34" fillId="0" borderId="0" applyFont="0" applyFill="0" applyBorder="0" applyAlignment="0" applyProtection="0"/>
    <xf numFmtId="0" fontId="36" fillId="4" borderId="0" applyNumberFormat="0" applyBorder="0" applyAlignment="0" applyProtection="0"/>
    <xf numFmtId="0" fontId="22" fillId="0" borderId="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20" fillId="0" borderId="0"/>
    <xf numFmtId="0" fontId="20" fillId="0" borderId="0"/>
    <xf numFmtId="0" fontId="18" fillId="0" borderId="0"/>
    <xf numFmtId="0" fontId="21" fillId="0" borderId="0"/>
    <xf numFmtId="0" fontId="18" fillId="0" borderId="0"/>
    <xf numFmtId="0" fontId="20" fillId="0" borderId="0"/>
    <xf numFmtId="0" fontId="21" fillId="0" borderId="0"/>
    <xf numFmtId="0" fontId="23" fillId="0" borderId="0"/>
    <xf numFmtId="0" fontId="21" fillId="0" borderId="0"/>
    <xf numFmtId="0" fontId="23" fillId="0" borderId="0"/>
    <xf numFmtId="0" fontId="19" fillId="0" borderId="0"/>
    <xf numFmtId="0" fontId="21" fillId="23" borderId="7" applyNumberFormat="0" applyFont="0" applyAlignment="0" applyProtection="0"/>
    <xf numFmtId="0" fontId="43" fillId="20" borderId="8" applyNumberFormat="0" applyAlignment="0" applyProtection="0"/>
    <xf numFmtId="9" fontId="21" fillId="0" borderId="0" applyFont="0" applyFill="0" applyBorder="0" applyAlignment="0" applyProtection="0"/>
    <xf numFmtId="9" fontId="23" fillId="0" borderId="0" applyFont="0" applyFill="0" applyBorder="0" applyAlignment="0" applyProtection="0"/>
    <xf numFmtId="0" fontId="44" fillId="0" borderId="9" applyNumberFormat="0" applyFill="0" applyBorder="0" applyAlignment="0" applyProtection="0"/>
    <xf numFmtId="0" fontId="45" fillId="0" borderId="9" applyNumberFormat="0" applyFill="0" applyBorder="0" applyAlignment="0" applyProtection="0"/>
    <xf numFmtId="0" fontId="46" fillId="0" borderId="9" applyNumberFormat="0" applyFill="0" applyBorder="0" applyAlignment="0" applyProtection="0"/>
    <xf numFmtId="0" fontId="47" fillId="0" borderId="0" applyNumberFormat="0" applyFill="0" applyBorder="0" applyAlignment="0" applyProtection="0"/>
    <xf numFmtId="0" fontId="48" fillId="0" borderId="10" applyNumberFormat="0" applyFill="0" applyAlignment="0" applyProtection="0"/>
    <xf numFmtId="0" fontId="49" fillId="0" borderId="0" applyNumberFormat="0" applyFill="0" applyBorder="0" applyAlignment="0" applyProtection="0"/>
    <xf numFmtId="0" fontId="50" fillId="0" borderId="0"/>
    <xf numFmtId="0" fontId="18" fillId="0" borderId="0"/>
    <xf numFmtId="0" fontId="51" fillId="0" borderId="0"/>
    <xf numFmtId="0" fontId="23" fillId="0" borderId="0"/>
    <xf numFmtId="43" fontId="23" fillId="0" borderId="0" applyFont="0" applyFill="0" applyBorder="0" applyAlignment="0" applyProtection="0"/>
    <xf numFmtId="0" fontId="17" fillId="0" borderId="0">
      <protection locked="0"/>
    </xf>
    <xf numFmtId="170" fontId="55"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170" fontId="55" fillId="0" borderId="0" applyFont="0" applyFill="0" applyBorder="0" applyAlignment="0" applyProtection="0"/>
    <xf numFmtId="170" fontId="25" fillId="0" borderId="0" applyFont="0" applyFill="0" applyBorder="0" applyAlignment="0" applyProtection="0"/>
    <xf numFmtId="43" fontId="59" fillId="0" borderId="0" applyFont="0" applyFill="0" applyBorder="0" applyAlignment="0" applyProtection="0">
      <alignment vertical="center"/>
    </xf>
    <xf numFmtId="179" fontId="18" fillId="0" borderId="0" applyFont="0" applyFill="0" applyBorder="0" applyAlignment="0" applyProtection="0"/>
    <xf numFmtId="43" fontId="18" fillId="0" borderId="0" applyFont="0" applyFill="0" applyBorder="0" applyAlignment="0" applyProtection="0"/>
    <xf numFmtId="175" fontId="23"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17" fillId="0" borderId="0" applyFont="0" applyFill="0" applyBorder="0" applyAlignment="0" applyProtection="0"/>
    <xf numFmtId="43" fontId="23" fillId="0" borderId="0" applyFont="0" applyFill="0" applyBorder="0" applyAlignment="0" applyProtection="0"/>
    <xf numFmtId="168" fontId="18" fillId="0" borderId="0" applyFont="0" applyFill="0" applyBorder="0" applyAlignment="0" applyProtection="0"/>
    <xf numFmtId="168" fontId="23"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5" fontId="18" fillId="0" borderId="0" applyFont="0" applyFill="0" applyBorder="0" applyAlignment="0" applyProtection="0"/>
    <xf numFmtId="180" fontId="18" fillId="0" borderId="0" applyFont="0" applyFill="0" applyBorder="0" applyAlignment="0" applyProtection="0"/>
    <xf numFmtId="170" fontId="18" fillId="0" borderId="0" applyFont="0" applyFill="0" applyBorder="0" applyAlignment="0" applyProtection="0"/>
    <xf numFmtId="168" fontId="18" fillId="0" borderId="0" applyFont="0" applyFill="0" applyBorder="0" applyAlignment="0" applyProtection="0"/>
    <xf numFmtId="43" fontId="59" fillId="0" borderId="0" applyFont="0" applyFill="0" applyBorder="0" applyAlignment="0" applyProtection="0">
      <alignment vertical="center"/>
    </xf>
    <xf numFmtId="43" fontId="18" fillId="0" borderId="0" applyFont="0" applyFill="0" applyBorder="0" applyAlignment="0" applyProtection="0"/>
    <xf numFmtId="43" fontId="23" fillId="0" borderId="0" applyFont="0" applyFill="0" applyBorder="0" applyAlignment="0" applyProtection="0"/>
    <xf numFmtId="168" fontId="23" fillId="0" borderId="0" applyFont="0" applyFill="0" applyBorder="0" applyAlignment="0" applyProtection="0"/>
    <xf numFmtId="43" fontId="17" fillId="0" borderId="0" applyFont="0" applyFill="0" applyBorder="0" applyAlignment="0" applyProtection="0"/>
    <xf numFmtId="166" fontId="18" fillId="0" borderId="0" applyFont="0" applyFill="0" applyBorder="0" applyAlignment="0" applyProtection="0"/>
    <xf numFmtId="43" fontId="60" fillId="0" borderId="0" applyFont="0" applyFill="0" applyBorder="0" applyAlignment="0" applyProtection="0"/>
    <xf numFmtId="43" fontId="18" fillId="0" borderId="0" applyFont="0" applyFill="0" applyBorder="0" applyAlignment="0" applyProtection="0"/>
    <xf numFmtId="168" fontId="18" fillId="0" borderId="0" applyFont="0" applyFill="0" applyBorder="0" applyAlignment="0" applyProtection="0"/>
    <xf numFmtId="166" fontId="23" fillId="0" borderId="0" applyFont="0" applyFill="0" applyBorder="0" applyAlignment="0" applyProtection="0"/>
    <xf numFmtId="181" fontId="18" fillId="0" borderId="0" applyFont="0" applyFill="0" applyBorder="0" applyAlignment="0" applyProtection="0"/>
    <xf numFmtId="181" fontId="18" fillId="0" borderId="0" applyFont="0" applyFill="0" applyBorder="0" applyAlignment="0" applyProtection="0"/>
    <xf numFmtId="168" fontId="18" fillId="0" borderId="0" applyFont="0" applyFill="0" applyBorder="0" applyAlignment="0" applyProtection="0"/>
    <xf numFmtId="43" fontId="17" fillId="0" borderId="0" applyFont="0" applyFill="0" applyBorder="0" applyAlignment="0" applyProtection="0"/>
    <xf numFmtId="43" fontId="61" fillId="0" borderId="0" applyFont="0" applyFill="0" applyBorder="0" applyAlignment="0" applyProtection="0">
      <alignment vertical="top"/>
    </xf>
    <xf numFmtId="43" fontId="62" fillId="0" borderId="0" applyFont="0" applyFill="0" applyBorder="0" applyAlignment="0" applyProtection="0"/>
    <xf numFmtId="43" fontId="18" fillId="0" borderId="0" applyFont="0" applyFill="0" applyBorder="0" applyAlignment="0" applyProtection="0"/>
    <xf numFmtId="5" fontId="18" fillId="0" borderId="0" applyFont="0" applyFill="0" applyBorder="0" applyAlignment="0" applyProtection="0"/>
    <xf numFmtId="5" fontId="18" fillId="0" borderId="0" applyFont="0" applyFill="0" applyBorder="0" applyAlignment="0" applyProtection="0"/>
    <xf numFmtId="43" fontId="62" fillId="0" borderId="0" applyFont="0" applyFill="0" applyBorder="0" applyAlignment="0" applyProtection="0"/>
    <xf numFmtId="5" fontId="18" fillId="0" borderId="0" applyFont="0" applyFill="0" applyBorder="0" applyAlignment="0" applyProtection="0"/>
    <xf numFmtId="43" fontId="16"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43" fontId="23" fillId="0" borderId="0" applyFont="0" applyFill="0" applyBorder="0" applyAlignment="0" applyProtection="0"/>
    <xf numFmtId="168" fontId="23" fillId="0" borderId="0" applyFont="0" applyFill="0" applyBorder="0" applyAlignment="0" applyProtection="0"/>
    <xf numFmtId="43" fontId="23"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66" fontId="18" fillId="0" borderId="0" applyFont="0" applyFill="0" applyBorder="0" applyAlignment="0" applyProtection="0"/>
    <xf numFmtId="43" fontId="18" fillId="0" borderId="0" applyFont="0" applyFill="0" applyBorder="0" applyAlignment="0" applyProtection="0"/>
    <xf numFmtId="182" fontId="18" fillId="0" borderId="0" applyFont="0" applyFill="0" applyBorder="0" applyAlignment="0" applyProtection="0"/>
    <xf numFmtId="43" fontId="23" fillId="0" borderId="0" applyFont="0" applyFill="0" applyBorder="0" applyAlignment="0" applyProtection="0"/>
    <xf numFmtId="0"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59" fillId="0" borderId="0" applyFont="0" applyFill="0" applyBorder="0" applyAlignment="0" applyProtection="0">
      <alignment vertical="center"/>
    </xf>
    <xf numFmtId="44" fontId="18" fillId="0" borderId="0" applyFont="0" applyFill="0" applyBorder="0" applyAlignment="0" applyProtection="0"/>
    <xf numFmtId="44" fontId="59" fillId="0" borderId="0" applyFont="0" applyFill="0" applyBorder="0" applyAlignment="0" applyProtection="0">
      <alignment vertical="center"/>
    </xf>
    <xf numFmtId="0" fontId="56" fillId="0" borderId="0" applyNumberFormat="0" applyFill="0" applyBorder="0" applyAlignment="0" applyProtection="0">
      <alignment vertical="top"/>
      <protection locked="0"/>
    </xf>
    <xf numFmtId="0" fontId="17" fillId="0" borderId="0">
      <alignment horizontal="left" vertical="top"/>
      <protection locked="0"/>
    </xf>
    <xf numFmtId="0" fontId="16" fillId="0" borderId="0"/>
    <xf numFmtId="0" fontId="59" fillId="0" borderId="0">
      <alignment vertical="center"/>
    </xf>
    <xf numFmtId="0" fontId="23" fillId="0" borderId="0"/>
    <xf numFmtId="0" fontId="18" fillId="0" borderId="0"/>
    <xf numFmtId="0" fontId="17" fillId="0" borderId="0"/>
    <xf numFmtId="0" fontId="61" fillId="0" borderId="0">
      <alignment vertical="top"/>
    </xf>
    <xf numFmtId="0" fontId="63" fillId="0" borderId="0">
      <alignment vertical="top"/>
    </xf>
    <xf numFmtId="0" fontId="23" fillId="0" borderId="0"/>
    <xf numFmtId="0" fontId="18" fillId="0" borderId="0"/>
    <xf numFmtId="0" fontId="23" fillId="0" borderId="0"/>
    <xf numFmtId="0" fontId="23" fillId="0" borderId="0"/>
    <xf numFmtId="0" fontId="59" fillId="0" borderId="0">
      <alignment vertical="center"/>
    </xf>
    <xf numFmtId="0" fontId="23" fillId="0" borderId="0"/>
    <xf numFmtId="0" fontId="23" fillId="0" borderId="0"/>
    <xf numFmtId="0" fontId="18" fillId="0" borderId="0"/>
    <xf numFmtId="0" fontId="18" fillId="0" borderId="0"/>
    <xf numFmtId="0" fontId="17" fillId="0" borderId="0"/>
    <xf numFmtId="0" fontId="62" fillId="0" borderId="0"/>
    <xf numFmtId="0" fontId="16" fillId="0" borderId="0"/>
    <xf numFmtId="0" fontId="17" fillId="0" borderId="0"/>
    <xf numFmtId="0" fontId="18" fillId="0" borderId="0"/>
    <xf numFmtId="0" fontId="18" fillId="0" borderId="0"/>
    <xf numFmtId="0" fontId="23" fillId="0" borderId="0"/>
    <xf numFmtId="0" fontId="61" fillId="0" borderId="0">
      <alignment vertical="top"/>
    </xf>
    <xf numFmtId="0" fontId="31" fillId="0" borderId="0"/>
    <xf numFmtId="0" fontId="16" fillId="0" borderId="0"/>
    <xf numFmtId="0" fontId="17" fillId="0" borderId="0"/>
    <xf numFmtId="0" fontId="17" fillId="0" borderId="0"/>
    <xf numFmtId="0" fontId="17" fillId="0" borderId="0"/>
    <xf numFmtId="0" fontId="18" fillId="0" borderId="0"/>
    <xf numFmtId="0" fontId="23" fillId="0" borderId="0"/>
    <xf numFmtId="9" fontId="18" fillId="0" borderId="0" applyFont="0" applyFill="0" applyBorder="0" applyAlignment="0" applyProtection="0"/>
    <xf numFmtId="9" fontId="1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7" fillId="0" borderId="0" applyFont="0" applyFill="0" applyBorder="0" applyAlignment="0" applyProtection="0"/>
    <xf numFmtId="9" fontId="61" fillId="0" borderId="0" applyFont="0" applyFill="0" applyBorder="0" applyAlignment="0" applyProtection="0">
      <alignment vertical="top"/>
    </xf>
    <xf numFmtId="4" fontId="64" fillId="25" borderId="17" applyNumberFormat="0" applyProtection="0">
      <alignment horizontal="left" vertical="center" indent="1"/>
    </xf>
    <xf numFmtId="0" fontId="18" fillId="0" borderId="0"/>
    <xf numFmtId="41" fontId="18" fillId="0" borderId="0" applyFont="0" applyFill="0" applyBorder="0" applyAlignment="0" applyProtection="0"/>
    <xf numFmtId="175" fontId="23" fillId="0" borderId="0" applyFont="0" applyFill="0" applyBorder="0" applyAlignment="0" applyProtection="0"/>
    <xf numFmtId="0" fontId="15" fillId="0" borderId="0"/>
    <xf numFmtId="175" fontId="18" fillId="0" borderId="0" applyFont="0" applyFill="0" applyBorder="0" applyAlignment="0" applyProtection="0"/>
    <xf numFmtId="43" fontId="17"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43" fontId="61" fillId="0" borderId="0" applyFont="0" applyFill="0" applyBorder="0" applyAlignment="0" applyProtection="0">
      <alignment vertical="top"/>
    </xf>
    <xf numFmtId="43" fontId="31" fillId="0" borderId="0" applyFont="0" applyFill="0" applyBorder="0" applyAlignment="0" applyProtection="0"/>
    <xf numFmtId="43" fontId="61" fillId="0" borderId="0" applyFont="0" applyFill="0" applyBorder="0" applyAlignment="0" applyProtection="0">
      <alignment vertical="top"/>
    </xf>
    <xf numFmtId="43" fontId="23" fillId="0" borderId="0" applyFont="0" applyFill="0" applyBorder="0" applyAlignment="0" applyProtection="0"/>
    <xf numFmtId="43" fontId="23" fillId="0" borderId="0" applyFont="0" applyFill="0" applyBorder="0" applyAlignment="0" applyProtection="0"/>
    <xf numFmtId="168" fontId="23" fillId="0" borderId="0" applyFont="0" applyFill="0" applyBorder="0" applyAlignment="0" applyProtection="0"/>
    <xf numFmtId="43" fontId="23" fillId="0" borderId="0" applyFont="0" applyFill="0" applyBorder="0" applyAlignment="0" applyProtection="0"/>
    <xf numFmtId="168" fontId="23" fillId="0" borderId="0" applyFont="0" applyFill="0" applyBorder="0" applyAlignment="0" applyProtection="0"/>
    <xf numFmtId="43" fontId="23" fillId="0" borderId="0" applyFont="0" applyFill="0" applyBorder="0" applyAlignment="0" applyProtection="0"/>
    <xf numFmtId="0" fontId="65" fillId="0" borderId="0" applyNumberFormat="0" applyFill="0" applyBorder="0" applyAlignment="0" applyProtection="0">
      <alignment vertical="top"/>
      <protection locked="0"/>
    </xf>
    <xf numFmtId="0" fontId="61" fillId="0" borderId="0">
      <alignment vertical="top"/>
    </xf>
    <xf numFmtId="0" fontId="18" fillId="0" borderId="0"/>
    <xf numFmtId="0" fontId="63" fillId="0" borderId="0">
      <alignment vertical="top"/>
    </xf>
    <xf numFmtId="0" fontId="23" fillId="0" borderId="0"/>
    <xf numFmtId="0" fontId="23" fillId="0" borderId="0"/>
    <xf numFmtId="0" fontId="23" fillId="0" borderId="0"/>
    <xf numFmtId="0" fontId="23" fillId="0" borderId="0"/>
    <xf numFmtId="0" fontId="23" fillId="0" borderId="0"/>
    <xf numFmtId="0" fontId="63" fillId="0" borderId="0">
      <alignment vertical="top"/>
    </xf>
    <xf numFmtId="0" fontId="17" fillId="0" borderId="0"/>
    <xf numFmtId="9" fontId="61" fillId="0" borderId="0" applyFont="0" applyFill="0" applyBorder="0" applyAlignment="0" applyProtection="0">
      <alignment vertical="top"/>
    </xf>
    <xf numFmtId="9" fontId="61" fillId="0" borderId="0" applyFont="0" applyFill="0" applyBorder="0" applyAlignment="0" applyProtection="0">
      <alignment vertical="top"/>
    </xf>
    <xf numFmtId="41"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4" fontId="18" fillId="0" borderId="0" applyFont="0" applyFill="0" applyBorder="0" applyAlignment="0" applyProtection="0"/>
    <xf numFmtId="17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8" fillId="23" borderId="7" applyNumberFormat="0" applyFont="0" applyAlignment="0" applyProtection="0"/>
    <xf numFmtId="9" fontId="1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31" fillId="0" borderId="0" applyFont="0" applyFill="0" applyBorder="0" applyAlignment="0" applyProtection="0"/>
    <xf numFmtId="165" fontId="18" fillId="0" borderId="0" applyFont="0" applyFill="0" applyBorder="0" applyAlignment="0" applyProtection="0"/>
    <xf numFmtId="167" fontId="18" fillId="0" borderId="0" applyFont="0" applyFill="0" applyBorder="0" applyAlignment="0" applyProtection="0"/>
    <xf numFmtId="43" fontId="13" fillId="0" borderId="0" applyFont="0" applyFill="0" applyBorder="0" applyAlignment="0" applyProtection="0"/>
    <xf numFmtId="43" fontId="23" fillId="0" borderId="0" applyFont="0" applyFill="0" applyBorder="0" applyAlignment="0" applyProtection="0"/>
    <xf numFmtId="43" fontId="18" fillId="0" borderId="0" applyFont="0" applyFill="0" applyBorder="0" applyAlignment="0" applyProtection="0"/>
    <xf numFmtId="168" fontId="18" fillId="0" borderId="0" applyFont="0" applyFill="0" applyBorder="0" applyAlignment="0" applyProtection="0"/>
    <xf numFmtId="43" fontId="63" fillId="0" borderId="0" applyFont="0" applyFill="0" applyBorder="0" applyAlignment="0" applyProtection="0">
      <alignment vertical="top"/>
    </xf>
    <xf numFmtId="43" fontId="23" fillId="0" borderId="0" applyFont="0" applyFill="0" applyBorder="0" applyAlignment="0" applyProtection="0"/>
    <xf numFmtId="43" fontId="18" fillId="0" borderId="0" applyFont="0" applyFill="0" applyBorder="0" applyAlignment="0" applyProtection="0"/>
    <xf numFmtId="0" fontId="13" fillId="0" borderId="0"/>
    <xf numFmtId="0" fontId="18" fillId="0" borderId="0"/>
    <xf numFmtId="0" fontId="23" fillId="0" borderId="0"/>
    <xf numFmtId="0" fontId="23" fillId="0" borderId="0"/>
    <xf numFmtId="0" fontId="18" fillId="0" borderId="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12"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0"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5"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6"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7"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8"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3"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4"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7" fillId="19"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8" fillId="3" borderId="0" applyNumberFormat="0" applyBorder="0" applyAlignment="0" applyProtection="0"/>
    <xf numFmtId="0" fontId="69" fillId="20" borderId="1" applyNumberFormat="0" applyAlignment="0" applyProtection="0"/>
    <xf numFmtId="0" fontId="69" fillId="20" borderId="1" applyNumberFormat="0" applyAlignment="0" applyProtection="0"/>
    <xf numFmtId="0" fontId="69" fillId="20" borderId="1" applyNumberFormat="0" applyAlignment="0" applyProtection="0"/>
    <xf numFmtId="0" fontId="69" fillId="20" borderId="1" applyNumberFormat="0" applyAlignment="0" applyProtection="0"/>
    <xf numFmtId="0" fontId="69" fillId="20" borderId="1" applyNumberFormat="0" applyAlignment="0" applyProtection="0"/>
    <xf numFmtId="0" fontId="69" fillId="20" borderId="1" applyNumberFormat="0" applyAlignment="0" applyProtection="0"/>
    <xf numFmtId="0" fontId="69" fillId="20" borderId="1" applyNumberFormat="0" applyAlignment="0" applyProtection="0"/>
    <xf numFmtId="0" fontId="69" fillId="20" borderId="1" applyNumberFormat="0" applyAlignment="0" applyProtection="0"/>
    <xf numFmtId="0" fontId="69" fillId="20" borderId="1" applyNumberFormat="0" applyAlignment="0" applyProtection="0"/>
    <xf numFmtId="0" fontId="69" fillId="20" borderId="1" applyNumberFormat="0" applyAlignment="0" applyProtection="0"/>
    <xf numFmtId="0" fontId="69" fillId="20" borderId="1" applyNumberFormat="0" applyAlignment="0" applyProtection="0"/>
    <xf numFmtId="0" fontId="70" fillId="21" borderId="2" applyNumberFormat="0" applyAlignment="0" applyProtection="0"/>
    <xf numFmtId="0" fontId="70" fillId="21" borderId="2" applyNumberFormat="0" applyAlignment="0" applyProtection="0"/>
    <xf numFmtId="0" fontId="70" fillId="21" borderId="2" applyNumberFormat="0" applyAlignment="0" applyProtection="0"/>
    <xf numFmtId="0" fontId="70" fillId="21" borderId="2" applyNumberFormat="0" applyAlignment="0" applyProtection="0"/>
    <xf numFmtId="0" fontId="70" fillId="21" borderId="2" applyNumberFormat="0" applyAlignment="0" applyProtection="0"/>
    <xf numFmtId="0" fontId="70" fillId="21" borderId="2" applyNumberFormat="0" applyAlignment="0" applyProtection="0"/>
    <xf numFmtId="0" fontId="70" fillId="21" borderId="2" applyNumberFormat="0" applyAlignment="0" applyProtection="0"/>
    <xf numFmtId="0" fontId="70" fillId="21" borderId="2" applyNumberFormat="0" applyAlignment="0" applyProtection="0"/>
    <xf numFmtId="0" fontId="70" fillId="21" borderId="2" applyNumberFormat="0" applyAlignment="0" applyProtection="0"/>
    <xf numFmtId="0" fontId="70" fillId="21" borderId="2" applyNumberFormat="0" applyAlignment="0" applyProtection="0"/>
    <xf numFmtId="0" fontId="70" fillId="21" borderId="2" applyNumberFormat="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41" fontId="23" fillId="0" borderId="0" applyFont="0" applyFill="0" applyBorder="0" applyAlignment="0" applyProtection="0"/>
    <xf numFmtId="183" fontId="18" fillId="0" borderId="0" applyFill="0" applyBorder="0" applyAlignment="0" applyProtection="0"/>
    <xf numFmtId="184"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xf numFmtId="8" fontId="18" fillId="0" borderId="0" applyFont="0" applyFill="0" applyBorder="0" applyAlignment="0" applyProtection="0"/>
    <xf numFmtId="185" fontId="60" fillId="0" borderId="0" applyFont="0" applyFill="0" applyBorder="0" applyAlignment="0" applyProtection="0"/>
    <xf numFmtId="168" fontId="23" fillId="0" borderId="0" applyFont="0" applyFill="0" applyBorder="0" applyAlignment="0" applyProtection="0"/>
    <xf numFmtId="4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71" fillId="0" borderId="0" applyFont="0" applyFill="0" applyBorder="0" applyAlignment="0" applyProtection="0"/>
    <xf numFmtId="171" fontId="7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18" fillId="0" borderId="0"/>
    <xf numFmtId="0" fontId="18" fillId="0" borderId="0"/>
    <xf numFmtId="0" fontId="18" fillId="0" borderId="0"/>
    <xf numFmtId="43" fontId="17" fillId="0" borderId="0" applyFont="0" applyFill="0" applyBorder="0" applyAlignment="0" applyProtection="0"/>
    <xf numFmtId="168" fontId="23" fillId="0" borderId="0" applyFont="0" applyFill="0" applyBorder="0" applyAlignment="0" applyProtection="0"/>
    <xf numFmtId="171"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3" fillId="0" borderId="0" applyFont="0" applyFill="0" applyBorder="0" applyAlignment="0" applyProtection="0"/>
    <xf numFmtId="178" fontId="23" fillId="0" borderId="0" applyFont="0" applyFill="0" applyBorder="0" applyAlignment="0" applyProtection="0"/>
    <xf numFmtId="0" fontId="18" fillId="0" borderId="0" applyFont="0" applyFill="0" applyBorder="0" applyAlignment="0" applyProtection="0"/>
    <xf numFmtId="168" fontId="23" fillId="0" borderId="0" applyFont="0" applyFill="0" applyBorder="0" applyAlignment="0" applyProtection="0"/>
    <xf numFmtId="0" fontId="18"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43" fontId="2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168" fontId="18" fillId="0" borderId="0" applyFont="0" applyFill="0" applyBorder="0" applyAlignment="0" applyProtection="0"/>
    <xf numFmtId="165" fontId="18" fillId="0" borderId="0" applyFont="0" applyFill="0" applyBorder="0" applyAlignment="0" applyProtection="0"/>
    <xf numFmtId="168"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180" fontId="18" fillId="0" borderId="0" applyFont="0" applyFill="0" applyBorder="0" applyAlignment="0" applyProtection="0"/>
    <xf numFmtId="43" fontId="17" fillId="0" borderId="0" applyFont="0" applyFill="0" applyBorder="0" applyAlignment="0" applyProtection="0"/>
    <xf numFmtId="43" fontId="31" fillId="0" borderId="0" applyFont="0" applyFill="0" applyBorder="0" applyAlignment="0" applyProtection="0"/>
    <xf numFmtId="43" fontId="63" fillId="0" borderId="0" applyFont="0" applyFill="0" applyBorder="0" applyAlignment="0" applyProtection="0">
      <alignment vertical="top"/>
    </xf>
    <xf numFmtId="43" fontId="23"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0" fontId="18" fillId="0" borderId="0"/>
    <xf numFmtId="168" fontId="72" fillId="0" borderId="0" applyFont="0" applyFill="0" applyBorder="0" applyAlignment="0" applyProtection="0"/>
    <xf numFmtId="43" fontId="31" fillId="0" borderId="0" applyFont="0" applyFill="0" applyBorder="0" applyAlignment="0" applyProtection="0"/>
    <xf numFmtId="164" fontId="18" fillId="0" borderId="0" applyFont="0" applyFill="0" applyBorder="0" applyAlignment="0" applyProtection="0"/>
    <xf numFmtId="164" fontId="18" fillId="0" borderId="0" applyFont="0" applyFill="0" applyBorder="0" applyAlignment="0" applyProtection="0"/>
    <xf numFmtId="170" fontId="18" fillId="0" borderId="0" applyFont="0" applyFill="0" applyBorder="0" applyAlignment="0" applyProtection="0"/>
    <xf numFmtId="171" fontId="72" fillId="0" borderId="0" applyFont="0" applyFill="0" applyBorder="0" applyAlignment="0" applyProtection="0"/>
    <xf numFmtId="0" fontId="18" fillId="0" borderId="0"/>
    <xf numFmtId="43" fontId="12" fillId="0" borderId="0" applyFont="0" applyFill="0" applyBorder="0" applyAlignment="0" applyProtection="0"/>
    <xf numFmtId="43" fontId="17" fillId="0" borderId="0" applyFont="0" applyFill="0" applyBorder="0" applyAlignment="0" applyProtection="0"/>
    <xf numFmtId="43" fontId="23" fillId="0" borderId="0" applyFont="0" applyFill="0" applyBorder="0" applyAlignment="0" applyProtection="0"/>
    <xf numFmtId="43" fontId="60" fillId="0" borderId="0" applyFont="0" applyFill="0" applyBorder="0" applyAlignment="0" applyProtection="0"/>
    <xf numFmtId="43" fontId="60" fillId="0" borderId="0" applyFont="0" applyFill="0" applyBorder="0" applyAlignment="0" applyProtection="0"/>
    <xf numFmtId="43" fontId="3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0" fontId="18" fillId="0" borderId="0" applyFont="0" applyFill="0" applyBorder="0" applyAlignment="0" applyProtection="0"/>
    <xf numFmtId="168" fontId="18" fillId="0" borderId="0" applyFont="0" applyFill="0" applyBorder="0" applyAlignment="0" applyProtection="0"/>
    <xf numFmtId="43" fontId="18" fillId="0" borderId="0" applyFont="0" applyFill="0" applyBorder="0" applyAlignment="0" applyProtection="0"/>
    <xf numFmtId="170"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71" fontId="18" fillId="0" borderId="0" applyFont="0" applyFill="0" applyBorder="0" applyAlignment="0" applyProtection="0"/>
    <xf numFmtId="43" fontId="17" fillId="0" borderId="0" applyFont="0" applyFill="0" applyBorder="0" applyAlignment="0" applyProtection="0"/>
    <xf numFmtId="171"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4" fillId="4" borderId="0" applyNumberFormat="0" applyBorder="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5" fillId="0" borderId="3"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6" fillId="0" borderId="4"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5"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56" fillId="0" borderId="0" applyNumberFormat="0" applyFill="0" applyBorder="0" applyAlignment="0" applyProtection="0">
      <alignment vertical="top"/>
      <protection locked="0"/>
    </xf>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8" fillId="7" borderId="1" applyNumberFormat="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79" fillId="0" borderId="6" applyNumberFormat="0" applyFill="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23" fillId="0" borderId="0"/>
    <xf numFmtId="0" fontId="18" fillId="0" borderId="0"/>
    <xf numFmtId="0" fontId="18" fillId="0" borderId="0"/>
    <xf numFmtId="0" fontId="18" fillId="0" borderId="0"/>
    <xf numFmtId="0" fontId="18" fillId="0" borderId="0"/>
    <xf numFmtId="0" fontId="18" fillId="0" borderId="0"/>
    <xf numFmtId="0" fontId="71" fillId="0" borderId="0"/>
    <xf numFmtId="0" fontId="12" fillId="0" borderId="0"/>
    <xf numFmtId="0" fontId="12" fillId="0" borderId="0"/>
    <xf numFmtId="0" fontId="12" fillId="0" borderId="0"/>
    <xf numFmtId="0" fontId="12" fillId="0" borderId="0"/>
    <xf numFmtId="0" fontId="23" fillId="0" borderId="0"/>
    <xf numFmtId="0" fontId="23" fillId="0" borderId="0"/>
    <xf numFmtId="0" fontId="23" fillId="0" borderId="0"/>
    <xf numFmtId="0" fontId="60" fillId="0" borderId="0"/>
    <xf numFmtId="0" fontId="60" fillId="0" borderId="0"/>
    <xf numFmtId="0" fontId="18" fillId="0" borderId="0"/>
    <xf numFmtId="0" fontId="18" fillId="0" borderId="0"/>
    <xf numFmtId="0" fontId="17" fillId="0" borderId="0"/>
    <xf numFmtId="0" fontId="18" fillId="0" borderId="0"/>
    <xf numFmtId="0" fontId="18" fillId="0" borderId="0"/>
    <xf numFmtId="0" fontId="12" fillId="0" borderId="0"/>
    <xf numFmtId="0" fontId="23" fillId="0" borderId="0"/>
    <xf numFmtId="0" fontId="31" fillId="0" borderId="0"/>
    <xf numFmtId="0" fontId="31" fillId="0" borderId="0"/>
    <xf numFmtId="0" fontId="31" fillId="0" borderId="0"/>
    <xf numFmtId="0" fontId="31" fillId="0" borderId="0"/>
    <xf numFmtId="0" fontId="12" fillId="0" borderId="0"/>
    <xf numFmtId="0" fontId="12" fillId="0" borderId="0"/>
    <xf numFmtId="0" fontId="12" fillId="0" borderId="0"/>
    <xf numFmtId="0" fontId="23" fillId="0" borderId="0"/>
    <xf numFmtId="0" fontId="31" fillId="0" borderId="0"/>
    <xf numFmtId="0" fontId="23" fillId="0" borderId="0"/>
    <xf numFmtId="0" fontId="23" fillId="0" borderId="0"/>
    <xf numFmtId="0" fontId="23" fillId="0" borderId="0"/>
    <xf numFmtId="0" fontId="31" fillId="0" borderId="0"/>
    <xf numFmtId="0" fontId="31" fillId="0" borderId="0"/>
    <xf numFmtId="0" fontId="23" fillId="0" borderId="0"/>
    <xf numFmtId="0" fontId="23" fillId="0" borderId="0"/>
    <xf numFmtId="0" fontId="23" fillId="0" borderId="0"/>
    <xf numFmtId="0" fontId="23" fillId="0" borderId="0"/>
    <xf numFmtId="0" fontId="18" fillId="0" borderId="0"/>
    <xf numFmtId="0" fontId="18" fillId="0" borderId="0"/>
    <xf numFmtId="0" fontId="18"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 fillId="0" borderId="0"/>
    <xf numFmtId="0" fontId="12" fillId="0" borderId="0"/>
    <xf numFmtId="0" fontId="12" fillId="0" borderId="0"/>
    <xf numFmtId="0" fontId="23" fillId="0" borderId="0"/>
    <xf numFmtId="0" fontId="23" fillId="0" borderId="0"/>
    <xf numFmtId="0" fontId="23" fillId="0" borderId="0"/>
    <xf numFmtId="0" fontId="18" fillId="0" borderId="0"/>
    <xf numFmtId="0" fontId="18" fillId="0" borderId="0"/>
    <xf numFmtId="0" fontId="18" fillId="0" borderId="0"/>
    <xf numFmtId="0" fontId="18" fillId="0" borderId="0"/>
    <xf numFmtId="0" fontId="18" fillId="0" borderId="0"/>
    <xf numFmtId="0" fontId="12" fillId="0" borderId="0"/>
    <xf numFmtId="0" fontId="23" fillId="0" borderId="0"/>
    <xf numFmtId="0" fontId="60" fillId="0" borderId="0"/>
    <xf numFmtId="0" fontId="60" fillId="0" borderId="0"/>
    <xf numFmtId="0" fontId="72" fillId="0" borderId="0"/>
    <xf numFmtId="0" fontId="71" fillId="0" borderId="0"/>
    <xf numFmtId="0" fontId="18" fillId="0" borderId="0"/>
    <xf numFmtId="0" fontId="23" fillId="0" borderId="0"/>
    <xf numFmtId="0" fontId="23" fillId="0" borderId="0"/>
    <xf numFmtId="0" fontId="61" fillId="0" borderId="0">
      <alignment vertical="top"/>
    </xf>
    <xf numFmtId="0" fontId="23" fillId="0" borderId="0"/>
    <xf numFmtId="0" fontId="60" fillId="0" borderId="0"/>
    <xf numFmtId="0" fontId="61" fillId="0" borderId="0">
      <alignment vertical="top"/>
    </xf>
    <xf numFmtId="0" fontId="17" fillId="0" borderId="0"/>
    <xf numFmtId="0" fontId="12" fillId="0" borderId="0"/>
    <xf numFmtId="0" fontId="12" fillId="0" borderId="0"/>
    <xf numFmtId="0" fontId="12" fillId="0" borderId="0"/>
    <xf numFmtId="0" fontId="12" fillId="0" borderId="0"/>
    <xf numFmtId="0" fontId="12" fillId="0" borderId="0"/>
    <xf numFmtId="0" fontId="18" fillId="0" borderId="0"/>
    <xf numFmtId="0" fontId="18" fillId="0" borderId="0"/>
    <xf numFmtId="0" fontId="18" fillId="0" borderId="0"/>
    <xf numFmtId="0" fontId="18" fillId="0" borderId="0"/>
    <xf numFmtId="0" fontId="12" fillId="0" borderId="0"/>
    <xf numFmtId="0" fontId="12" fillId="0" borderId="0"/>
    <xf numFmtId="0" fontId="12" fillId="0" borderId="0"/>
    <xf numFmtId="0" fontId="12" fillId="0" borderId="0"/>
    <xf numFmtId="0" fontId="18" fillId="0" borderId="0"/>
    <xf numFmtId="0" fontId="18" fillId="0" borderId="0"/>
    <xf numFmtId="0" fontId="18" fillId="0" borderId="0"/>
    <xf numFmtId="0" fontId="23" fillId="0" borderId="0"/>
    <xf numFmtId="0" fontId="23" fillId="0" borderId="0"/>
    <xf numFmtId="0" fontId="18" fillId="0" borderId="0"/>
    <xf numFmtId="0" fontId="18" fillId="0" borderId="0"/>
    <xf numFmtId="0" fontId="18" fillId="0" borderId="0"/>
    <xf numFmtId="0" fontId="23" fillId="23" borderId="7" applyNumberFormat="0" applyFont="0" applyAlignment="0" applyProtection="0"/>
    <xf numFmtId="0" fontId="23" fillId="23" borderId="7" applyNumberFormat="0" applyFont="0" applyAlignment="0" applyProtection="0"/>
    <xf numFmtId="0" fontId="23" fillId="23" borderId="7" applyNumberFormat="0" applyFont="0" applyAlignment="0" applyProtection="0"/>
    <xf numFmtId="0" fontId="23" fillId="23" borderId="7" applyNumberFormat="0" applyFont="0" applyAlignment="0" applyProtection="0"/>
    <xf numFmtId="0" fontId="18" fillId="23" borderId="7" applyNumberFormat="0" applyFont="0" applyAlignment="0" applyProtection="0"/>
    <xf numFmtId="0" fontId="23" fillId="23" borderId="7" applyNumberFormat="0" applyFont="0" applyAlignment="0" applyProtection="0"/>
    <xf numFmtId="0" fontId="23" fillId="23" borderId="7" applyNumberFormat="0" applyFont="0" applyAlignment="0" applyProtection="0"/>
    <xf numFmtId="0" fontId="23" fillId="23" borderId="7" applyNumberFormat="0" applyFont="0" applyAlignment="0" applyProtection="0"/>
    <xf numFmtId="0" fontId="23" fillId="23" borderId="7" applyNumberFormat="0" applyFont="0" applyAlignment="0" applyProtection="0"/>
    <xf numFmtId="0" fontId="23" fillId="23" borderId="7" applyNumberFormat="0" applyFon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0" fontId="81" fillId="20" borderId="8" applyNumberFormat="0" applyAlignment="0" applyProtection="0"/>
    <xf numFmtId="9" fontId="18" fillId="0" borderId="0" applyFont="0" applyFill="0" applyBorder="0" applyAlignment="0" applyProtection="0"/>
    <xf numFmtId="9" fontId="18" fillId="0" borderId="0" applyFont="0" applyFill="0" applyBorder="0" applyAlignment="0" applyProtection="0"/>
    <xf numFmtId="9" fontId="17" fillId="0" borderId="0" applyFont="0" applyFill="0" applyBorder="0" applyAlignment="0" applyProtection="0"/>
    <xf numFmtId="9" fontId="7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60" fillId="0" borderId="0" applyFont="0" applyFill="0" applyBorder="0" applyAlignment="0" applyProtection="0"/>
    <xf numFmtId="9" fontId="18" fillId="0" borderId="0" applyFont="0" applyFill="0" applyBorder="0" applyAlignment="0" applyProtection="0"/>
    <xf numFmtId="9" fontId="58" fillId="0" borderId="0" applyFont="0" applyFill="0" applyBorder="0" applyAlignment="0" applyProtection="0"/>
    <xf numFmtId="9" fontId="61" fillId="0" borderId="0" applyFont="0" applyFill="0" applyBorder="0" applyAlignment="0" applyProtection="0">
      <alignment vertical="top"/>
    </xf>
    <xf numFmtId="0" fontId="82" fillId="24" borderId="0">
      <alignment horizontal="center" vertical="center"/>
    </xf>
    <xf numFmtId="0" fontId="83" fillId="24" borderId="0">
      <alignment horizontal="right" vertical="center"/>
    </xf>
    <xf numFmtId="0" fontId="84" fillId="24" borderId="0">
      <alignment horizontal="left" vertical="center"/>
    </xf>
    <xf numFmtId="0" fontId="85" fillId="26" borderId="0">
      <alignment horizontal="right" vertical="center"/>
    </xf>
    <xf numFmtId="0" fontId="83" fillId="24" borderId="0">
      <alignment horizontal="center" vertical="center"/>
    </xf>
    <xf numFmtId="0" fontId="86" fillId="24" borderId="0">
      <alignment horizontal="center" vertical="center"/>
    </xf>
    <xf numFmtId="0" fontId="83" fillId="24" borderId="0">
      <alignment horizontal="left" vertical="top"/>
    </xf>
    <xf numFmtId="0" fontId="87" fillId="24" borderId="0">
      <alignment horizontal="center" vertical="center"/>
    </xf>
    <xf numFmtId="0" fontId="88" fillId="24" borderId="0">
      <alignment horizontal="center" vertical="center"/>
    </xf>
    <xf numFmtId="0" fontId="88" fillId="24" borderId="0">
      <alignment horizontal="left" vertical="center"/>
    </xf>
    <xf numFmtId="0" fontId="88" fillId="24" borderId="0">
      <alignment horizontal="right" vertical="center"/>
    </xf>
    <xf numFmtId="0" fontId="87" fillId="24" borderId="0">
      <alignment horizontal="right" vertical="top"/>
    </xf>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10" applyNumberFormat="0" applyFill="0" applyAlignment="0" applyProtection="0"/>
    <xf numFmtId="0" fontId="90" fillId="0" borderId="10" applyNumberFormat="0" applyFill="0" applyAlignment="0" applyProtection="0"/>
    <xf numFmtId="0" fontId="90" fillId="0" borderId="10" applyNumberFormat="0" applyFill="0" applyAlignment="0" applyProtection="0"/>
    <xf numFmtId="0" fontId="90" fillId="0" borderId="10" applyNumberFormat="0" applyFill="0" applyAlignment="0" applyProtection="0"/>
    <xf numFmtId="0" fontId="90" fillId="0" borderId="10" applyNumberFormat="0" applyFill="0" applyAlignment="0" applyProtection="0"/>
    <xf numFmtId="0" fontId="90" fillId="0" borderId="10" applyNumberFormat="0" applyFill="0" applyAlignment="0" applyProtection="0"/>
    <xf numFmtId="0" fontId="90" fillId="0" borderId="10" applyNumberFormat="0" applyFill="0" applyAlignment="0" applyProtection="0"/>
    <xf numFmtId="0" fontId="90" fillId="0" borderId="10" applyNumberFormat="0" applyFill="0" applyAlignment="0" applyProtection="0"/>
    <xf numFmtId="0" fontId="90" fillId="0" borderId="10" applyNumberFormat="0" applyFill="0" applyAlignment="0" applyProtection="0"/>
    <xf numFmtId="0" fontId="90" fillId="0" borderId="10" applyNumberFormat="0" applyFill="0" applyAlignment="0" applyProtection="0"/>
    <xf numFmtId="0" fontId="90" fillId="0" borderId="10" applyNumberFormat="0" applyFill="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8" fillId="0" borderId="0"/>
    <xf numFmtId="43" fontId="92" fillId="0" borderId="0" applyFont="0" applyFill="0" applyBorder="0" applyAlignment="0" applyProtection="0"/>
    <xf numFmtId="173" fontId="18" fillId="0" borderId="0" applyFont="0" applyFill="0" applyBorder="0" applyAlignment="0" applyProtection="0"/>
    <xf numFmtId="0" fontId="93" fillId="0" borderId="0">
      <alignment vertical="top"/>
    </xf>
    <xf numFmtId="173" fontId="18" fillId="0" borderId="0" applyFont="0" applyFill="0" applyBorder="0" applyAlignment="0" applyProtection="0"/>
    <xf numFmtId="0" fontId="18" fillId="0" borderId="0"/>
    <xf numFmtId="43" fontId="94" fillId="0" borderId="0" applyFont="0" applyFill="0" applyBorder="0" applyAlignment="0" applyProtection="0"/>
    <xf numFmtId="0" fontId="11" fillId="0" borderId="0"/>
    <xf numFmtId="43" fontId="18" fillId="0" borderId="0" applyFont="0" applyFill="0" applyBorder="0" applyAlignment="0" applyProtection="0"/>
    <xf numFmtId="0" fontId="63" fillId="0" borderId="0">
      <alignment vertical="top"/>
    </xf>
    <xf numFmtId="0" fontId="63" fillId="0" borderId="0">
      <alignment vertical="top"/>
    </xf>
    <xf numFmtId="0" fontId="93" fillId="0" borderId="0">
      <alignment vertical="top"/>
    </xf>
    <xf numFmtId="0" fontId="59" fillId="0" borderId="0"/>
    <xf numFmtId="170" fontId="18" fillId="0" borderId="0" applyFont="0" applyFill="0" applyBorder="0" applyAlignment="0" applyProtection="0"/>
    <xf numFmtId="0" fontId="95" fillId="0" borderId="0"/>
    <xf numFmtId="0" fontId="18" fillId="0" borderId="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23"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23"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23"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23"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23"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23"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23"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23"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NumberFormat="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39" fontId="18" fillId="0" borderId="0" applyFont="0" applyFill="0" applyBorder="0" applyAlignment="0" applyProtection="0"/>
    <xf numFmtId="49" fontId="96" fillId="27" borderId="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8" fillId="0" borderId="18" applyNumberFormat="0" applyFill="0" applyAlignment="0" applyProtection="0"/>
    <xf numFmtId="186" fontId="98" fillId="0" borderId="18" applyNumberFormat="0" applyFill="0" applyAlignment="0" applyProtection="0"/>
    <xf numFmtId="186" fontId="98" fillId="0" borderId="18" applyNumberFormat="0" applyFill="0" applyAlignment="0" applyProtection="0"/>
    <xf numFmtId="186" fontId="97" fillId="0" borderId="18" applyNumberFormat="0" applyFill="0" applyAlignment="0" applyProtection="0"/>
    <xf numFmtId="186" fontId="98"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8"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186" fontId="97" fillId="0" borderId="18" applyNumberFormat="0" applyFill="0" applyAlignment="0" applyProtection="0"/>
    <xf numFmtId="0" fontId="99" fillId="28" borderId="0"/>
    <xf numFmtId="0" fontId="100" fillId="0" borderId="0" applyNumberFormat="0" applyFill="0" applyBorder="0" applyAlignment="0"/>
    <xf numFmtId="0" fontId="101" fillId="0" borderId="0" applyNumberFormat="0" applyFill="0" applyBorder="0" applyAlignment="0">
      <protection locked="0"/>
    </xf>
    <xf numFmtId="187" fontId="24" fillId="0" borderId="0"/>
    <xf numFmtId="0" fontId="24" fillId="0" borderId="0" applyFill="0" applyBorder="0" applyAlignment="0"/>
    <xf numFmtId="0" fontId="52" fillId="0" borderId="0" applyFill="0" applyBorder="0" applyAlignment="0"/>
    <xf numFmtId="0" fontId="52" fillId="0" borderId="0" applyFill="0" applyBorder="0" applyAlignment="0"/>
    <xf numFmtId="0" fontId="24" fillId="0" borderId="0" applyFill="0" applyBorder="0" applyAlignment="0"/>
    <xf numFmtId="0" fontId="24" fillId="0" borderId="0" applyFill="0" applyBorder="0" applyAlignment="0"/>
    <xf numFmtId="0" fontId="24" fillId="0" borderId="0" applyFill="0" applyBorder="0" applyAlignment="0"/>
    <xf numFmtId="0" fontId="24" fillId="0" borderId="0" applyFill="0" applyBorder="0" applyAlignment="0"/>
    <xf numFmtId="0" fontId="52" fillId="0" borderId="0" applyFill="0" applyBorder="0" applyAlignment="0"/>
    <xf numFmtId="49" fontId="102" fillId="0" borderId="0">
      <alignment horizontal="right" vertical="center"/>
    </xf>
    <xf numFmtId="3" fontId="103" fillId="0" borderId="0">
      <alignment vertical="top" wrapText="1"/>
    </xf>
    <xf numFmtId="0" fontId="24" fillId="0" borderId="0" applyFont="0" applyFill="0" applyBorder="0" applyAlignment="0" applyProtection="0"/>
    <xf numFmtId="188" fontId="104" fillId="0" borderId="0" applyFont="0" applyFill="0" applyBorder="0" applyAlignment="0" applyProtection="0"/>
    <xf numFmtId="189" fontId="104" fillId="0" borderId="0" applyFill="0" applyBorder="0" applyAlignment="0" applyProtection="0"/>
    <xf numFmtId="170" fontId="18" fillId="0" borderId="0" applyFont="0" applyFill="0" applyBorder="0" applyAlignment="0" applyProtection="0"/>
    <xf numFmtId="170" fontId="18" fillId="0" borderId="0" applyFont="0" applyFill="0" applyBorder="0" applyAlignment="0" applyProtection="0"/>
    <xf numFmtId="168" fontId="18" fillId="0" borderId="0" applyFont="0" applyFill="0" applyBorder="0" applyAlignment="0" applyProtection="0"/>
    <xf numFmtId="43" fontId="31" fillId="0" borderId="0" applyFont="0" applyFill="0" applyBorder="0" applyAlignment="0" applyProtection="0"/>
    <xf numFmtId="190" fontId="63" fillId="0" borderId="0" applyFont="0" applyFill="0" applyBorder="0" applyAlignment="0" applyProtection="0">
      <alignment vertical="top"/>
    </xf>
    <xf numFmtId="3" fontId="105" fillId="0" borderId="0" applyFont="0" applyFill="0" applyBorder="0" applyAlignment="0" applyProtection="0"/>
    <xf numFmtId="0" fontId="106" fillId="0" borderId="0"/>
    <xf numFmtId="0" fontId="35" fillId="0" borderId="0"/>
    <xf numFmtId="0" fontId="35" fillId="0" borderId="0"/>
    <xf numFmtId="0" fontId="106" fillId="0" borderId="0"/>
    <xf numFmtId="0" fontId="35" fillId="0" borderId="0"/>
    <xf numFmtId="0" fontId="52" fillId="0" borderId="0" applyFont="0" applyFill="0" applyBorder="0" applyAlignment="0" applyProtection="0"/>
    <xf numFmtId="191" fontId="105" fillId="0" borderId="0" applyFont="0" applyFill="0" applyBorder="0" applyAlignment="0" applyProtection="0"/>
    <xf numFmtId="15" fontId="107" fillId="0" borderId="0" applyFont="0" applyFill="0" applyBorder="0" applyAlignment="0" applyProtection="0"/>
    <xf numFmtId="14" fontId="63" fillId="0" borderId="0" applyFill="0" applyBorder="0" applyAlignment="0"/>
    <xf numFmtId="17" fontId="108" fillId="29" borderId="0"/>
    <xf numFmtId="188" fontId="18" fillId="0" borderId="0" applyFont="0" applyFill="0" applyBorder="0" applyAlignment="0"/>
    <xf numFmtId="38" fontId="104" fillId="0" borderId="19">
      <alignment vertical="center"/>
    </xf>
    <xf numFmtId="0" fontId="109" fillId="0" borderId="0">
      <protection locked="0"/>
    </xf>
    <xf numFmtId="192" fontId="54" fillId="0" borderId="0" applyFont="0" applyFill="0" applyBorder="0" applyAlignment="0" applyProtection="0"/>
    <xf numFmtId="193" fontId="54" fillId="0" borderId="0" applyFont="0" applyFill="0" applyBorder="0" applyAlignment="0" applyProtection="0"/>
    <xf numFmtId="194" fontId="54" fillId="0" borderId="0" applyFont="0" applyFill="0" applyBorder="0" applyAlignment="0" applyProtection="0"/>
    <xf numFmtId="0" fontId="110" fillId="27" borderId="0" applyNumberFormat="0" applyFill="0" applyBorder="0"/>
    <xf numFmtId="0" fontId="111" fillId="0" borderId="0">
      <protection locked="0"/>
    </xf>
    <xf numFmtId="0" fontId="111" fillId="0" borderId="0">
      <protection locked="0"/>
    </xf>
    <xf numFmtId="0" fontId="24" fillId="0" borderId="0" applyFill="0" applyBorder="0" applyAlignment="0"/>
    <xf numFmtId="0" fontId="52" fillId="0" borderId="0" applyFill="0" applyBorder="0" applyAlignment="0"/>
    <xf numFmtId="0" fontId="24" fillId="0" borderId="0" applyFill="0" applyBorder="0" applyAlignment="0"/>
    <xf numFmtId="0" fontId="24" fillId="0" borderId="0" applyFill="0" applyBorder="0" applyAlignment="0"/>
    <xf numFmtId="0" fontId="52" fillId="0" borderId="0" applyFill="0" applyBorder="0" applyAlignment="0"/>
    <xf numFmtId="190" fontId="18" fillId="0" borderId="0" applyFont="0" applyFill="0" applyBorder="0" applyAlignment="0" applyProtection="0"/>
    <xf numFmtId="195" fontId="18" fillId="0" borderId="0" applyFont="0" applyFill="0" applyBorder="0" applyAlignment="0" applyProtection="0"/>
    <xf numFmtId="196" fontId="112" fillId="0" borderId="0" applyFont="0" applyFill="0" applyBorder="0" applyAlignment="0" applyProtection="0"/>
    <xf numFmtId="0" fontId="109" fillId="0" borderId="0">
      <protection locked="0"/>
    </xf>
    <xf numFmtId="0" fontId="109" fillId="0" borderId="0">
      <protection locked="0"/>
    </xf>
    <xf numFmtId="0" fontId="109" fillId="0" borderId="0">
      <protection locked="0"/>
    </xf>
    <xf numFmtId="0" fontId="109" fillId="0" borderId="0">
      <protection locked="0"/>
    </xf>
    <xf numFmtId="0" fontId="109" fillId="0" borderId="0">
      <protection locked="0"/>
    </xf>
    <xf numFmtId="0" fontId="109" fillId="0" borderId="0">
      <protection locked="0"/>
    </xf>
    <xf numFmtId="0" fontId="109" fillId="0" borderId="0">
      <protection locked="0"/>
    </xf>
    <xf numFmtId="0" fontId="109" fillId="0" borderId="0">
      <protection locked="0"/>
    </xf>
    <xf numFmtId="0" fontId="109" fillId="0" borderId="0">
      <protection locked="0"/>
    </xf>
    <xf numFmtId="2" fontId="53" fillId="0" borderId="0" applyFill="0" applyBorder="0" applyAlignment="0" applyProtection="0"/>
    <xf numFmtId="171" fontId="18" fillId="30" borderId="15" applyNumberFormat="0" applyFont="0" applyBorder="0" applyAlignment="0" applyProtection="0">
      <alignment horizontal="center"/>
    </xf>
    <xf numFmtId="0" fontId="113" fillId="31" borderId="20" applyNumberFormat="0" applyAlignment="0">
      <protection locked="0"/>
    </xf>
    <xf numFmtId="0" fontId="18" fillId="32" borderId="15" applyFont="0">
      <alignment horizontal="center"/>
    </xf>
    <xf numFmtId="197" fontId="114" fillId="0" borderId="0"/>
    <xf numFmtId="198" fontId="114" fillId="0" borderId="0"/>
    <xf numFmtId="199" fontId="114" fillId="0" borderId="0"/>
    <xf numFmtId="0" fontId="110" fillId="0" borderId="14">
      <alignment horizontal="left" vertical="center"/>
    </xf>
    <xf numFmtId="0" fontId="18" fillId="0" borderId="0" applyFill="0"/>
    <xf numFmtId="0" fontId="115" fillId="0" borderId="0" applyNumberFormat="0" applyFill="0" applyBorder="0" applyAlignment="0" applyProtection="0"/>
    <xf numFmtId="0" fontId="24" fillId="0" borderId="0" applyFill="0" applyBorder="0" applyAlignment="0"/>
    <xf numFmtId="0" fontId="52" fillId="0" borderId="0" applyFill="0" applyBorder="0" applyAlignment="0"/>
    <xf numFmtId="0" fontId="24" fillId="0" borderId="0" applyFill="0" applyBorder="0" applyAlignment="0"/>
    <xf numFmtId="0" fontId="24" fillId="0" borderId="0" applyFill="0" applyBorder="0" applyAlignment="0"/>
    <xf numFmtId="0" fontId="52" fillId="0" borderId="0" applyFill="0" applyBorder="0" applyAlignment="0"/>
    <xf numFmtId="0" fontId="116" fillId="0" borderId="21" applyFont="0" applyBorder="0"/>
    <xf numFmtId="0" fontId="18" fillId="0" borderId="0" applyFont="0" applyFill="0" applyBorder="0" applyAlignment="0" applyProtection="0"/>
    <xf numFmtId="169" fontId="18" fillId="0" borderId="0" applyFont="0" applyFill="0" applyBorder="0" applyAlignment="0" applyProtection="0"/>
    <xf numFmtId="200" fontId="18" fillId="0" borderId="0" applyFont="0" applyFill="0" applyBorder="0" applyAlignment="0" applyProtection="0"/>
    <xf numFmtId="201" fontId="18" fillId="0" borderId="0" applyFont="0" applyFill="0" applyBorder="0" applyAlignment="0" applyProtection="0"/>
    <xf numFmtId="202" fontId="110" fillId="0" borderId="0">
      <alignment horizontal="center"/>
    </xf>
    <xf numFmtId="203" fontId="18" fillId="0" borderId="0" applyFont="0" applyFill="0" applyBorder="0" applyAlignment="0" applyProtection="0">
      <alignment horizontal="right"/>
    </xf>
    <xf numFmtId="0" fontId="117" fillId="0" borderId="0"/>
    <xf numFmtId="204" fontId="118" fillId="0" borderId="0">
      <alignment horizontal="right"/>
    </xf>
    <xf numFmtId="205" fontId="63" fillId="26" borderId="0">
      <alignment horizontal="right"/>
    </xf>
    <xf numFmtId="0" fontId="119" fillId="27" borderId="22">
      <alignment horizontal="left" vertical="center"/>
    </xf>
    <xf numFmtId="4" fontId="120" fillId="22" borderId="17" applyNumberFormat="0" applyProtection="0">
      <alignment vertical="center"/>
    </xf>
    <xf numFmtId="4" fontId="121" fillId="28" borderId="17" applyNumberFormat="0" applyProtection="0">
      <alignment vertical="center"/>
    </xf>
    <xf numFmtId="4" fontId="120" fillId="28" borderId="17" applyNumberFormat="0" applyProtection="0">
      <alignment horizontal="left" vertical="center" indent="1"/>
    </xf>
    <xf numFmtId="0" fontId="120" fillId="28" borderId="17" applyNumberFormat="0" applyProtection="0">
      <alignment horizontal="left" vertical="top" indent="1"/>
    </xf>
    <xf numFmtId="4" fontId="120" fillId="33" borderId="0" applyNumberFormat="0" applyProtection="0">
      <alignment horizontal="left" vertical="center" indent="1"/>
    </xf>
    <xf numFmtId="4" fontId="63" fillId="3" borderId="17" applyNumberFormat="0" applyProtection="0">
      <alignment horizontal="right" vertical="center"/>
    </xf>
    <xf numFmtId="4" fontId="63" fillId="9" borderId="17" applyNumberFormat="0" applyProtection="0">
      <alignment horizontal="right" vertical="center"/>
    </xf>
    <xf numFmtId="4" fontId="63" fillId="17" borderId="17" applyNumberFormat="0" applyProtection="0">
      <alignment horizontal="right" vertical="center"/>
    </xf>
    <xf numFmtId="4" fontId="63" fillId="11" borderId="17" applyNumberFormat="0" applyProtection="0">
      <alignment horizontal="right" vertical="center"/>
    </xf>
    <xf numFmtId="4" fontId="63" fillId="15" borderId="17" applyNumberFormat="0" applyProtection="0">
      <alignment horizontal="right" vertical="center"/>
    </xf>
    <xf numFmtId="4" fontId="63" fillId="19" borderId="17" applyNumberFormat="0" applyProtection="0">
      <alignment horizontal="right" vertical="center"/>
    </xf>
    <xf numFmtId="4" fontId="63" fillId="18" borderId="17" applyNumberFormat="0" applyProtection="0">
      <alignment horizontal="right" vertical="center"/>
    </xf>
    <xf numFmtId="4" fontId="63" fillId="34" borderId="17" applyNumberFormat="0" applyProtection="0">
      <alignment horizontal="right" vertical="center"/>
    </xf>
    <xf numFmtId="4" fontId="63" fillId="10" borderId="17" applyNumberFormat="0" applyProtection="0">
      <alignment horizontal="right" vertical="center"/>
    </xf>
    <xf numFmtId="4" fontId="120" fillId="35" borderId="23" applyNumberFormat="0" applyProtection="0">
      <alignment horizontal="left" vertical="center" indent="1"/>
    </xf>
    <xf numFmtId="4" fontId="63" fillId="36" borderId="0" applyNumberFormat="0" applyProtection="0">
      <alignment horizontal="left" vertical="center" indent="1"/>
    </xf>
    <xf numFmtId="4" fontId="64" fillId="37" borderId="0" applyNumberFormat="0" applyProtection="0">
      <alignment horizontal="left" vertical="center" indent="1"/>
    </xf>
    <xf numFmtId="4" fontId="63" fillId="38" borderId="17" applyNumberFormat="0" applyProtection="0">
      <alignment horizontal="right" vertical="center"/>
    </xf>
    <xf numFmtId="4" fontId="63" fillId="36" borderId="0" applyNumberFormat="0" applyProtection="0">
      <alignment horizontal="left" vertical="center" indent="1"/>
    </xf>
    <xf numFmtId="4" fontId="63" fillId="33" borderId="0" applyNumberFormat="0" applyProtection="0">
      <alignment horizontal="left" vertical="center" indent="1"/>
    </xf>
    <xf numFmtId="0" fontId="18" fillId="37" borderId="17" applyNumberFormat="0" applyProtection="0">
      <alignment horizontal="left" vertical="center" indent="1"/>
    </xf>
    <xf numFmtId="0" fontId="18" fillId="37" borderId="17" applyNumberFormat="0" applyProtection="0">
      <alignment horizontal="left" vertical="top" indent="1"/>
    </xf>
    <xf numFmtId="0" fontId="18" fillId="33" borderId="17" applyNumberFormat="0" applyProtection="0">
      <alignment horizontal="left" vertical="center" indent="1"/>
    </xf>
    <xf numFmtId="0" fontId="18" fillId="33" borderId="17" applyNumberFormat="0" applyProtection="0">
      <alignment horizontal="left" vertical="top" indent="1"/>
    </xf>
    <xf numFmtId="0" fontId="18" fillId="25" borderId="17" applyNumberFormat="0" applyProtection="0">
      <alignment horizontal="left" vertical="center" indent="1"/>
    </xf>
    <xf numFmtId="0" fontId="18" fillId="25" borderId="17" applyNumberFormat="0" applyProtection="0">
      <alignment horizontal="left" vertical="top" indent="1"/>
    </xf>
    <xf numFmtId="0" fontId="18" fillId="39" borderId="17" applyNumberFormat="0" applyProtection="0">
      <alignment horizontal="left" vertical="center" indent="1"/>
    </xf>
    <xf numFmtId="0" fontId="18" fillId="39" borderId="17" applyNumberFormat="0" applyProtection="0">
      <alignment horizontal="left" vertical="top" indent="1"/>
    </xf>
    <xf numFmtId="4" fontId="63" fillId="40" borderId="17" applyNumberFormat="0" applyProtection="0">
      <alignment vertical="center"/>
    </xf>
    <xf numFmtId="4" fontId="122" fillId="40" borderId="17" applyNumberFormat="0" applyProtection="0">
      <alignment vertical="center"/>
    </xf>
    <xf numFmtId="4" fontId="63" fillId="40" borderId="17" applyNumberFormat="0" applyProtection="0">
      <alignment horizontal="left" vertical="center" indent="1"/>
    </xf>
    <xf numFmtId="0" fontId="63" fillId="40" borderId="17" applyNumberFormat="0" applyProtection="0">
      <alignment horizontal="left" vertical="top" indent="1"/>
    </xf>
    <xf numFmtId="4" fontId="63" fillId="36" borderId="17" applyNumberFormat="0" applyProtection="0">
      <alignment horizontal="right" vertical="center"/>
    </xf>
    <xf numFmtId="4" fontId="122" fillId="36" borderId="17" applyNumberFormat="0" applyProtection="0">
      <alignment horizontal="right" vertical="center"/>
    </xf>
    <xf numFmtId="0" fontId="63" fillId="33" borderId="17" applyNumberFormat="0" applyProtection="0">
      <alignment horizontal="left" vertical="top" indent="1"/>
    </xf>
    <xf numFmtId="4" fontId="123" fillId="41" borderId="0" applyNumberFormat="0" applyProtection="0">
      <alignment horizontal="left" vertical="center" indent="1"/>
    </xf>
    <xf numFmtId="4" fontId="124" fillId="36" borderId="17" applyNumberFormat="0" applyProtection="0">
      <alignment horizontal="right" vertical="center"/>
    </xf>
    <xf numFmtId="0" fontId="125" fillId="27" borderId="24" applyProtection="0">
      <alignment horizontal="center" vertical="center"/>
    </xf>
    <xf numFmtId="0" fontId="126" fillId="0" borderId="0"/>
    <xf numFmtId="0" fontId="18" fillId="27" borderId="0"/>
    <xf numFmtId="0" fontId="18" fillId="0" borderId="25"/>
    <xf numFmtId="0" fontId="18" fillId="0" borderId="0"/>
    <xf numFmtId="0" fontId="127" fillId="0" borderId="0"/>
    <xf numFmtId="0" fontId="128" fillId="0" borderId="0"/>
    <xf numFmtId="0" fontId="129" fillId="0" borderId="0"/>
    <xf numFmtId="0" fontId="130" fillId="0" borderId="0"/>
    <xf numFmtId="0" fontId="131" fillId="0" borderId="0"/>
    <xf numFmtId="0" fontId="128" fillId="0" borderId="0"/>
    <xf numFmtId="0" fontId="132" fillId="0" borderId="0"/>
    <xf numFmtId="0" fontId="128" fillId="0" borderId="0"/>
    <xf numFmtId="0" fontId="133" fillId="0" borderId="0"/>
    <xf numFmtId="0" fontId="134" fillId="0" borderId="0"/>
    <xf numFmtId="0" fontId="128" fillId="0" borderId="0"/>
    <xf numFmtId="0" fontId="129" fillId="42" borderId="0"/>
    <xf numFmtId="0" fontId="127" fillId="42" borderId="0"/>
    <xf numFmtId="0" fontId="135" fillId="26" borderId="0"/>
    <xf numFmtId="0" fontId="127" fillId="26" borderId="0"/>
    <xf numFmtId="0" fontId="130" fillId="0" borderId="0"/>
    <xf numFmtId="0" fontId="127" fillId="17" borderId="0"/>
    <xf numFmtId="206" fontId="136" fillId="0" borderId="9" applyBorder="0" applyProtection="0">
      <alignment horizontal="right" vertical="center"/>
    </xf>
    <xf numFmtId="0" fontId="137" fillId="0" borderId="0" applyFill="0" applyBorder="0" applyProtection="0">
      <alignment horizontal="left"/>
    </xf>
    <xf numFmtId="0" fontId="138" fillId="0" borderId="12" applyFill="0" applyBorder="0" applyProtection="0">
      <alignment horizontal="left" vertical="top"/>
    </xf>
    <xf numFmtId="0" fontId="118" fillId="0" borderId="0" applyFill="0" applyBorder="0">
      <alignment vertical="center"/>
    </xf>
    <xf numFmtId="0" fontId="139" fillId="0" borderId="0">
      <alignment vertical="center"/>
    </xf>
    <xf numFmtId="0" fontId="139" fillId="0" borderId="26" applyAlignment="0"/>
    <xf numFmtId="193" fontId="54" fillId="0" borderId="0" applyFont="0" applyFill="0" applyBorder="0" applyAlignment="0" applyProtection="0"/>
    <xf numFmtId="192" fontId="140" fillId="28" borderId="0" applyFont="0" applyFill="0" applyBorder="0" applyAlignment="0" applyProtection="0"/>
    <xf numFmtId="40" fontId="141" fillId="0" borderId="0" applyNumberFormat="0" applyFill="0" applyBorder="0" applyAlignment="0">
      <protection locked="0"/>
    </xf>
    <xf numFmtId="1" fontId="142" fillId="0" borderId="16" applyFont="0" applyFill="0" applyBorder="0" applyAlignment="0" applyProtection="0">
      <alignment horizontal="left"/>
    </xf>
    <xf numFmtId="0" fontId="143" fillId="0" borderId="0"/>
    <xf numFmtId="0" fontId="10" fillId="0" borderId="0"/>
    <xf numFmtId="0" fontId="9" fillId="0" borderId="0"/>
    <xf numFmtId="43" fontId="9" fillId="0" borderId="0" applyFont="0" applyFill="0" applyBorder="0" applyAlignment="0" applyProtection="0"/>
    <xf numFmtId="0" fontId="144" fillId="0" borderId="0"/>
    <xf numFmtId="43" fontId="18" fillId="0" borderId="0" applyFont="0" applyFill="0" applyBorder="0" applyAlignment="0" applyProtection="0"/>
    <xf numFmtId="0" fontId="23" fillId="0" borderId="0"/>
    <xf numFmtId="182" fontId="18" fillId="0" borderId="0" applyFont="0" applyFill="0" applyBorder="0" applyAlignment="0" applyProtection="0"/>
    <xf numFmtId="0" fontId="65" fillId="0" borderId="0" applyNumberFormat="0" applyFill="0" applyBorder="0" applyAlignment="0" applyProtection="0">
      <alignment vertical="top"/>
      <protection locked="0"/>
    </xf>
    <xf numFmtId="0" fontId="8" fillId="0" borderId="0"/>
    <xf numFmtId="172" fontId="17" fillId="0" borderId="0" applyFont="0" applyFill="0" applyBorder="0" applyAlignment="0" applyProtection="0"/>
    <xf numFmtId="9" fontId="59" fillId="0" borderId="0" applyFont="0" applyFill="0" applyBorder="0" applyAlignment="0" applyProtection="0"/>
    <xf numFmtId="43" fontId="31" fillId="0" borderId="0" applyFont="0" applyFill="0" applyBorder="0" applyAlignment="0" applyProtection="0"/>
    <xf numFmtId="0" fontId="7" fillId="0" borderId="0"/>
    <xf numFmtId="43" fontId="31" fillId="0" borderId="0" applyFont="0" applyFill="0" applyBorder="0" applyAlignment="0" applyProtection="0"/>
    <xf numFmtId="43"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43" fontId="61" fillId="0" borderId="0" applyFont="0" applyFill="0" applyBorder="0" applyAlignment="0" applyProtection="0">
      <alignment vertical="top"/>
    </xf>
    <xf numFmtId="43" fontId="61" fillId="0" borderId="0" applyFont="0" applyFill="0" applyBorder="0" applyAlignment="0" applyProtection="0">
      <alignment vertical="top"/>
    </xf>
    <xf numFmtId="43" fontId="61" fillId="0" borderId="0" applyFont="0" applyFill="0" applyBorder="0" applyAlignment="0" applyProtection="0">
      <alignment vertical="top"/>
    </xf>
    <xf numFmtId="43" fontId="7" fillId="0" borderId="0" applyFont="0" applyFill="0" applyBorder="0" applyAlignment="0" applyProtection="0"/>
    <xf numFmtId="43" fontId="7"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43" fontId="7" fillId="0" borderId="0" applyFont="0" applyFill="0" applyBorder="0" applyAlignment="0" applyProtection="0"/>
    <xf numFmtId="43" fontId="23" fillId="0" borderId="0" applyFont="0" applyFill="0" applyBorder="0" applyAlignment="0" applyProtection="0"/>
    <xf numFmtId="182"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1" fillId="0" borderId="0" applyFont="0" applyFill="0" applyBorder="0" applyAlignment="0" applyProtection="0"/>
    <xf numFmtId="0" fontId="23" fillId="0" borderId="0"/>
    <xf numFmtId="0" fontId="18" fillId="0" borderId="0"/>
    <xf numFmtId="0" fontId="31" fillId="0" borderId="0"/>
    <xf numFmtId="0" fontId="17" fillId="0" borderId="0"/>
    <xf numFmtId="0" fontId="7" fillId="0" borderId="0"/>
    <xf numFmtId="0" fontId="7" fillId="0" borderId="0"/>
    <xf numFmtId="0" fontId="18" fillId="0" borderId="0"/>
    <xf numFmtId="0" fontId="18" fillId="0" borderId="0"/>
    <xf numFmtId="0" fontId="18" fillId="0" borderId="0"/>
    <xf numFmtId="0" fontId="23" fillId="0" borderId="0"/>
    <xf numFmtId="0" fontId="2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6" fillId="0" borderId="0"/>
    <xf numFmtId="0" fontId="5" fillId="0" borderId="0"/>
    <xf numFmtId="201" fontId="5" fillId="0" borderId="0" applyFont="0" applyFill="0" applyBorder="0" applyAlignment="0" applyProtection="0"/>
    <xf numFmtId="0" fontId="4" fillId="0" borderId="0"/>
    <xf numFmtId="0" fontId="3" fillId="0" borderId="0"/>
    <xf numFmtId="0" fontId="2" fillId="0" borderId="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25"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5"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25"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5"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25"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25"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145" fillId="2" borderId="0" applyNumberFormat="0" applyBorder="0" applyAlignment="0" applyProtection="0">
      <alignment vertical="center"/>
    </xf>
    <xf numFmtId="0" fontId="145" fillId="3" borderId="0" applyNumberFormat="0" applyBorder="0" applyAlignment="0" applyProtection="0">
      <alignment vertical="center"/>
    </xf>
    <xf numFmtId="0" fontId="145" fillId="4" borderId="0" applyNumberFormat="0" applyBorder="0" applyAlignment="0" applyProtection="0">
      <alignment vertical="center"/>
    </xf>
    <xf numFmtId="0" fontId="145" fillId="5" borderId="0" applyNumberFormat="0" applyBorder="0" applyAlignment="0" applyProtection="0">
      <alignment vertical="center"/>
    </xf>
    <xf numFmtId="0" fontId="145" fillId="6" borderId="0" applyNumberFormat="0" applyBorder="0" applyAlignment="0" applyProtection="0">
      <alignment vertical="center"/>
    </xf>
    <xf numFmtId="0" fontId="145" fillId="7" borderId="0" applyNumberFormat="0" applyBorder="0" applyAlignment="0" applyProtection="0">
      <alignment vertical="center"/>
    </xf>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25"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25"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25"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25"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25"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25"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145" fillId="8" borderId="0" applyNumberFormat="0" applyBorder="0" applyAlignment="0" applyProtection="0">
      <alignment vertical="center"/>
    </xf>
    <xf numFmtId="0" fontId="145" fillId="9" borderId="0" applyNumberFormat="0" applyBorder="0" applyAlignment="0" applyProtection="0">
      <alignment vertical="center"/>
    </xf>
    <xf numFmtId="0" fontId="145" fillId="10" borderId="0" applyNumberFormat="0" applyBorder="0" applyAlignment="0" applyProtection="0">
      <alignment vertical="center"/>
    </xf>
    <xf numFmtId="0" fontId="145" fillId="5" borderId="0" applyNumberFormat="0" applyBorder="0" applyAlignment="0" applyProtection="0">
      <alignment vertical="center"/>
    </xf>
    <xf numFmtId="0" fontId="145" fillId="8" borderId="0" applyNumberFormat="0" applyBorder="0" applyAlignment="0" applyProtection="0">
      <alignment vertical="center"/>
    </xf>
    <xf numFmtId="0" fontId="145" fillId="11" borderId="0" applyNumberFormat="0" applyBorder="0" applyAlignment="0" applyProtection="0">
      <alignment vertical="center"/>
    </xf>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146" fillId="12" borderId="0" applyNumberFormat="0" applyBorder="0" applyAlignment="0" applyProtection="0">
      <alignment vertical="center"/>
    </xf>
    <xf numFmtId="0" fontId="146" fillId="9" borderId="0" applyNumberFormat="0" applyBorder="0" applyAlignment="0" applyProtection="0">
      <alignment vertical="center"/>
    </xf>
    <xf numFmtId="0" fontId="146" fillId="10" borderId="0" applyNumberFormat="0" applyBorder="0" applyAlignment="0" applyProtection="0">
      <alignment vertical="center"/>
    </xf>
    <xf numFmtId="0" fontId="146" fillId="13" borderId="0" applyNumberFormat="0" applyBorder="0" applyAlignment="0" applyProtection="0">
      <alignment vertical="center"/>
    </xf>
    <xf numFmtId="0" fontId="146" fillId="14" borderId="0" applyNumberFormat="0" applyBorder="0" applyAlignment="0" applyProtection="0">
      <alignment vertical="center"/>
    </xf>
    <xf numFmtId="0" fontId="146" fillId="15" borderId="0" applyNumberFormat="0" applyBorder="0" applyAlignment="0" applyProtection="0">
      <alignment vertical="center"/>
    </xf>
    <xf numFmtId="0" fontId="26" fillId="16"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9" borderId="0" applyNumberFormat="0" applyBorder="0" applyAlignment="0" applyProtection="0"/>
    <xf numFmtId="0" fontId="28" fillId="3" borderId="0" applyNumberFormat="0" applyBorder="0" applyAlignment="0" applyProtection="0"/>
    <xf numFmtId="0" fontId="29" fillId="20" borderId="1" applyNumberFormat="0" applyAlignment="0" applyProtection="0"/>
    <xf numFmtId="0" fontId="30" fillId="21" borderId="2" applyNumberFormat="0" applyAlignment="0" applyProtection="0"/>
    <xf numFmtId="41" fontId="23" fillId="0" borderId="0" applyFont="0" applyFill="0" applyBorder="0" applyAlignment="0" applyProtection="0"/>
    <xf numFmtId="43" fontId="17" fillId="0" borderId="0" applyFont="0" applyFill="0" applyBorder="0" applyAlignment="0" applyProtection="0"/>
    <xf numFmtId="170" fontId="55"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31" fillId="0" borderId="0" applyFont="0" applyFill="0" applyBorder="0" applyAlignment="0" applyProtection="0"/>
    <xf numFmtId="168" fontId="18" fillId="0" borderId="0" applyFont="0" applyFill="0" applyBorder="0" applyAlignment="0" applyProtection="0"/>
    <xf numFmtId="173" fontId="18" fillId="0" borderId="0" applyFont="0" applyFill="0" applyBorder="0" applyAlignment="0" applyProtection="0"/>
    <xf numFmtId="17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8" fontId="23" fillId="0" borderId="0" applyFont="0" applyFill="0" applyBorder="0" applyAlignment="0" applyProtection="0"/>
    <xf numFmtId="43" fontId="18" fillId="0" borderId="0" applyFont="0" applyFill="0" applyBorder="0" applyAlignment="0" applyProtection="0"/>
    <xf numFmtId="168" fontId="18" fillId="0" borderId="0" applyFont="0" applyFill="0" applyBorder="0" applyAlignment="0" applyProtection="0"/>
    <xf numFmtId="43" fontId="23" fillId="0" borderId="0" applyFont="0" applyFill="0" applyBorder="0" applyAlignment="0" applyProtection="0"/>
    <xf numFmtId="171" fontId="2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8" fontId="23" fillId="0" borderId="0" applyFont="0" applyFill="0" applyBorder="0" applyAlignment="0" applyProtection="0"/>
    <xf numFmtId="168" fontId="18" fillId="0" borderId="0" applyFont="0" applyFill="0" applyBorder="0" applyAlignment="0" applyProtection="0"/>
    <xf numFmtId="175" fontId="18" fillId="0" borderId="0" applyFont="0" applyFill="0" applyBorder="0" applyAlignment="0" applyProtection="0"/>
    <xf numFmtId="168" fontId="23" fillId="0" borderId="0" applyFont="0" applyFill="0" applyBorder="0" applyAlignment="0" applyProtection="0"/>
    <xf numFmtId="178" fontId="23" fillId="0" borderId="0" applyFont="0" applyFill="0" applyBorder="0" applyAlignment="0" applyProtection="0"/>
    <xf numFmtId="0" fontId="18" fillId="0" borderId="0" applyFont="0" applyFill="0" applyBorder="0" applyAlignment="0" applyProtection="0"/>
    <xf numFmtId="43" fontId="31" fillId="0" borderId="0" applyFont="0" applyFill="0" applyBorder="0" applyAlignment="0" applyProtection="0"/>
    <xf numFmtId="166" fontId="18" fillId="0" borderId="0" applyFont="0" applyFill="0" applyBorder="0" applyAlignment="0" applyProtection="0"/>
    <xf numFmtId="43" fontId="61" fillId="0" borderId="0" applyFont="0" applyFill="0" applyBorder="0" applyAlignment="0" applyProtection="0">
      <alignment vertical="top"/>
    </xf>
    <xf numFmtId="43" fontId="31" fillId="0" borderId="0" applyFont="0" applyFill="0" applyBorder="0" applyAlignment="0" applyProtection="0"/>
    <xf numFmtId="43" fontId="31" fillId="0" borderId="0" applyFont="0" applyFill="0" applyBorder="0" applyAlignment="0" applyProtection="0"/>
    <xf numFmtId="43" fontId="94" fillId="0" borderId="0" applyFont="0" applyFill="0" applyBorder="0" applyAlignment="0" applyProtection="0"/>
    <xf numFmtId="43" fontId="31"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8" fontId="23" fillId="0" borderId="0" applyFont="0" applyFill="0" applyBorder="0" applyAlignment="0" applyProtection="0"/>
    <xf numFmtId="171" fontId="25" fillId="0" borderId="0" applyFont="0" applyFill="0" applyBorder="0" applyAlignment="0" applyProtection="0"/>
    <xf numFmtId="0" fontId="18" fillId="0" borderId="0"/>
    <xf numFmtId="43" fontId="3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31" fillId="0" borderId="0" applyFont="0" applyFill="0" applyBorder="0" applyAlignment="0" applyProtection="0"/>
    <xf numFmtId="168" fontId="2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23" fillId="0" borderId="0" applyFont="0" applyFill="0" applyBorder="0" applyAlignment="0" applyProtection="0"/>
    <xf numFmtId="207" fontId="17" fillId="0" borderId="0" applyFont="0" applyFill="0" applyBorder="0" applyAlignment="0" applyProtection="0"/>
    <xf numFmtId="43" fontId="17" fillId="0" borderId="0" applyFont="0" applyFill="0" applyBorder="0" applyAlignment="0" applyProtection="0"/>
    <xf numFmtId="43" fontId="23" fillId="0" borderId="0" applyFont="0" applyFill="0" applyBorder="0" applyAlignment="0" applyProtection="0"/>
    <xf numFmtId="43" fontId="31"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68" fontId="60" fillId="0" borderId="0" applyFont="0" applyFill="0" applyBorder="0" applyAlignment="0" applyProtection="0"/>
    <xf numFmtId="43" fontId="18"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32" fillId="0" borderId="0" applyNumberFormat="0" applyFill="0" applyBorder="0" applyAlignment="0" applyProtection="0"/>
    <xf numFmtId="0" fontId="36" fillId="4" borderId="0" applyNumberFormat="0" applyBorder="0" applyAlignment="0" applyProtection="0"/>
    <xf numFmtId="0" fontId="37" fillId="0" borderId="3" applyNumberFormat="0" applyFill="0" applyAlignment="0" applyProtection="0"/>
    <xf numFmtId="0" fontId="38" fillId="0" borderId="4" applyNumberFormat="0" applyFill="0" applyAlignment="0" applyProtection="0"/>
    <xf numFmtId="0" fontId="39" fillId="0" borderId="5" applyNumberFormat="0" applyFill="0" applyAlignment="0" applyProtection="0"/>
    <xf numFmtId="0" fontId="39" fillId="0" borderId="0" applyNumberFormat="0" applyFill="0" applyBorder="0" applyAlignment="0" applyProtection="0"/>
    <xf numFmtId="0" fontId="40" fillId="7" borderId="1" applyNumberFormat="0" applyAlignment="0" applyProtection="0"/>
    <xf numFmtId="0" fontId="41" fillId="0" borderId="6" applyNumberFormat="0" applyFill="0" applyAlignment="0" applyProtection="0"/>
    <xf numFmtId="0" fontId="42" fillId="22" borderId="0" applyNumberFormat="0" applyBorder="0" applyAlignment="0" applyProtection="0"/>
    <xf numFmtId="0" fontId="18" fillId="0" borderId="0"/>
    <xf numFmtId="0" fontId="18" fillId="0" borderId="0"/>
    <xf numFmtId="0" fontId="17" fillId="0" borderId="0"/>
    <xf numFmtId="0" fontId="23" fillId="0" borderId="0"/>
    <xf numFmtId="0" fontId="18" fillId="0" borderId="0"/>
    <xf numFmtId="0" fontId="71" fillId="0" borderId="0"/>
    <xf numFmtId="0" fontId="17" fillId="0" borderId="0"/>
    <xf numFmtId="0" fontId="2" fillId="0" borderId="0"/>
    <xf numFmtId="0" fontId="31" fillId="0" borderId="0"/>
    <xf numFmtId="0" fontId="31" fillId="0" borderId="0"/>
    <xf numFmtId="0" fontId="31" fillId="0" borderId="0"/>
    <xf numFmtId="0" fontId="31" fillId="0" borderId="0"/>
    <xf numFmtId="0" fontId="18" fillId="0" borderId="0"/>
    <xf numFmtId="0" fontId="31" fillId="0" borderId="0"/>
    <xf numFmtId="0" fontId="31" fillId="0" borderId="0"/>
    <xf numFmtId="0" fontId="31" fillId="0" borderId="0"/>
    <xf numFmtId="0" fontId="18" fillId="0" borderId="0"/>
    <xf numFmtId="0" fontId="23" fillId="0" borderId="0"/>
    <xf numFmtId="0" fontId="18" fillId="0" borderId="0"/>
    <xf numFmtId="0" fontId="2" fillId="0" borderId="0"/>
    <xf numFmtId="0" fontId="23" fillId="0" borderId="0"/>
    <xf numFmtId="0" fontId="23" fillId="0" borderId="0"/>
    <xf numFmtId="0" fontId="2" fillId="0" borderId="0"/>
    <xf numFmtId="0" fontId="23" fillId="0" borderId="0"/>
    <xf numFmtId="0" fontId="18" fillId="0" borderId="0"/>
    <xf numFmtId="0" fontId="18" fillId="0" borderId="0"/>
    <xf numFmtId="0" fontId="18" fillId="0" borderId="0"/>
    <xf numFmtId="0" fontId="18" fillId="0" borderId="0"/>
    <xf numFmtId="0" fontId="2" fillId="0" borderId="0"/>
    <xf numFmtId="0" fontId="23" fillId="0" borderId="0"/>
    <xf numFmtId="0" fontId="2" fillId="0" borderId="0"/>
    <xf numFmtId="0" fontId="17" fillId="0" borderId="0"/>
    <xf numFmtId="0" fontId="18" fillId="0" borderId="0"/>
    <xf numFmtId="0" fontId="63" fillId="0" borderId="0">
      <alignment vertical="top"/>
    </xf>
    <xf numFmtId="0" fontId="18" fillId="0" borderId="0"/>
    <xf numFmtId="0" fontId="63" fillId="0" borderId="0">
      <alignment vertical="top"/>
    </xf>
    <xf numFmtId="0" fontId="59" fillId="0" borderId="0"/>
    <xf numFmtId="0" fontId="23" fillId="0" borderId="0"/>
    <xf numFmtId="0" fontId="23" fillId="0" borderId="0"/>
    <xf numFmtId="0" fontId="60" fillId="0" borderId="0"/>
    <xf numFmtId="0" fontId="31" fillId="0" borderId="0"/>
    <xf numFmtId="0" fontId="23" fillId="0" borderId="0"/>
    <xf numFmtId="0" fontId="23" fillId="0" borderId="0"/>
    <xf numFmtId="0" fontId="23" fillId="0" borderId="0"/>
    <xf numFmtId="0" fontId="2" fillId="0" borderId="0"/>
    <xf numFmtId="0" fontId="23" fillId="0" borderId="0"/>
    <xf numFmtId="0" fontId="18" fillId="23" borderId="7" applyNumberFormat="0" applyFont="0" applyAlignment="0" applyProtection="0"/>
    <xf numFmtId="0" fontId="43" fillId="20" borderId="8" applyNumberFormat="0" applyAlignment="0" applyProtection="0"/>
    <xf numFmtId="0" fontId="47" fillId="0" borderId="0" applyNumberFormat="0" applyFill="0" applyBorder="0" applyAlignment="0" applyProtection="0"/>
    <xf numFmtId="0" fontId="48" fillId="0" borderId="10" applyNumberFormat="0" applyFill="0" applyAlignment="0" applyProtection="0"/>
    <xf numFmtId="0" fontId="49" fillId="0" borderId="0" applyNumberFormat="0" applyFill="0" applyBorder="0" applyAlignment="0" applyProtection="0"/>
    <xf numFmtId="0" fontId="147" fillId="4" borderId="0" applyNumberFormat="0" applyBorder="0" applyAlignment="0" applyProtection="0">
      <alignment vertical="center"/>
    </xf>
    <xf numFmtId="0" fontId="148" fillId="3" borderId="0" applyNumberFormat="0" applyBorder="0" applyAlignment="0" applyProtection="0">
      <alignment vertical="center"/>
    </xf>
    <xf numFmtId="0" fontId="146" fillId="16" borderId="0" applyNumberFormat="0" applyBorder="0" applyAlignment="0" applyProtection="0">
      <alignment vertical="center"/>
    </xf>
    <xf numFmtId="0" fontId="146" fillId="17" borderId="0" applyNumberFormat="0" applyBorder="0" applyAlignment="0" applyProtection="0">
      <alignment vertical="center"/>
    </xf>
    <xf numFmtId="0" fontId="146" fillId="18" borderId="0" applyNumberFormat="0" applyBorder="0" applyAlignment="0" applyProtection="0">
      <alignment vertical="center"/>
    </xf>
    <xf numFmtId="0" fontId="146" fillId="13" borderId="0" applyNumberFormat="0" applyBorder="0" applyAlignment="0" applyProtection="0">
      <alignment vertical="center"/>
    </xf>
    <xf numFmtId="0" fontId="146" fillId="14" borderId="0" applyNumberFormat="0" applyBorder="0" applyAlignment="0" applyProtection="0">
      <alignment vertical="center"/>
    </xf>
    <xf numFmtId="0" fontId="146" fillId="19" borderId="0" applyNumberFormat="0" applyBorder="0" applyAlignment="0" applyProtection="0">
      <alignment vertical="center"/>
    </xf>
    <xf numFmtId="0" fontId="149" fillId="0" borderId="0" applyNumberFormat="0" applyFill="0" applyBorder="0" applyAlignment="0" applyProtection="0">
      <alignment vertical="center"/>
    </xf>
    <xf numFmtId="0" fontId="150" fillId="0" borderId="3" applyNumberFormat="0" applyFill="0" applyAlignment="0" applyProtection="0">
      <alignment vertical="center"/>
    </xf>
    <xf numFmtId="0" fontId="151" fillId="0" borderId="4" applyNumberFormat="0" applyFill="0" applyAlignment="0" applyProtection="0">
      <alignment vertical="center"/>
    </xf>
    <xf numFmtId="0" fontId="152" fillId="0" borderId="5" applyNumberFormat="0" applyFill="0" applyAlignment="0" applyProtection="0">
      <alignment vertical="center"/>
    </xf>
    <xf numFmtId="0" fontId="152" fillId="0" borderId="0" applyNumberFormat="0" applyFill="0" applyBorder="0" applyAlignment="0" applyProtection="0">
      <alignment vertical="center"/>
    </xf>
    <xf numFmtId="0" fontId="153" fillId="21" borderId="2" applyNumberFormat="0" applyAlignment="0" applyProtection="0">
      <alignment vertical="center"/>
    </xf>
    <xf numFmtId="0" fontId="154" fillId="0" borderId="10" applyNumberFormat="0" applyFill="0" applyAlignment="0" applyProtection="0">
      <alignment vertical="center"/>
    </xf>
    <xf numFmtId="0" fontId="18" fillId="23" borderId="7" applyNumberFormat="0" applyFont="0" applyAlignment="0" applyProtection="0">
      <alignment vertical="center"/>
    </xf>
    <xf numFmtId="0" fontId="155" fillId="0" borderId="0" applyNumberFormat="0" applyFill="0" applyBorder="0" applyAlignment="0" applyProtection="0">
      <alignment vertical="center"/>
    </xf>
    <xf numFmtId="0" fontId="156" fillId="0" borderId="0" applyNumberFormat="0" applyFill="0" applyBorder="0" applyAlignment="0" applyProtection="0">
      <alignment vertical="center"/>
    </xf>
    <xf numFmtId="0" fontId="157" fillId="20" borderId="1" applyNumberFormat="0" applyAlignment="0" applyProtection="0">
      <alignment vertical="center"/>
    </xf>
    <xf numFmtId="0" fontId="158" fillId="7" borderId="1" applyNumberFormat="0" applyAlignment="0" applyProtection="0">
      <alignment vertical="center"/>
    </xf>
    <xf numFmtId="0" fontId="159" fillId="20" borderId="8" applyNumberFormat="0" applyAlignment="0" applyProtection="0">
      <alignment vertical="center"/>
    </xf>
    <xf numFmtId="0" fontId="160" fillId="22" borderId="0" applyNumberFormat="0" applyBorder="0" applyAlignment="0" applyProtection="0">
      <alignment vertical="center"/>
    </xf>
    <xf numFmtId="0" fontId="161" fillId="0" borderId="6" applyNumberFormat="0" applyFill="0" applyAlignment="0" applyProtection="0">
      <alignment vertical="center"/>
    </xf>
    <xf numFmtId="0" fontId="17" fillId="0" borderId="0"/>
    <xf numFmtId="0" fontId="176" fillId="0" borderId="0">
      <alignment vertical="top"/>
    </xf>
    <xf numFmtId="0" fontId="176" fillId="0" borderId="0">
      <alignment vertical="top"/>
    </xf>
    <xf numFmtId="0" fontId="176" fillId="0" borderId="0">
      <alignment vertical="top"/>
    </xf>
    <xf numFmtId="0" fontId="176" fillId="0" borderId="0">
      <alignment vertical="top"/>
    </xf>
    <xf numFmtId="0" fontId="176" fillId="0" borderId="0">
      <alignment vertical="top"/>
    </xf>
    <xf numFmtId="0" fontId="63" fillId="0" borderId="0">
      <alignment vertical="top"/>
    </xf>
    <xf numFmtId="0" fontId="63" fillId="0" borderId="0">
      <alignment vertical="top"/>
    </xf>
    <xf numFmtId="0" fontId="63" fillId="0" borderId="0">
      <alignment vertical="top"/>
    </xf>
    <xf numFmtId="0" fontId="63" fillId="0" borderId="0">
      <alignment vertical="top"/>
    </xf>
    <xf numFmtId="43" fontId="18" fillId="0" borderId="0" quotePrefix="1" applyFont="0" applyFill="0" applyBorder="0" applyAlignment="0">
      <protection locked="0"/>
    </xf>
    <xf numFmtId="0" fontId="18" fillId="0" borderId="0"/>
    <xf numFmtId="43" fontId="18" fillId="0" borderId="0" quotePrefix="1" applyFont="0" applyFill="0" applyBorder="0" applyAlignment="0">
      <protection locked="0"/>
    </xf>
    <xf numFmtId="0" fontId="18" fillId="0" borderId="0"/>
    <xf numFmtId="43" fontId="18" fillId="0" borderId="0" quotePrefix="1" applyFont="0" applyFill="0" applyBorder="0" applyAlignment="0">
      <protection locked="0"/>
    </xf>
    <xf numFmtId="0" fontId="18" fillId="0" borderId="0"/>
    <xf numFmtId="43" fontId="18" fillId="0" borderId="0" quotePrefix="1" applyFont="0" applyFill="0" applyBorder="0" applyAlignment="0">
      <protection locked="0"/>
    </xf>
    <xf numFmtId="0" fontId="18" fillId="0" borderId="0"/>
    <xf numFmtId="43" fontId="18" fillId="0" borderId="0" quotePrefix="1" applyFont="0" applyFill="0" applyBorder="0" applyAlignment="0">
      <protection locked="0"/>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7" fillId="0" borderId="0">
      <alignment vertical="top"/>
    </xf>
    <xf numFmtId="0" fontId="178" fillId="0" borderId="0">
      <alignment vertical="top"/>
    </xf>
    <xf numFmtId="0" fontId="178" fillId="0" borderId="0">
      <alignment vertical="top"/>
    </xf>
    <xf numFmtId="0" fontId="195" fillId="0" borderId="0" applyNumberFormat="0" applyFill="0" applyBorder="0" applyAlignment="0" applyProtection="0"/>
  </cellStyleXfs>
  <cellXfs count="403">
    <xf numFmtId="0" fontId="0" fillId="0" borderId="0" xfId="0"/>
    <xf numFmtId="0" fontId="24" fillId="0" borderId="0" xfId="66" applyFont="1"/>
    <xf numFmtId="0" fontId="167" fillId="0" borderId="0" xfId="0" applyFont="1"/>
    <xf numFmtId="0" fontId="167" fillId="0" borderId="0" xfId="0" applyFont="1" applyAlignment="1">
      <alignment vertical="center"/>
    </xf>
    <xf numFmtId="0" fontId="18" fillId="0" borderId="0" xfId="66"/>
    <xf numFmtId="0" fontId="163" fillId="0" borderId="0" xfId="0" applyFont="1"/>
    <xf numFmtId="0" fontId="167" fillId="0" borderId="0" xfId="0" applyFont="1" applyAlignment="1">
      <alignment horizontal="left" vertical="center"/>
    </xf>
    <xf numFmtId="0" fontId="24" fillId="0" borderId="0" xfId="66" applyFont="1" applyAlignment="1">
      <alignment horizontal="left"/>
    </xf>
    <xf numFmtId="0" fontId="168" fillId="0" borderId="0" xfId="0" applyFont="1" applyAlignment="1">
      <alignment vertical="center"/>
    </xf>
    <xf numFmtId="171" fontId="169" fillId="0" borderId="0" xfId="31" applyNumberFormat="1" applyFont="1"/>
    <xf numFmtId="171" fontId="170" fillId="0" borderId="11" xfId="31" applyNumberFormat="1" applyFont="1" applyBorder="1" applyAlignment="1">
      <alignment horizontal="center" vertical="center" wrapText="1"/>
    </xf>
    <xf numFmtId="0" fontId="170" fillId="0" borderId="11" xfId="0" applyFont="1" applyBorder="1" applyAlignment="1">
      <alignment horizontal="left" vertical="center" wrapText="1"/>
    </xf>
    <xf numFmtId="0" fontId="171" fillId="0" borderId="11" xfId="0" applyFont="1" applyBorder="1" applyAlignment="1">
      <alignment vertical="center" wrapText="1"/>
    </xf>
    <xf numFmtId="0" fontId="170" fillId="0" borderId="11" xfId="0" applyFont="1" applyBorder="1" applyAlignment="1">
      <alignment vertical="center" wrapText="1"/>
    </xf>
    <xf numFmtId="0" fontId="171" fillId="0" borderId="11" xfId="0" applyFont="1" applyBorder="1" applyAlignment="1">
      <alignment horizontal="left" vertical="center" wrapText="1"/>
    </xf>
    <xf numFmtId="0" fontId="169" fillId="0" borderId="0" xfId="0" applyFont="1"/>
    <xf numFmtId="171" fontId="24" fillId="0" borderId="0" xfId="31" applyNumberFormat="1" applyFont="1"/>
    <xf numFmtId="0" fontId="164" fillId="0" borderId="0" xfId="0" applyFont="1"/>
    <xf numFmtId="0" fontId="163" fillId="0" borderId="0" xfId="0" applyFont="1" applyAlignment="1">
      <alignment horizontal="left" vertical="center"/>
    </xf>
    <xf numFmtId="0" fontId="162" fillId="0" borderId="11" xfId="0" applyFont="1" applyBorder="1" applyAlignment="1">
      <alignment vertical="center" wrapText="1"/>
    </xf>
    <xf numFmtId="0" fontId="163" fillId="0" borderId="11" xfId="0" applyFont="1" applyBorder="1" applyAlignment="1">
      <alignment vertical="center" wrapText="1"/>
    </xf>
    <xf numFmtId="0" fontId="163" fillId="0" borderId="0" xfId="0" applyFont="1" applyAlignment="1">
      <alignment horizontal="center" vertical="center"/>
    </xf>
    <xf numFmtId="0" fontId="164" fillId="0" borderId="0" xfId="66" applyFont="1"/>
    <xf numFmtId="171" fontId="163" fillId="0" borderId="11" xfId="31" applyNumberFormat="1" applyFont="1" applyBorder="1" applyAlignment="1">
      <alignment vertical="center" wrapText="1"/>
    </xf>
    <xf numFmtId="0" fontId="163" fillId="0" borderId="0" xfId="0" applyFont="1" applyAlignment="1">
      <alignment horizontal="left" vertical="center" wrapText="1"/>
    </xf>
    <xf numFmtId="171" fontId="164" fillId="0" borderId="0" xfId="31" applyNumberFormat="1" applyFont="1"/>
    <xf numFmtId="171" fontId="163" fillId="0" borderId="0" xfId="31" applyNumberFormat="1" applyFont="1"/>
    <xf numFmtId="171" fontId="163" fillId="0" borderId="0" xfId="31" applyNumberFormat="1" applyFont="1" applyAlignment="1">
      <alignment horizontal="right"/>
    </xf>
    <xf numFmtId="0" fontId="168" fillId="0" borderId="0" xfId="0" applyFont="1" applyAlignment="1">
      <alignment horizontal="left" vertical="center"/>
    </xf>
    <xf numFmtId="0" fontId="163" fillId="0" borderId="0" xfId="0" applyFont="1" applyAlignment="1">
      <alignment horizontal="center" vertical="center" wrapText="1"/>
    </xf>
    <xf numFmtId="0" fontId="163" fillId="0" borderId="11" xfId="0" applyFont="1" applyBorder="1" applyAlignment="1">
      <alignment horizontal="center" vertical="center" wrapText="1"/>
    </xf>
    <xf numFmtId="0" fontId="162" fillId="0" borderId="11" xfId="0" applyFont="1" applyBorder="1" applyAlignment="1">
      <alignment horizontal="center" vertical="center" wrapText="1"/>
    </xf>
    <xf numFmtId="0" fontId="164" fillId="0" borderId="0" xfId="66" applyFont="1" applyAlignment="1">
      <alignment horizontal="center"/>
    </xf>
    <xf numFmtId="14" fontId="167" fillId="0" borderId="0" xfId="31" applyNumberFormat="1" applyFont="1" applyAlignment="1">
      <alignment vertical="center"/>
    </xf>
    <xf numFmtId="171" fontId="0" fillId="0" borderId="0" xfId="29" applyNumberFormat="1" applyFont="1" applyFill="1" applyAlignment="1"/>
    <xf numFmtId="0" fontId="167" fillId="0" borderId="11" xfId="0" applyFont="1" applyBorder="1" applyAlignment="1">
      <alignment horizontal="center" vertical="center" wrapText="1"/>
    </xf>
    <xf numFmtId="0" fontId="167" fillId="0" borderId="11" xfId="0" applyFont="1" applyBorder="1" applyAlignment="1">
      <alignment vertical="center" wrapText="1"/>
    </xf>
    <xf numFmtId="171" fontId="167" fillId="0" borderId="11" xfId="29" applyNumberFormat="1" applyFont="1" applyFill="1" applyBorder="1" applyAlignment="1">
      <alignment horizontal="center" vertical="center" wrapText="1"/>
    </xf>
    <xf numFmtId="0" fontId="172" fillId="0" borderId="11" xfId="0" applyFont="1" applyBorder="1" applyAlignment="1">
      <alignment vertical="center" wrapText="1"/>
    </xf>
    <xf numFmtId="171" fontId="173" fillId="0" borderId="11" xfId="29" applyNumberFormat="1" applyFont="1" applyFill="1" applyBorder="1" applyAlignment="1">
      <alignment vertical="center" wrapText="1"/>
    </xf>
    <xf numFmtId="0" fontId="173" fillId="0" borderId="11" xfId="0" applyFont="1" applyBorder="1" applyAlignment="1">
      <alignment vertical="center" wrapText="1"/>
    </xf>
    <xf numFmtId="0" fontId="173" fillId="0" borderId="11" xfId="0" applyFont="1" applyBorder="1" applyAlignment="1">
      <alignment horizontal="left" vertical="center" wrapText="1" indent="1"/>
    </xf>
    <xf numFmtId="0" fontId="173" fillId="0" borderId="11" xfId="0" applyFont="1" applyBorder="1" applyAlignment="1">
      <alignment horizontal="left" vertical="center" wrapText="1" indent="2"/>
    </xf>
    <xf numFmtId="171" fontId="173" fillId="0" borderId="11" xfId="29" applyNumberFormat="1" applyFont="1" applyFill="1" applyBorder="1" applyAlignment="1">
      <alignment horizontal="left" vertical="center" wrapText="1" indent="1"/>
    </xf>
    <xf numFmtId="0" fontId="173" fillId="0" borderId="13" xfId="0" applyFont="1" applyBorder="1" applyAlignment="1">
      <alignment vertical="center" textRotation="90" wrapText="1"/>
    </xf>
    <xf numFmtId="0" fontId="173" fillId="0" borderId="15" xfId="0" applyFont="1" applyBorder="1" applyAlignment="1">
      <alignment vertical="center" textRotation="90" wrapText="1"/>
    </xf>
    <xf numFmtId="171" fontId="172" fillId="0" borderId="11" xfId="29" applyNumberFormat="1" applyFont="1" applyFill="1" applyBorder="1" applyAlignment="1">
      <alignment vertical="center" wrapText="1"/>
    </xf>
    <xf numFmtId="0" fontId="172" fillId="0" borderId="11" xfId="0" applyFont="1" applyBorder="1" applyAlignment="1">
      <alignment horizontal="left" vertical="center" wrapText="1"/>
    </xf>
    <xf numFmtId="171" fontId="172" fillId="0" borderId="11" xfId="29" applyNumberFormat="1" applyFont="1" applyFill="1" applyBorder="1" applyAlignment="1">
      <alignment horizontal="left" vertical="center" wrapText="1"/>
    </xf>
    <xf numFmtId="171" fontId="167" fillId="0" borderId="0" xfId="31" applyNumberFormat="1" applyFont="1" applyFill="1" applyAlignment="1">
      <alignment vertical="center"/>
    </xf>
    <xf numFmtId="171" fontId="1" fillId="0" borderId="0" xfId="31" applyNumberFormat="1" applyFont="1" applyFill="1"/>
    <xf numFmtId="171" fontId="18" fillId="0" borderId="0" xfId="31" applyNumberFormat="1" applyFont="1" applyFill="1"/>
    <xf numFmtId="171" fontId="18" fillId="0" borderId="0" xfId="29" applyNumberFormat="1" applyFont="1" applyFill="1"/>
    <xf numFmtId="14" fontId="163" fillId="0" borderId="0" xfId="31" applyNumberFormat="1" applyFont="1" applyAlignment="1">
      <alignment horizontal="right" vertical="center"/>
    </xf>
    <xf numFmtId="168" fontId="0" fillId="0" borderId="0" xfId="0" applyNumberFormat="1"/>
    <xf numFmtId="209" fontId="164" fillId="0" borderId="0" xfId="29" applyNumberFormat="1" applyFont="1"/>
    <xf numFmtId="43" fontId="173" fillId="0" borderId="11" xfId="29" applyFont="1" applyFill="1" applyBorder="1" applyAlignment="1">
      <alignment vertical="center" wrapText="1"/>
    </xf>
    <xf numFmtId="43" fontId="24" fillId="0" borderId="0" xfId="66" applyNumberFormat="1" applyFont="1"/>
    <xf numFmtId="0" fontId="17" fillId="0" borderId="0" xfId="0" applyFont="1"/>
    <xf numFmtId="0" fontId="181" fillId="0" borderId="27" xfId="0" applyFont="1" applyBorder="1" applyAlignment="1">
      <alignment horizontal="center" vertical="center" wrapText="1"/>
    </xf>
    <xf numFmtId="0" fontId="181" fillId="0" borderId="28" xfId="0" applyFont="1" applyBorder="1" applyAlignment="1">
      <alignment horizontal="center" vertical="center" wrapText="1"/>
    </xf>
    <xf numFmtId="0" fontId="181" fillId="0" borderId="29" xfId="0" applyFont="1" applyBorder="1" applyAlignment="1">
      <alignment vertical="center" wrapText="1"/>
    </xf>
    <xf numFmtId="0" fontId="181" fillId="0" borderId="30" xfId="0" applyFont="1" applyBorder="1" applyAlignment="1">
      <alignment vertical="center" wrapText="1"/>
    </xf>
    <xf numFmtId="43" fontId="0" fillId="0" borderId="0" xfId="4184" applyFont="1">
      <protection locked="0"/>
    </xf>
    <xf numFmtId="43" fontId="181" fillId="0" borderId="30" xfId="4184" applyFont="1" applyBorder="1" applyAlignment="1">
      <alignment vertical="center" wrapText="1"/>
      <protection locked="0"/>
    </xf>
    <xf numFmtId="0" fontId="181" fillId="0" borderId="29" xfId="0" applyFont="1" applyBorder="1" applyAlignment="1">
      <alignment horizontal="center" vertical="center" wrapText="1"/>
    </xf>
    <xf numFmtId="0" fontId="181" fillId="0" borderId="0" xfId="0" applyFont="1" applyAlignment="1">
      <alignment horizontal="justify" vertical="center"/>
    </xf>
    <xf numFmtId="0" fontId="181" fillId="0" borderId="0" xfId="0" applyFont="1" applyAlignment="1">
      <alignment vertical="center"/>
    </xf>
    <xf numFmtId="0" fontId="183" fillId="0" borderId="0" xfId="0" applyFont="1" applyAlignment="1">
      <alignment horizontal="center" vertical="center" wrapText="1"/>
    </xf>
    <xf numFmtId="0" fontId="183" fillId="0" borderId="0" xfId="0" applyFont="1" applyAlignment="1">
      <alignment horizontal="justify" vertical="center"/>
    </xf>
    <xf numFmtId="0" fontId="181" fillId="0" borderId="29" xfId="0" applyFont="1" applyBorder="1" applyAlignment="1">
      <alignment horizontal="justify" vertical="center" wrapText="1"/>
    </xf>
    <xf numFmtId="0" fontId="181" fillId="0" borderId="30" xfId="0" applyFont="1" applyBorder="1" applyAlignment="1">
      <alignment horizontal="justify" vertical="center" wrapText="1"/>
    </xf>
    <xf numFmtId="0" fontId="183" fillId="0" borderId="30" xfId="0" applyFont="1" applyBorder="1" applyAlignment="1">
      <alignment horizontal="right" vertical="center" wrapText="1"/>
    </xf>
    <xf numFmtId="0" fontId="181" fillId="0" borderId="30" xfId="0" applyFont="1" applyBorder="1" applyAlignment="1">
      <alignment horizontal="right" vertical="center" wrapText="1"/>
    </xf>
    <xf numFmtId="0" fontId="183" fillId="0" borderId="0" xfId="0" applyFont="1" applyAlignment="1">
      <alignment vertical="center"/>
    </xf>
    <xf numFmtId="0" fontId="181" fillId="0" borderId="0" xfId="0" applyFont="1" applyAlignment="1">
      <alignment horizontal="center" vertical="center"/>
    </xf>
    <xf numFmtId="0" fontId="181" fillId="0" borderId="0" xfId="0" applyFont="1" applyAlignment="1">
      <alignment horizontal="left" vertical="center" indent="2"/>
    </xf>
    <xf numFmtId="4" fontId="181" fillId="0" borderId="30" xfId="0" applyNumberFormat="1" applyFont="1" applyBorder="1" applyAlignment="1">
      <alignment vertical="center" wrapText="1"/>
    </xf>
    <xf numFmtId="4" fontId="181" fillId="0" borderId="30" xfId="0" applyNumberFormat="1" applyFont="1" applyBorder="1" applyAlignment="1">
      <alignment horizontal="right" vertical="center" wrapText="1"/>
    </xf>
    <xf numFmtId="43" fontId="181" fillId="0" borderId="30" xfId="4184" applyFont="1" applyBorder="1" applyAlignment="1">
      <alignment horizontal="justify" vertical="center" wrapText="1"/>
      <protection locked="0"/>
    </xf>
    <xf numFmtId="43" fontId="183" fillId="0" borderId="30" xfId="4184" applyFont="1" applyBorder="1" applyAlignment="1">
      <alignment horizontal="right" vertical="center" wrapText="1"/>
      <protection locked="0"/>
    </xf>
    <xf numFmtId="43" fontId="181" fillId="0" borderId="30" xfId="4184" applyFont="1" applyBorder="1" applyAlignment="1">
      <alignment horizontal="right" vertical="center" wrapText="1"/>
      <protection locked="0"/>
    </xf>
    <xf numFmtId="0" fontId="181" fillId="0" borderId="30" xfId="0" applyFont="1" applyBorder="1" applyAlignment="1">
      <alignment horizontal="center" vertical="center" wrapText="1"/>
    </xf>
    <xf numFmtId="0" fontId="183" fillId="0" borderId="30" xfId="0" applyFont="1" applyBorder="1" applyAlignment="1">
      <alignment vertical="center" wrapText="1"/>
    </xf>
    <xf numFmtId="43" fontId="183" fillId="0" borderId="30" xfId="4184" applyFont="1" applyBorder="1" applyAlignment="1">
      <alignment vertical="center" wrapText="1"/>
      <protection locked="0"/>
    </xf>
    <xf numFmtId="0" fontId="190" fillId="0" borderId="0" xfId="0" applyFont="1" applyAlignment="1">
      <alignment vertical="center"/>
    </xf>
    <xf numFmtId="0" fontId="183" fillId="0" borderId="39" xfId="0" applyFont="1" applyBorder="1" applyAlignment="1">
      <alignment horizontal="justify" vertical="center" wrapText="1"/>
    </xf>
    <xf numFmtId="0" fontId="183" fillId="0" borderId="40" xfId="0" applyFont="1" applyBorder="1" applyAlignment="1">
      <alignment horizontal="justify" vertical="center" wrapText="1"/>
    </xf>
    <xf numFmtId="0" fontId="180" fillId="44" borderId="0" xfId="0" applyFont="1" applyFill="1" applyAlignment="1">
      <alignment vertical="center" wrapText="1"/>
    </xf>
    <xf numFmtId="0" fontId="189" fillId="0" borderId="0" xfId="0" applyFont="1" applyAlignment="1">
      <alignment vertical="center"/>
    </xf>
    <xf numFmtId="0" fontId="181" fillId="0" borderId="36" xfId="0" applyFont="1" applyBorder="1" applyAlignment="1">
      <alignment horizontal="center" vertical="center" wrapText="1"/>
    </xf>
    <xf numFmtId="0" fontId="183" fillId="0" borderId="29" xfId="0" applyFont="1" applyBorder="1" applyAlignment="1">
      <alignment horizontal="center" vertical="center" wrapText="1"/>
    </xf>
    <xf numFmtId="0" fontId="183" fillId="0" borderId="30" xfId="0" applyFont="1" applyBorder="1" applyAlignment="1">
      <alignment horizontal="center" vertical="center" wrapText="1"/>
    </xf>
    <xf numFmtId="0" fontId="181" fillId="45" borderId="30" xfId="0" applyFont="1" applyFill="1" applyBorder="1" applyAlignment="1">
      <alignment horizontal="center" vertical="center" wrapText="1"/>
    </xf>
    <xf numFmtId="43" fontId="181" fillId="45" borderId="30" xfId="4184" applyFont="1" applyFill="1" applyBorder="1" applyAlignment="1">
      <alignment horizontal="center" vertical="center" wrapText="1"/>
      <protection locked="0"/>
    </xf>
    <xf numFmtId="0" fontId="181" fillId="0" borderId="30" xfId="0" applyFont="1" applyBorder="1" applyAlignment="1">
      <alignment horizontal="left" vertical="center" wrapText="1" indent="3"/>
    </xf>
    <xf numFmtId="0" fontId="195" fillId="0" borderId="30" xfId="4207" applyBorder="1" applyAlignment="1">
      <alignment horizontal="justify" vertical="center" wrapText="1"/>
    </xf>
    <xf numFmtId="0" fontId="183" fillId="0" borderId="29" xfId="0" applyFont="1" applyBorder="1" applyAlignment="1">
      <alignment vertical="center" wrapText="1"/>
    </xf>
    <xf numFmtId="43" fontId="181" fillId="45" borderId="30" xfId="4184" applyFont="1" applyFill="1" applyBorder="1" applyAlignment="1">
      <alignment horizontal="justify" vertical="center" wrapText="1"/>
      <protection locked="0"/>
    </xf>
    <xf numFmtId="43" fontId="181" fillId="45" borderId="30" xfId="4184" applyFont="1" applyFill="1" applyBorder="1" applyAlignment="1">
      <alignment vertical="center" wrapText="1"/>
      <protection locked="0"/>
    </xf>
    <xf numFmtId="0" fontId="181" fillId="0" borderId="30" xfId="0" applyFont="1" applyBorder="1" applyAlignment="1">
      <alignment horizontal="left" vertical="center" wrapText="1" indent="1"/>
    </xf>
    <xf numFmtId="0" fontId="183" fillId="0" borderId="30" xfId="0" applyFont="1" applyBorder="1" applyAlignment="1">
      <alignment horizontal="left" vertical="center" wrapText="1" indent="1"/>
    </xf>
    <xf numFmtId="0" fontId="195" fillId="0" borderId="0" xfId="4207" applyAlignment="1">
      <alignment vertical="center"/>
    </xf>
    <xf numFmtId="0" fontId="180" fillId="0" borderId="0" xfId="0" applyFont="1" applyAlignment="1">
      <alignment vertical="center"/>
    </xf>
    <xf numFmtId="0" fontId="189" fillId="0" borderId="30" xfId="0" applyFont="1" applyBorder="1" applyAlignment="1">
      <alignment vertical="center" wrapText="1"/>
    </xf>
    <xf numFmtId="0" fontId="181" fillId="0" borderId="0" xfId="0" applyFont="1"/>
    <xf numFmtId="0" fontId="22" fillId="0" borderId="0" xfId="0" applyFont="1"/>
    <xf numFmtId="0" fontId="23" fillId="0" borderId="30" xfId="0" applyFont="1" applyBorder="1" applyAlignment="1">
      <alignment horizontal="left" vertical="center" wrapText="1" indent="9"/>
    </xf>
    <xf numFmtId="43" fontId="181" fillId="0" borderId="30" xfId="0" applyNumberFormat="1" applyFont="1" applyBorder="1" applyAlignment="1">
      <alignment vertical="center" wrapText="1"/>
    </xf>
    <xf numFmtId="0" fontId="23" fillId="0" borderId="30" xfId="0" applyFont="1" applyBorder="1" applyAlignment="1">
      <alignment horizontal="left" vertical="center" wrapText="1" indent="1"/>
    </xf>
    <xf numFmtId="0" fontId="181" fillId="0" borderId="27" xfId="0" applyFont="1" applyBorder="1" applyAlignment="1">
      <alignment vertical="center" wrapText="1"/>
    </xf>
    <xf numFmtId="0" fontId="181" fillId="0" borderId="28" xfId="0" applyFont="1" applyBorder="1" applyAlignment="1">
      <alignment vertical="center" wrapText="1"/>
    </xf>
    <xf numFmtId="0" fontId="181" fillId="0" borderId="27" xfId="0" applyFont="1" applyBorder="1" applyAlignment="1">
      <alignment horizontal="justify" vertical="center" wrapText="1"/>
    </xf>
    <xf numFmtId="0" fontId="181" fillId="0" borderId="31" xfId="0" applyFont="1" applyBorder="1" applyAlignment="1">
      <alignment horizontal="center" vertical="center" wrapText="1"/>
    </xf>
    <xf numFmtId="0" fontId="181" fillId="0" borderId="28" xfId="0" applyFont="1" applyBorder="1" applyAlignment="1">
      <alignment horizontal="justify" vertical="center" wrapText="1"/>
    </xf>
    <xf numFmtId="0" fontId="195" fillId="0" borderId="30" xfId="4207" applyBorder="1" applyAlignment="1">
      <alignment vertical="center" wrapText="1"/>
    </xf>
    <xf numFmtId="0" fontId="183" fillId="0" borderId="29" xfId="0" applyFont="1" applyBorder="1" applyAlignment="1">
      <alignment horizontal="justify" vertical="center" wrapText="1"/>
    </xf>
    <xf numFmtId="0" fontId="183" fillId="0" borderId="30" xfId="0" applyFont="1" applyBorder="1" applyAlignment="1">
      <alignment horizontal="justify" vertical="center" wrapText="1"/>
    </xf>
    <xf numFmtId="0" fontId="183" fillId="0" borderId="27" xfId="0" applyFont="1" applyBorder="1" applyAlignment="1">
      <alignment horizontal="justify" vertical="center" wrapText="1"/>
    </xf>
    <xf numFmtId="0" fontId="183" fillId="0" borderId="28" xfId="0" applyFont="1" applyBorder="1" applyAlignment="1">
      <alignment vertical="center" wrapText="1"/>
    </xf>
    <xf numFmtId="43" fontId="183" fillId="0" borderId="30" xfId="4184" applyFont="1" applyBorder="1" applyAlignment="1">
      <alignment horizontal="justify" vertical="center" wrapText="1"/>
      <protection locked="0"/>
    </xf>
    <xf numFmtId="43" fontId="181" fillId="0" borderId="28" xfId="4184" applyFont="1" applyBorder="1" applyAlignment="1">
      <alignment horizontal="center" vertical="center" wrapText="1"/>
      <protection locked="0"/>
    </xf>
    <xf numFmtId="43" fontId="181" fillId="0" borderId="30" xfId="4184" applyFont="1" applyBorder="1" applyAlignment="1">
      <alignment horizontal="center" vertical="center" wrapText="1"/>
      <protection locked="0"/>
    </xf>
    <xf numFmtId="0" fontId="189" fillId="0" borderId="0" xfId="0" applyFont="1" applyAlignment="1">
      <alignment horizontal="left" vertical="center" indent="6"/>
    </xf>
    <xf numFmtId="0" fontId="196" fillId="0" borderId="30" xfId="0" applyFont="1" applyBorder="1" applyAlignment="1">
      <alignment vertical="center" wrapText="1"/>
    </xf>
    <xf numFmtId="0" fontId="190" fillId="0" borderId="47" xfId="0" applyFont="1" applyBorder="1" applyAlignment="1">
      <alignment horizontal="center" vertical="center" wrapText="1"/>
    </xf>
    <xf numFmtId="0" fontId="198" fillId="0" borderId="46" xfId="0" applyFont="1" applyBorder="1" applyAlignment="1">
      <alignment vertical="center" wrapText="1"/>
    </xf>
    <xf numFmtId="0" fontId="198" fillId="0" borderId="47" xfId="0" applyFont="1" applyBorder="1" applyAlignment="1">
      <alignment vertical="center" wrapText="1"/>
    </xf>
    <xf numFmtId="0" fontId="190" fillId="0" borderId="47" xfId="0" applyFont="1" applyBorder="1" applyAlignment="1">
      <alignment vertical="center" wrapText="1"/>
    </xf>
    <xf numFmtId="0" fontId="190" fillId="0" borderId="47" xfId="0" applyFont="1" applyBorder="1" applyAlignment="1">
      <alignment vertical="center" textRotation="90" wrapText="1"/>
    </xf>
    <xf numFmtId="0" fontId="190" fillId="0" borderId="46" xfId="0" applyFont="1" applyBorder="1" applyAlignment="1">
      <alignment vertical="center" wrapText="1"/>
    </xf>
    <xf numFmtId="0" fontId="190" fillId="0" borderId="47" xfId="0" applyFont="1" applyBorder="1" applyAlignment="1">
      <alignment horizontal="left" vertical="center" wrapText="1" indent="3"/>
    </xf>
    <xf numFmtId="0" fontId="199" fillId="0" borderId="0" xfId="0" applyFont="1" applyAlignment="1">
      <alignment vertical="center"/>
    </xf>
    <xf numFmtId="43" fontId="183" fillId="0" borderId="30" xfId="29" applyFont="1" applyBorder="1" applyAlignment="1">
      <alignment vertical="center" wrapText="1"/>
    </xf>
    <xf numFmtId="43" fontId="181" fillId="0" borderId="30" xfId="29" applyFont="1" applyBorder="1" applyAlignment="1">
      <alignment horizontal="center" vertical="center" wrapText="1"/>
    </xf>
    <xf numFmtId="43" fontId="0" fillId="0" borderId="0" xfId="0" applyNumberFormat="1"/>
    <xf numFmtId="43" fontId="0" fillId="0" borderId="0" xfId="29" applyFont="1"/>
    <xf numFmtId="0" fontId="200" fillId="0" borderId="0" xfId="0" applyFont="1"/>
    <xf numFmtId="43" fontId="200" fillId="0" borderId="0" xfId="29" applyFont="1"/>
    <xf numFmtId="171" fontId="173" fillId="0" borderId="0" xfId="29" applyNumberFormat="1" applyFont="1" applyFill="1" applyBorder="1" applyAlignment="1">
      <alignment vertical="center" wrapText="1"/>
    </xf>
    <xf numFmtId="43" fontId="162" fillId="0" borderId="11" xfId="29" applyFont="1" applyBorder="1" applyAlignment="1">
      <alignment vertical="center" wrapText="1"/>
    </xf>
    <xf numFmtId="171" fontId="24" fillId="0" borderId="0" xfId="66" applyNumberFormat="1" applyFont="1"/>
    <xf numFmtId="43" fontId="171" fillId="0" borderId="11" xfId="29" applyFont="1" applyBorder="1" applyAlignment="1">
      <alignment horizontal="center" vertical="center" wrapText="1"/>
    </xf>
    <xf numFmtId="43" fontId="170" fillId="0" borderId="11" xfId="29" applyFont="1" applyBorder="1" applyAlignment="1">
      <alignment horizontal="center" vertical="center" wrapText="1"/>
    </xf>
    <xf numFmtId="43" fontId="170" fillId="43" borderId="11" xfId="29" applyFont="1" applyFill="1" applyBorder="1" applyAlignment="1">
      <alignment horizontal="center" vertical="center" wrapText="1"/>
    </xf>
    <xf numFmtId="43" fontId="171" fillId="43" borderId="11" xfId="29" applyFont="1" applyFill="1" applyBorder="1" applyAlignment="1">
      <alignment horizontal="center" vertical="center" wrapText="1"/>
    </xf>
    <xf numFmtId="43" fontId="172" fillId="0" borderId="11" xfId="29" applyFont="1" applyFill="1" applyBorder="1" applyAlignment="1">
      <alignment vertical="center" wrapText="1"/>
    </xf>
    <xf numFmtId="43" fontId="173" fillId="0" borderId="11" xfId="29" applyFont="1" applyFill="1" applyBorder="1" applyAlignment="1">
      <alignment horizontal="left" vertical="center" wrapText="1" indent="1"/>
    </xf>
    <xf numFmtId="43" fontId="173" fillId="0" borderId="0" xfId="29" applyFont="1" applyFill="1" applyBorder="1" applyAlignment="1">
      <alignment vertical="center" wrapText="1"/>
    </xf>
    <xf numFmtId="43" fontId="18" fillId="0" borderId="0" xfId="29" applyFont="1" applyFill="1"/>
    <xf numFmtId="43" fontId="172" fillId="0" borderId="11" xfId="29" applyFont="1" applyFill="1" applyBorder="1" applyAlignment="1">
      <alignment horizontal="left" vertical="center" wrapText="1"/>
    </xf>
    <xf numFmtId="43" fontId="1" fillId="0" borderId="0" xfId="29" applyFont="1" applyFill="1"/>
    <xf numFmtId="43" fontId="181" fillId="0" borderId="30" xfId="29" applyFont="1" applyBorder="1" applyAlignment="1">
      <alignment horizontal="justify" vertical="center" wrapText="1"/>
    </xf>
    <xf numFmtId="43" fontId="53" fillId="0" borderId="30" xfId="0" applyNumberFormat="1" applyFont="1" applyBorder="1" applyAlignment="1">
      <alignment horizontal="justify" vertical="center" wrapText="1"/>
    </xf>
    <xf numFmtId="43" fontId="181" fillId="0" borderId="30" xfId="29" applyFont="1" applyBorder="1" applyAlignment="1" applyProtection="1">
      <alignment horizontal="center" vertical="center" wrapText="1"/>
      <protection locked="0"/>
    </xf>
    <xf numFmtId="43" fontId="0" fillId="0" borderId="0" xfId="29" applyFont="1" applyProtection="1">
      <protection locked="0"/>
    </xf>
    <xf numFmtId="43" fontId="181" fillId="0" borderId="31" xfId="29" applyFont="1" applyFill="1" applyBorder="1" applyAlignment="1" applyProtection="1">
      <alignment horizontal="center" vertical="center" wrapText="1"/>
      <protection locked="0"/>
    </xf>
    <xf numFmtId="43" fontId="181" fillId="0" borderId="30" xfId="29" applyFont="1" applyBorder="1" applyAlignment="1">
      <alignment vertical="center" wrapText="1"/>
    </xf>
    <xf numFmtId="43" fontId="181" fillId="0" borderId="30" xfId="29" applyFont="1" applyBorder="1" applyAlignment="1" applyProtection="1">
      <alignment vertical="center" wrapText="1"/>
      <protection locked="0"/>
    </xf>
    <xf numFmtId="0" fontId="162" fillId="0" borderId="0" xfId="0" applyFont="1" applyAlignment="1">
      <alignment horizontal="center" vertical="center" wrapText="1"/>
    </xf>
    <xf numFmtId="0" fontId="162" fillId="0" borderId="0" xfId="0" applyFont="1" applyAlignment="1">
      <alignment vertical="center" wrapText="1"/>
    </xf>
    <xf numFmtId="171" fontId="163" fillId="0" borderId="0" xfId="31" applyNumberFormat="1" applyFont="1" applyBorder="1" applyAlignment="1">
      <alignment vertical="center" wrapText="1"/>
    </xf>
    <xf numFmtId="0" fontId="172" fillId="0" borderId="0" xfId="0" applyFont="1" applyAlignment="1">
      <alignment vertical="center" wrapText="1"/>
    </xf>
    <xf numFmtId="4" fontId="0" fillId="0" borderId="0" xfId="0" applyNumberFormat="1"/>
    <xf numFmtId="0" fontId="202" fillId="0" borderId="0" xfId="0" applyFont="1" applyAlignment="1">
      <alignment horizontal="right" vertical="center"/>
    </xf>
    <xf numFmtId="0" fontId="54" fillId="0" borderId="0" xfId="0" applyFont="1" applyAlignment="1">
      <alignment vertical="center"/>
    </xf>
    <xf numFmtId="0" fontId="203" fillId="0" borderId="0" xfId="0" applyFont="1" applyAlignment="1">
      <alignment vertical="center"/>
    </xf>
    <xf numFmtId="0" fontId="202" fillId="0" borderId="0" xfId="0" applyFont="1" applyAlignment="1">
      <alignment vertical="center"/>
    </xf>
    <xf numFmtId="0" fontId="204" fillId="0" borderId="0" xfId="0" applyFont="1" applyAlignment="1">
      <alignment horizontal="center" vertical="center"/>
    </xf>
    <xf numFmtId="0" fontId="54" fillId="0" borderId="0" xfId="0" applyFont="1" applyAlignment="1">
      <alignment horizontal="right" vertical="center"/>
    </xf>
    <xf numFmtId="0" fontId="205" fillId="0" borderId="0" xfId="0" applyFont="1" applyAlignment="1">
      <alignment horizontal="right" vertical="center"/>
    </xf>
    <xf numFmtId="0" fontId="204" fillId="0" borderId="33" xfId="0" applyFont="1" applyBorder="1" applyAlignment="1">
      <alignment vertical="center" wrapText="1"/>
    </xf>
    <xf numFmtId="0" fontId="204" fillId="0" borderId="29" xfId="0" applyFont="1" applyBorder="1" applyAlignment="1">
      <alignment vertical="center" wrapText="1"/>
    </xf>
    <xf numFmtId="0" fontId="204" fillId="0" borderId="29" xfId="0" applyFont="1" applyBorder="1" applyAlignment="1">
      <alignment horizontal="center" vertical="center" wrapText="1"/>
    </xf>
    <xf numFmtId="0" fontId="204" fillId="0" borderId="0" xfId="0" applyFont="1" applyAlignment="1">
      <alignment vertical="center"/>
    </xf>
    <xf numFmtId="0" fontId="204" fillId="0" borderId="32" xfId="0" applyFont="1" applyBorder="1" applyAlignment="1">
      <alignment horizontal="center" vertical="center" wrapText="1"/>
    </xf>
    <xf numFmtId="1" fontId="54" fillId="44" borderId="0" xfId="1001" applyNumberFormat="1" applyFont="1" applyFill="1" applyAlignment="1">
      <alignment horizontal="left"/>
    </xf>
    <xf numFmtId="171" fontId="204" fillId="44" borderId="0" xfId="29" applyNumberFormat="1" applyFont="1" applyFill="1" applyBorder="1" applyAlignment="1">
      <alignment vertical="center"/>
    </xf>
    <xf numFmtId="1" fontId="54" fillId="44" borderId="0" xfId="1001" applyNumberFormat="1" applyFont="1" applyFill="1"/>
    <xf numFmtId="0" fontId="207" fillId="0" borderId="0" xfId="0" applyFont="1"/>
    <xf numFmtId="171" fontId="204" fillId="47" borderId="11" xfId="29" applyNumberFormat="1" applyFont="1" applyFill="1" applyBorder="1" applyAlignment="1">
      <alignment vertical="center" wrapText="1"/>
    </xf>
    <xf numFmtId="171" fontId="204" fillId="47" borderId="11" xfId="29" applyNumberFormat="1" applyFont="1" applyFill="1" applyBorder="1" applyAlignment="1">
      <alignment vertical="center"/>
    </xf>
    <xf numFmtId="0" fontId="209" fillId="44" borderId="0" xfId="0" applyFont="1" applyFill="1"/>
    <xf numFmtId="43" fontId="163" fillId="0" borderId="0" xfId="29" applyFont="1" applyBorder="1" applyAlignment="1">
      <alignment vertical="center" wrapText="1"/>
    </xf>
    <xf numFmtId="43" fontId="163" fillId="0" borderId="11" xfId="29" applyFont="1" applyBorder="1" applyAlignment="1">
      <alignment vertical="center" wrapText="1"/>
    </xf>
    <xf numFmtId="0" fontId="164" fillId="0" borderId="11" xfId="66" applyFont="1" applyBorder="1"/>
    <xf numFmtId="4" fontId="164" fillId="0" borderId="11" xfId="31" applyNumberFormat="1" applyFont="1" applyBorder="1"/>
    <xf numFmtId="43" fontId="163" fillId="0" borderId="48" xfId="29" applyFont="1" applyBorder="1" applyAlignment="1">
      <alignment vertical="center" wrapText="1"/>
    </xf>
    <xf numFmtId="43" fontId="164" fillId="0" borderId="0" xfId="66" applyNumberFormat="1" applyFont="1"/>
    <xf numFmtId="0" fontId="54" fillId="0" borderId="0" xfId="0" applyFont="1"/>
    <xf numFmtId="0" fontId="54" fillId="0" borderId="11" xfId="0" applyFont="1" applyBorder="1"/>
    <xf numFmtId="0" fontId="204" fillId="0" borderId="11" xfId="0" applyFont="1" applyBorder="1"/>
    <xf numFmtId="43" fontId="208" fillId="0" borderId="0" xfId="29" applyFont="1"/>
    <xf numFmtId="43" fontId="54" fillId="0" borderId="11" xfId="29" applyFont="1" applyBorder="1"/>
    <xf numFmtId="43" fontId="204" fillId="0" borderId="11" xfId="29" applyFont="1" applyBorder="1"/>
    <xf numFmtId="43" fontId="54" fillId="0" borderId="0" xfId="29" applyFont="1"/>
    <xf numFmtId="43" fontId="54" fillId="0" borderId="0" xfId="0" applyNumberFormat="1" applyFont="1"/>
    <xf numFmtId="210" fontId="54" fillId="0" borderId="0" xfId="0" applyNumberFormat="1" applyFont="1"/>
    <xf numFmtId="0" fontId="204" fillId="0" borderId="0" xfId="0" applyFont="1"/>
    <xf numFmtId="43" fontId="210" fillId="0" borderId="13" xfId="29" applyFont="1" applyBorder="1" applyAlignment="1">
      <alignment vertical="center"/>
    </xf>
    <xf numFmtId="43" fontId="204" fillId="0" borderId="0" xfId="29" applyFont="1"/>
    <xf numFmtId="0" fontId="208" fillId="0" borderId="0" xfId="0" applyFont="1" applyAlignment="1">
      <alignment horizontal="center" vertical="center"/>
    </xf>
    <xf numFmtId="43" fontId="54" fillId="0" borderId="0" xfId="29" applyFont="1" applyFill="1" applyAlignment="1"/>
    <xf numFmtId="43" fontId="54" fillId="0" borderId="0" xfId="29" applyFont="1" applyAlignment="1"/>
    <xf numFmtId="0" fontId="208" fillId="0" borderId="0" xfId="0" applyFont="1" applyAlignment="1">
      <alignment horizontal="left" vertical="center"/>
    </xf>
    <xf numFmtId="0" fontId="207" fillId="0" borderId="0" xfId="0" applyFont="1" applyAlignment="1">
      <alignment horizontal="left" vertical="center"/>
    </xf>
    <xf numFmtId="43" fontId="54" fillId="0" borderId="0" xfId="29" applyFont="1" applyFill="1" applyAlignment="1">
      <alignment horizontal="right" vertical="center"/>
    </xf>
    <xf numFmtId="171" fontId="54" fillId="0" borderId="49" xfId="29" applyNumberFormat="1" applyFont="1" applyBorder="1" applyAlignment="1">
      <alignment horizontal="center" vertical="center" wrapText="1"/>
    </xf>
    <xf numFmtId="43" fontId="54" fillId="0" borderId="11" xfId="29" applyFont="1" applyBorder="1" applyAlignment="1"/>
    <xf numFmtId="43" fontId="54" fillId="0" borderId="11" xfId="29" applyFont="1" applyFill="1" applyBorder="1" applyAlignment="1">
      <alignment horizontal="center" vertical="center" wrapText="1"/>
    </xf>
    <xf numFmtId="43" fontId="54" fillId="0" borderId="11" xfId="29" applyFont="1" applyBorder="1" applyAlignment="1">
      <alignment horizontal="center"/>
    </xf>
    <xf numFmtId="0" fontId="208" fillId="0" borderId="11" xfId="0" applyFont="1" applyBorder="1" applyAlignment="1">
      <alignment horizontal="left" vertical="center" wrapText="1"/>
    </xf>
    <xf numFmtId="0" fontId="208" fillId="0" borderId="11" xfId="0" applyFont="1" applyBorder="1" applyAlignment="1">
      <alignment vertical="center" wrapText="1"/>
    </xf>
    <xf numFmtId="43" fontId="54" fillId="0" borderId="11" xfId="29" applyFont="1" applyFill="1" applyBorder="1" applyAlignment="1">
      <alignment vertical="center" wrapText="1"/>
    </xf>
    <xf numFmtId="0" fontId="207" fillId="0" borderId="11" xfId="0" applyFont="1" applyBorder="1" applyAlignment="1">
      <alignment horizontal="left" vertical="center" wrapText="1"/>
    </xf>
    <xf numFmtId="0" fontId="207" fillId="0" borderId="11" xfId="0" applyFont="1" applyBorder="1" applyAlignment="1">
      <alignment vertical="center" wrapText="1"/>
    </xf>
    <xf numFmtId="14" fontId="207" fillId="0" borderId="11" xfId="0" applyNumberFormat="1" applyFont="1" applyBorder="1" applyAlignment="1">
      <alignment vertical="center" wrapText="1"/>
    </xf>
    <xf numFmtId="43" fontId="54" fillId="0" borderId="11" xfId="29" applyFont="1" applyFill="1" applyBorder="1" applyAlignment="1">
      <alignment horizontal="right" vertical="center" wrapText="1"/>
    </xf>
    <xf numFmtId="43" fontId="204" fillId="0" borderId="11" xfId="29" applyFont="1" applyBorder="1" applyAlignment="1">
      <alignment vertical="center" wrapText="1"/>
    </xf>
    <xf numFmtId="43" fontId="54" fillId="0" borderId="11" xfId="29" applyFont="1" applyFill="1" applyBorder="1" applyAlignment="1"/>
    <xf numFmtId="43" fontId="204" fillId="0" borderId="11" xfId="29" applyFont="1" applyFill="1" applyBorder="1" applyAlignment="1">
      <alignment vertical="center" wrapText="1"/>
    </xf>
    <xf numFmtId="14" fontId="208" fillId="0" borderId="11" xfId="0" applyNumberFormat="1" applyFont="1" applyBorder="1" applyAlignment="1">
      <alignment vertical="center" wrapText="1"/>
    </xf>
    <xf numFmtId="43" fontId="54" fillId="0" borderId="11" xfId="29" applyFont="1" applyBorder="1" applyAlignment="1">
      <alignment vertical="center" wrapText="1"/>
    </xf>
    <xf numFmtId="0" fontId="207" fillId="0" borderId="11" xfId="0" applyFont="1" applyBorder="1" applyAlignment="1">
      <alignment horizontal="left" vertical="center" wrapText="1" indent="11"/>
    </xf>
    <xf numFmtId="0" fontId="207" fillId="0" borderId="0" xfId="0" applyFont="1" applyAlignment="1">
      <alignment vertical="center"/>
    </xf>
    <xf numFmtId="0" fontId="207" fillId="0" borderId="0" xfId="0" applyFont="1" applyAlignment="1">
      <alignment horizontal="center" vertical="center"/>
    </xf>
    <xf numFmtId="14" fontId="207" fillId="0" borderId="13" xfId="0" applyNumberFormat="1" applyFont="1" applyBorder="1" applyAlignment="1">
      <alignment vertical="center" wrapText="1"/>
    </xf>
    <xf numFmtId="0" fontId="208" fillId="0" borderId="13" xfId="0" applyFont="1" applyBorder="1" applyAlignment="1">
      <alignment vertical="center" wrapText="1"/>
    </xf>
    <xf numFmtId="43" fontId="54" fillId="0" borderId="13" xfId="29" applyFont="1" applyFill="1" applyBorder="1" applyAlignment="1">
      <alignment vertical="center" wrapText="1"/>
    </xf>
    <xf numFmtId="0" fontId="208" fillId="0" borderId="55" xfId="0" applyFont="1" applyBorder="1" applyAlignment="1">
      <alignment horizontal="left" vertical="center" wrapText="1"/>
    </xf>
    <xf numFmtId="0" fontId="208" fillId="0" borderId="56" xfId="0" applyFont="1" applyBorder="1" applyAlignment="1">
      <alignment vertical="center" wrapText="1"/>
    </xf>
    <xf numFmtId="43" fontId="204" fillId="0" borderId="56" xfId="29" applyFont="1" applyFill="1" applyBorder="1" applyAlignment="1">
      <alignment vertical="center" wrapText="1"/>
    </xf>
    <xf numFmtId="43" fontId="204" fillId="0" borderId="57" xfId="29" applyFont="1" applyFill="1" applyBorder="1" applyAlignment="1">
      <alignment vertical="center" wrapText="1"/>
    </xf>
    <xf numFmtId="0" fontId="213" fillId="0" borderId="0" xfId="0" applyFont="1"/>
    <xf numFmtId="0" fontId="197" fillId="0" borderId="0" xfId="0" applyFont="1" applyAlignment="1">
      <alignment vertical="center"/>
    </xf>
    <xf numFmtId="0" fontId="197" fillId="0" borderId="36" xfId="0" applyFont="1" applyBorder="1" applyAlignment="1">
      <alignment horizontal="center" vertical="center" wrapText="1"/>
    </xf>
    <xf numFmtId="0" fontId="197" fillId="0" borderId="30" xfId="0" applyFont="1" applyBorder="1" applyAlignment="1">
      <alignment horizontal="center" vertical="center" wrapText="1"/>
    </xf>
    <xf numFmtId="0" fontId="182" fillId="0" borderId="29" xfId="0" applyFont="1" applyBorder="1" applyAlignment="1">
      <alignment vertical="center" wrapText="1"/>
    </xf>
    <xf numFmtId="0" fontId="182" fillId="0" borderId="30" xfId="0" applyFont="1" applyBorder="1" applyAlignment="1">
      <alignment horizontal="center" vertical="center" wrapText="1"/>
    </xf>
    <xf numFmtId="0" fontId="197" fillId="45" borderId="30" xfId="0" applyFont="1" applyFill="1" applyBorder="1" applyAlignment="1">
      <alignment horizontal="center" vertical="center" wrapText="1"/>
    </xf>
    <xf numFmtId="0" fontId="197" fillId="0" borderId="29" xfId="0" applyFont="1" applyBorder="1" applyAlignment="1">
      <alignment vertical="center" wrapText="1"/>
    </xf>
    <xf numFmtId="0" fontId="197" fillId="0" borderId="30" xfId="0" applyFont="1" applyBorder="1" applyAlignment="1">
      <alignment vertical="center" wrapText="1"/>
    </xf>
    <xf numFmtId="43" fontId="197" fillId="0" borderId="30" xfId="29" applyFont="1" applyBorder="1" applyAlignment="1">
      <alignment vertical="center" wrapText="1"/>
    </xf>
    <xf numFmtId="0" fontId="197" fillId="0" borderId="30" xfId="0" applyFont="1" applyBorder="1" applyAlignment="1">
      <alignment horizontal="left" vertical="center" wrapText="1" indent="3"/>
    </xf>
    <xf numFmtId="0" fontId="197" fillId="0" borderId="30" xfId="0" applyFont="1" applyBorder="1" applyAlignment="1">
      <alignment horizontal="justify" vertical="center" wrapText="1"/>
    </xf>
    <xf numFmtId="0" fontId="182" fillId="0" borderId="30" xfId="0" applyFont="1" applyBorder="1" applyAlignment="1">
      <alignment vertical="center" wrapText="1"/>
    </xf>
    <xf numFmtId="0" fontId="197" fillId="45" borderId="30" xfId="0" applyFont="1" applyFill="1" applyBorder="1" applyAlignment="1">
      <alignment vertical="center" wrapText="1"/>
    </xf>
    <xf numFmtId="4" fontId="197" fillId="0" borderId="30" xfId="0" applyNumberFormat="1" applyFont="1" applyBorder="1" applyAlignment="1">
      <alignment vertical="center" wrapText="1"/>
    </xf>
    <xf numFmtId="0" fontId="197" fillId="0" borderId="30" xfId="0" applyFont="1" applyBorder="1" applyAlignment="1">
      <alignment horizontal="left" vertical="center" wrapText="1" indent="1"/>
    </xf>
    <xf numFmtId="0" fontId="182" fillId="0" borderId="30" xfId="0" applyFont="1" applyBorder="1" applyAlignment="1">
      <alignment horizontal="left" vertical="center" wrapText="1" indent="1"/>
    </xf>
    <xf numFmtId="43" fontId="213" fillId="0" borderId="0" xfId="0" applyNumberFormat="1" applyFont="1"/>
    <xf numFmtId="43" fontId="197" fillId="0" borderId="30" xfId="0" applyNumberFormat="1" applyFont="1" applyBorder="1" applyAlignment="1">
      <alignment vertical="center" wrapText="1"/>
    </xf>
    <xf numFmtId="0" fontId="214" fillId="0" borderId="0" xfId="0" applyFont="1" applyAlignment="1">
      <alignment horizontal="left" vertical="center" indent="1"/>
    </xf>
    <xf numFmtId="0" fontId="215" fillId="0" borderId="0" xfId="0" applyFont="1" applyAlignment="1">
      <alignment horizontal="left" vertical="center" indent="1"/>
    </xf>
    <xf numFmtId="4" fontId="213" fillId="0" borderId="0" xfId="0" applyNumberFormat="1" applyFont="1"/>
    <xf numFmtId="0" fontId="197" fillId="0" borderId="0" xfId="0" applyFont="1" applyAlignment="1">
      <alignment horizontal="left" vertical="center" indent="5"/>
    </xf>
    <xf numFmtId="0" fontId="54" fillId="0" borderId="0" xfId="0" applyFont="1" applyAlignment="1">
      <alignment horizontal="left" vertical="top"/>
    </xf>
    <xf numFmtId="0" fontId="54" fillId="0" borderId="0" xfId="0" applyFont="1" applyAlignment="1">
      <alignment horizontal="center" vertical="center" wrapText="1"/>
    </xf>
    <xf numFmtId="0" fontId="54" fillId="0" borderId="0" xfId="0" applyFont="1" applyAlignment="1">
      <alignment horizontal="right" vertical="center" wrapText="1"/>
    </xf>
    <xf numFmtId="0" fontId="54" fillId="16" borderId="50" xfId="0" applyFont="1" applyFill="1" applyBorder="1" applyAlignment="1">
      <alignment horizontal="center" wrapText="1"/>
    </xf>
    <xf numFmtId="0" fontId="54" fillId="16" borderId="50" xfId="0" applyFont="1" applyFill="1" applyBorder="1" applyAlignment="1">
      <alignment horizontal="center" vertical="center" wrapText="1"/>
    </xf>
    <xf numFmtId="0" fontId="54" fillId="16" borderId="51" xfId="0" applyFont="1" applyFill="1" applyBorder="1" applyAlignment="1">
      <alignment horizontal="center" vertical="center" wrapText="1"/>
    </xf>
    <xf numFmtId="0" fontId="54" fillId="16" borderId="52" xfId="0" applyFont="1" applyFill="1" applyBorder="1" applyAlignment="1">
      <alignment horizontal="center" vertical="top" wrapText="1"/>
    </xf>
    <xf numFmtId="49" fontId="54" fillId="0" borderId="50" xfId="0" applyNumberFormat="1" applyFont="1" applyBorder="1" applyAlignment="1">
      <alignment horizontal="center" vertical="center" wrapText="1"/>
    </xf>
    <xf numFmtId="4" fontId="54" fillId="0" borderId="50" xfId="0" applyNumberFormat="1" applyFont="1" applyBorder="1" applyAlignment="1">
      <alignment horizontal="right" vertical="center" wrapText="1"/>
    </xf>
    <xf numFmtId="4" fontId="54" fillId="0" borderId="51" xfId="0" applyNumberFormat="1" applyFont="1" applyBorder="1" applyAlignment="1">
      <alignment horizontal="right" vertical="center" wrapText="1"/>
    </xf>
    <xf numFmtId="4" fontId="54" fillId="0" borderId="53" xfId="0" applyNumberFormat="1" applyFont="1" applyBorder="1" applyAlignment="1">
      <alignment horizontal="right" vertical="center" wrapText="1"/>
    </xf>
    <xf numFmtId="0" fontId="54" fillId="0" borderId="52" xfId="0" applyFont="1" applyBorder="1" applyAlignment="1">
      <alignment horizontal="left" vertical="center" wrapText="1"/>
    </xf>
    <xf numFmtId="0" fontId="54" fillId="0" borderId="52" xfId="0" applyFont="1" applyBorder="1" applyAlignment="1">
      <alignment horizontal="right" vertical="center" wrapText="1"/>
    </xf>
    <xf numFmtId="4" fontId="54" fillId="46" borderId="50" xfId="0" applyNumberFormat="1" applyFont="1" applyFill="1" applyBorder="1" applyAlignment="1">
      <alignment horizontal="right" vertical="center" wrapText="1"/>
    </xf>
    <xf numFmtId="4" fontId="54" fillId="46" borderId="51" xfId="0" applyNumberFormat="1" applyFont="1" applyFill="1" applyBorder="1" applyAlignment="1">
      <alignment horizontal="right" vertical="center" wrapText="1"/>
    </xf>
    <xf numFmtId="0" fontId="54" fillId="0" borderId="54" xfId="0" applyFont="1" applyBorder="1" applyAlignment="1">
      <alignment horizontal="right" vertical="center" wrapText="1"/>
    </xf>
    <xf numFmtId="0" fontId="54" fillId="0" borderId="54" xfId="0" applyFont="1" applyBorder="1" applyAlignment="1">
      <alignment horizontal="left" vertical="center" wrapText="1"/>
    </xf>
    <xf numFmtId="43" fontId="18" fillId="0" borderId="0" xfId="66" applyNumberFormat="1"/>
    <xf numFmtId="0" fontId="54" fillId="0" borderId="0" xfId="0" applyFont="1" applyAlignment="1">
      <alignment horizontal="left" wrapText="1"/>
    </xf>
    <xf numFmtId="0" fontId="54" fillId="0" borderId="0" xfId="0" applyFont="1" applyAlignment="1">
      <alignment horizontal="right" vertical="center" wrapText="1"/>
    </xf>
    <xf numFmtId="0" fontId="54" fillId="0" borderId="0" xfId="0" applyFont="1" applyAlignment="1">
      <alignment horizontal="left" vertical="center" wrapText="1"/>
    </xf>
    <xf numFmtId="22" fontId="54" fillId="0" borderId="54" xfId="0" applyNumberFormat="1" applyFont="1" applyBorder="1" applyAlignment="1">
      <alignment horizontal="left" vertical="center" wrapText="1"/>
    </xf>
    <xf numFmtId="0" fontId="54" fillId="0" borderId="53" xfId="0" applyFont="1" applyBorder="1" applyAlignment="1">
      <alignment horizontal="right" vertical="center" wrapText="1"/>
    </xf>
    <xf numFmtId="4" fontId="54" fillId="0" borderId="53" xfId="0" applyNumberFormat="1" applyFont="1" applyBorder="1" applyAlignment="1">
      <alignment horizontal="right" vertical="center" wrapText="1"/>
    </xf>
    <xf numFmtId="49" fontId="54" fillId="0" borderId="50" xfId="0" applyNumberFormat="1" applyFont="1" applyBorder="1" applyAlignment="1">
      <alignment horizontal="left" vertical="center" wrapText="1"/>
    </xf>
    <xf numFmtId="22" fontId="54" fillId="0" borderId="53" xfId="0" applyNumberFormat="1" applyFont="1" applyBorder="1" applyAlignment="1">
      <alignment horizontal="left" vertical="center" wrapText="1"/>
    </xf>
    <xf numFmtId="49" fontId="54" fillId="0" borderId="50" xfId="0" applyNumberFormat="1" applyFont="1" applyBorder="1" applyAlignment="1">
      <alignment horizontal="left" wrapText="1"/>
    </xf>
    <xf numFmtId="0" fontId="54" fillId="0" borderId="52" xfId="0" applyFont="1" applyBorder="1" applyAlignment="1">
      <alignment horizontal="left" vertical="center" wrapText="1"/>
    </xf>
    <xf numFmtId="49" fontId="54" fillId="0" borderId="0" xfId="0" applyNumberFormat="1" applyFont="1" applyAlignment="1">
      <alignment horizontal="right" vertical="center" wrapText="1"/>
    </xf>
    <xf numFmtId="0" fontId="54" fillId="16" borderId="50" xfId="0" applyFont="1" applyFill="1" applyBorder="1" applyAlignment="1">
      <alignment horizontal="center" wrapText="1"/>
    </xf>
    <xf numFmtId="0" fontId="54" fillId="16" borderId="50" xfId="0" applyFont="1" applyFill="1" applyBorder="1" applyAlignment="1">
      <alignment horizontal="center" vertical="center" wrapText="1"/>
    </xf>
    <xf numFmtId="0" fontId="54" fillId="16" borderId="51" xfId="0" applyFont="1" applyFill="1" applyBorder="1" applyAlignment="1">
      <alignment horizontal="center" vertical="center" wrapText="1"/>
    </xf>
    <xf numFmtId="0" fontId="54" fillId="16" borderId="52" xfId="0" applyFont="1" applyFill="1" applyBorder="1" applyAlignment="1">
      <alignment horizontal="center" vertical="center" wrapText="1"/>
    </xf>
    <xf numFmtId="0" fontId="204" fillId="0" borderId="0" xfId="0" applyFont="1" applyAlignment="1">
      <alignment horizontal="center" vertical="center" wrapText="1"/>
    </xf>
    <xf numFmtId="0" fontId="54" fillId="0" borderId="0" xfId="0" applyFont="1" applyAlignment="1">
      <alignment horizontal="center" vertical="center" wrapText="1"/>
    </xf>
    <xf numFmtId="49" fontId="54" fillId="0" borderId="0" xfId="0" applyNumberFormat="1" applyFont="1" applyAlignment="1">
      <alignment horizontal="left" vertical="center" wrapText="1"/>
    </xf>
    <xf numFmtId="0" fontId="0" fillId="0" borderId="38" xfId="0" applyBorder="1" applyAlignment="1">
      <alignment horizontal="center"/>
    </xf>
    <xf numFmtId="0" fontId="0" fillId="0" borderId="30" xfId="0" applyBorder="1" applyAlignment="1">
      <alignment horizontal="center"/>
    </xf>
    <xf numFmtId="0" fontId="204" fillId="0" borderId="34" xfId="0" applyFont="1" applyBorder="1" applyAlignment="1">
      <alignment horizontal="left" vertical="center" wrapText="1"/>
    </xf>
    <xf numFmtId="0" fontId="204" fillId="0" borderId="38" xfId="0" applyFont="1" applyBorder="1" applyAlignment="1">
      <alignment horizontal="left" vertical="center" wrapText="1"/>
    </xf>
    <xf numFmtId="0" fontId="206" fillId="0" borderId="34" xfId="0" applyFont="1" applyBorder="1" applyAlignment="1">
      <alignment horizontal="center"/>
    </xf>
    <xf numFmtId="0" fontId="206" fillId="0" borderId="36" xfId="0" applyFont="1" applyBorder="1" applyAlignment="1">
      <alignment horizontal="center"/>
    </xf>
    <xf numFmtId="0" fontId="206" fillId="0" borderId="22" xfId="0" applyFont="1" applyBorder="1" applyAlignment="1">
      <alignment horizontal="center"/>
    </xf>
    <xf numFmtId="0" fontId="206" fillId="0" borderId="31" xfId="0" applyFont="1" applyBorder="1" applyAlignment="1">
      <alignment horizontal="center"/>
    </xf>
    <xf numFmtId="0" fontId="0" fillId="0" borderId="41" xfId="0" applyBorder="1" applyAlignment="1">
      <alignment horizontal="center"/>
    </xf>
    <xf numFmtId="0" fontId="0" fillId="0" borderId="28" xfId="0" applyBorder="1" applyAlignment="1">
      <alignment horizontal="center"/>
    </xf>
    <xf numFmtId="0" fontId="167" fillId="0" borderId="0" xfId="0" applyFont="1" applyAlignment="1">
      <alignment vertical="center"/>
    </xf>
    <xf numFmtId="0" fontId="167" fillId="0" borderId="0" xfId="0" applyFont="1" applyAlignment="1">
      <alignment vertical="center" wrapText="1"/>
    </xf>
    <xf numFmtId="0" fontId="208" fillId="0" borderId="0" xfId="0" applyFont="1" applyAlignment="1">
      <alignment horizontal="center" vertical="center"/>
    </xf>
    <xf numFmtId="0" fontId="207" fillId="0" borderId="9" xfId="0" applyFont="1" applyBorder="1" applyAlignment="1">
      <alignment horizontal="left" vertical="center"/>
    </xf>
    <xf numFmtId="0" fontId="207" fillId="0" borderId="11" xfId="0" applyFont="1" applyBorder="1" applyAlignment="1">
      <alignment horizontal="center" vertical="center" wrapText="1"/>
    </xf>
    <xf numFmtId="0" fontId="162" fillId="0" borderId="0" xfId="0" applyFont="1" applyAlignment="1">
      <alignment horizontal="center" vertical="center"/>
    </xf>
    <xf numFmtId="0" fontId="163" fillId="0" borderId="0" xfId="0" applyFont="1" applyAlignment="1">
      <alignment horizontal="center" vertical="center"/>
    </xf>
    <xf numFmtId="0" fontId="163" fillId="0" borderId="11" xfId="0" applyFont="1" applyBorder="1" applyAlignment="1">
      <alignment horizontal="center" vertical="center" wrapText="1"/>
    </xf>
    <xf numFmtId="0" fontId="162" fillId="0" borderId="11" xfId="0" applyFont="1" applyBorder="1" applyAlignment="1">
      <alignment horizontal="center" vertical="center" wrapText="1"/>
    </xf>
    <xf numFmtId="171" fontId="167" fillId="0" borderId="13" xfId="29" applyNumberFormat="1" applyFont="1" applyFill="1" applyBorder="1" applyAlignment="1">
      <alignment horizontal="center" vertical="center" wrapText="1"/>
    </xf>
    <xf numFmtId="171" fontId="167" fillId="0" borderId="48" xfId="29" applyNumberFormat="1" applyFont="1" applyFill="1" applyBorder="1" applyAlignment="1">
      <alignment horizontal="center" vertical="center" wrapText="1"/>
    </xf>
    <xf numFmtId="0" fontId="163" fillId="0" borderId="13" xfId="0" applyFont="1" applyBorder="1" applyAlignment="1">
      <alignment horizontal="center" vertical="center" wrapText="1"/>
    </xf>
    <xf numFmtId="0" fontId="163" fillId="0" borderId="48" xfId="0" applyFont="1" applyBorder="1" applyAlignment="1">
      <alignment horizontal="center" vertical="center" wrapText="1"/>
    </xf>
    <xf numFmtId="171" fontId="170" fillId="0" borderId="11" xfId="31" applyNumberFormat="1" applyFont="1" applyBorder="1" applyAlignment="1">
      <alignment horizontal="center" vertical="center" wrapText="1"/>
    </xf>
    <xf numFmtId="0" fontId="168" fillId="0" borderId="0" xfId="0" applyFont="1" applyAlignment="1">
      <alignment horizontal="left" vertical="center"/>
    </xf>
    <xf numFmtId="0" fontId="167" fillId="0" borderId="9" xfId="0" applyFont="1" applyBorder="1" applyAlignment="1">
      <alignment horizontal="left" vertical="center"/>
    </xf>
    <xf numFmtId="0" fontId="170" fillId="0" borderId="11" xfId="0" applyFont="1" applyBorder="1" applyAlignment="1">
      <alignment horizontal="left" vertical="center" wrapText="1"/>
    </xf>
    <xf numFmtId="0" fontId="170" fillId="0" borderId="11" xfId="0" applyFont="1" applyBorder="1" applyAlignment="1">
      <alignment horizontal="center" vertical="center" wrapText="1"/>
    </xf>
    <xf numFmtId="208" fontId="167" fillId="0" borderId="0" xfId="31" applyNumberFormat="1" applyFont="1" applyAlignment="1">
      <alignment horizontal="center" vertical="center"/>
    </xf>
    <xf numFmtId="0" fontId="168" fillId="0" borderId="0" xfId="0" applyFont="1" applyAlignment="1">
      <alignment horizontal="center" vertical="center"/>
    </xf>
    <xf numFmtId="0" fontId="173" fillId="0" borderId="11" xfId="0" applyFont="1" applyBorder="1" applyAlignment="1">
      <alignment horizontal="center" vertical="center" textRotation="90" wrapText="1"/>
    </xf>
    <xf numFmtId="208" fontId="167" fillId="0" borderId="0" xfId="29" applyNumberFormat="1" applyFont="1" applyFill="1" applyAlignment="1">
      <alignment horizontal="center" vertical="center"/>
    </xf>
    <xf numFmtId="0" fontId="183" fillId="49" borderId="0" xfId="0" applyFont="1" applyFill="1" applyAlignment="1">
      <alignment horizontal="center" vertical="center"/>
    </xf>
    <xf numFmtId="0" fontId="181" fillId="0" borderId="0" xfId="0" applyFont="1" applyAlignment="1">
      <alignment horizontal="center" vertical="center"/>
    </xf>
    <xf numFmtId="0" fontId="185" fillId="44" borderId="22" xfId="0" applyFont="1" applyFill="1" applyBorder="1" applyAlignment="1">
      <alignment horizontal="center" vertical="center" wrapText="1"/>
    </xf>
    <xf numFmtId="0" fontId="185" fillId="44" borderId="0" xfId="0" applyFont="1" applyFill="1" applyAlignment="1">
      <alignment horizontal="center" vertical="center" wrapText="1"/>
    </xf>
    <xf numFmtId="0" fontId="181" fillId="0" borderId="0" xfId="0" applyFont="1" applyAlignment="1">
      <alignment horizontal="center" vertical="center" wrapText="1"/>
    </xf>
    <xf numFmtId="0" fontId="183" fillId="0" borderId="0" xfId="0" applyFont="1" applyAlignment="1">
      <alignment horizontal="center" vertical="center" wrapText="1"/>
    </xf>
    <xf numFmtId="0" fontId="181" fillId="0" borderId="33" xfId="0" applyFont="1" applyBorder="1" applyAlignment="1">
      <alignment horizontal="justify" vertical="center" wrapText="1"/>
    </xf>
    <xf numFmtId="0" fontId="181" fillId="0" borderId="29" xfId="0" applyFont="1" applyBorder="1" applyAlignment="1">
      <alignment horizontal="justify" vertical="center" wrapText="1"/>
    </xf>
    <xf numFmtId="0" fontId="179" fillId="49" borderId="22" xfId="0" applyFont="1" applyFill="1" applyBorder="1" applyAlignment="1">
      <alignment horizontal="center" vertical="center" wrapText="1"/>
    </xf>
    <xf numFmtId="0" fontId="180" fillId="49" borderId="0" xfId="0" applyFont="1" applyFill="1" applyAlignment="1">
      <alignment horizontal="center" vertical="center" wrapText="1"/>
    </xf>
    <xf numFmtId="0" fontId="181" fillId="0" borderId="33" xfId="0" applyFont="1" applyBorder="1" applyAlignment="1">
      <alignment horizontal="center" vertical="center" wrapText="1"/>
    </xf>
    <xf numFmtId="0" fontId="181" fillId="0" borderId="37" xfId="0" applyFont="1" applyBorder="1" applyAlignment="1">
      <alignment horizontal="center" vertical="center" wrapText="1"/>
    </xf>
    <xf numFmtId="0" fontId="181" fillId="0" borderId="29" xfId="0" applyFont="1" applyBorder="1" applyAlignment="1">
      <alignment horizontal="center" vertical="center" wrapText="1"/>
    </xf>
    <xf numFmtId="0" fontId="192" fillId="49" borderId="22" xfId="0" applyFont="1" applyFill="1" applyBorder="1" applyAlignment="1">
      <alignment horizontal="center" vertical="center" wrapText="1"/>
    </xf>
    <xf numFmtId="0" fontId="181" fillId="49" borderId="0" xfId="0" applyFont="1" applyFill="1" applyAlignment="1">
      <alignment horizontal="center" vertical="center" wrapText="1"/>
    </xf>
    <xf numFmtId="0" fontId="185" fillId="49" borderId="22" xfId="0" applyFont="1" applyFill="1" applyBorder="1" applyAlignment="1">
      <alignment horizontal="center" vertical="center" wrapText="1"/>
    </xf>
    <xf numFmtId="0" fontId="183" fillId="49" borderId="22" xfId="0" applyFont="1" applyFill="1" applyBorder="1" applyAlignment="1">
      <alignment horizontal="center" vertical="center" wrapText="1"/>
    </xf>
    <xf numFmtId="0" fontId="189" fillId="49" borderId="0" xfId="0" applyFont="1" applyFill="1" applyAlignment="1">
      <alignment horizontal="center" vertical="center" wrapText="1"/>
    </xf>
    <xf numFmtId="0" fontId="181" fillId="0" borderId="34" xfId="0" applyFont="1" applyBorder="1" applyAlignment="1">
      <alignment horizontal="center" vertical="center" wrapText="1"/>
    </xf>
    <xf numFmtId="0" fontId="181" fillId="0" borderId="35" xfId="0" applyFont="1" applyBorder="1" applyAlignment="1">
      <alignment horizontal="center" vertical="center" wrapText="1"/>
    </xf>
    <xf numFmtId="0" fontId="181" fillId="0" borderId="36" xfId="0" applyFont="1" applyBorder="1" applyAlignment="1">
      <alignment horizontal="center" vertical="center" wrapText="1"/>
    </xf>
    <xf numFmtId="0" fontId="181" fillId="0" borderId="38" xfId="0" applyFont="1" applyBorder="1" applyAlignment="1">
      <alignment horizontal="center" vertical="center" wrapText="1"/>
    </xf>
    <xf numFmtId="0" fontId="181" fillId="0" borderId="32" xfId="0" applyFont="1" applyBorder="1" applyAlignment="1">
      <alignment horizontal="center" vertical="center" wrapText="1"/>
    </xf>
    <xf numFmtId="0" fontId="181" fillId="0" borderId="30" xfId="0" applyFont="1" applyBorder="1" applyAlignment="1">
      <alignment horizontal="center" vertical="center" wrapText="1"/>
    </xf>
    <xf numFmtId="0" fontId="191" fillId="49" borderId="22" xfId="0" applyFont="1" applyFill="1" applyBorder="1" applyAlignment="1">
      <alignment horizontal="center" vertical="center" wrapText="1"/>
    </xf>
    <xf numFmtId="0" fontId="181" fillId="0" borderId="33" xfId="0" applyFont="1" applyBorder="1" applyAlignment="1">
      <alignment vertical="center" textRotation="90" wrapText="1"/>
    </xf>
    <xf numFmtId="0" fontId="181" fillId="0" borderId="37" xfId="0" applyFont="1" applyBorder="1" applyAlignment="1">
      <alignment vertical="center" textRotation="90" wrapText="1"/>
    </xf>
    <xf numFmtId="0" fontId="181" fillId="0" borderId="29" xfId="0" applyFont="1" applyBorder="1" applyAlignment="1">
      <alignment vertical="center" textRotation="90" wrapText="1"/>
    </xf>
    <xf numFmtId="0" fontId="181" fillId="0" borderId="33" xfId="0" applyFont="1" applyBorder="1" applyAlignment="1">
      <alignment horizontal="justify" vertical="center" textRotation="90" wrapText="1"/>
    </xf>
    <xf numFmtId="0" fontId="181" fillId="0" borderId="37" xfId="0" applyFont="1" applyBorder="1" applyAlignment="1">
      <alignment horizontal="justify" vertical="center" textRotation="90" wrapText="1"/>
    </xf>
    <xf numFmtId="0" fontId="181" fillId="0" borderId="29" xfId="0" applyFont="1" applyBorder="1" applyAlignment="1">
      <alignment horizontal="justify" vertical="center" textRotation="90" wrapText="1"/>
    </xf>
    <xf numFmtId="0" fontId="182" fillId="0" borderId="0" xfId="0" applyFont="1" applyAlignment="1">
      <alignment horizontal="center" vertical="center" wrapText="1"/>
    </xf>
    <xf numFmtId="0" fontId="197" fillId="49" borderId="22" xfId="0" applyFont="1" applyFill="1" applyBorder="1" applyAlignment="1">
      <alignment horizontal="center" vertical="center" wrapText="1"/>
    </xf>
    <xf numFmtId="0" fontId="197" fillId="49" borderId="0" xfId="0" applyFont="1" applyFill="1" applyAlignment="1">
      <alignment horizontal="center" vertical="center" wrapText="1"/>
    </xf>
    <xf numFmtId="0" fontId="197" fillId="0" borderId="33" xfId="0" applyFont="1" applyBorder="1" applyAlignment="1">
      <alignment horizontal="center" vertical="center" wrapText="1"/>
    </xf>
    <xf numFmtId="0" fontId="197" fillId="0" borderId="29" xfId="0" applyFont="1" applyBorder="1" applyAlignment="1">
      <alignment horizontal="center" vertical="center" wrapText="1"/>
    </xf>
    <xf numFmtId="0" fontId="197" fillId="0" borderId="33" xfId="0" applyFont="1" applyBorder="1" applyAlignment="1">
      <alignment vertical="center" textRotation="90" wrapText="1"/>
    </xf>
    <xf numFmtId="0" fontId="197" fillId="0" borderId="37" xfId="0" applyFont="1" applyBorder="1" applyAlignment="1">
      <alignment vertical="center" textRotation="90" wrapText="1"/>
    </xf>
    <xf numFmtId="0" fontId="197" fillId="0" borderId="29" xfId="0" applyFont="1" applyBorder="1" applyAlignment="1">
      <alignment vertical="center" textRotation="90" wrapText="1"/>
    </xf>
    <xf numFmtId="0" fontId="197" fillId="0" borderId="0" xfId="0" applyFont="1" applyAlignment="1">
      <alignment horizontal="center" vertical="center" wrapText="1"/>
    </xf>
    <xf numFmtId="0" fontId="181" fillId="0" borderId="33" xfId="0" applyFont="1" applyBorder="1" applyAlignment="1">
      <alignment vertical="center" wrapText="1"/>
    </xf>
    <xf numFmtId="0" fontId="181" fillId="0" borderId="29" xfId="0" applyFont="1" applyBorder="1" applyAlignment="1">
      <alignment vertical="center" wrapText="1"/>
    </xf>
    <xf numFmtId="0" fontId="181" fillId="0" borderId="41" xfId="0" applyFont="1" applyBorder="1" applyAlignment="1">
      <alignment horizontal="center" vertical="center" wrapText="1"/>
    </xf>
    <xf numFmtId="0" fontId="181" fillId="0" borderId="28" xfId="0" applyFont="1" applyBorder="1" applyAlignment="1">
      <alignment horizontal="center" vertical="center" wrapText="1"/>
    </xf>
    <xf numFmtId="0" fontId="181" fillId="0" borderId="41" xfId="0" applyFont="1" applyBorder="1" applyAlignment="1">
      <alignment vertical="center" wrapText="1"/>
    </xf>
    <xf numFmtId="0" fontId="181" fillId="0" borderId="28" xfId="0" applyFont="1" applyBorder="1" applyAlignment="1">
      <alignment vertical="center" wrapText="1"/>
    </xf>
    <xf numFmtId="0" fontId="181" fillId="49" borderId="22" xfId="0" applyFont="1" applyFill="1" applyBorder="1" applyAlignment="1">
      <alignment horizontal="center" vertical="center" wrapText="1"/>
    </xf>
    <xf numFmtId="0" fontId="194" fillId="49" borderId="22" xfId="0" applyFont="1" applyFill="1" applyBorder="1" applyAlignment="1">
      <alignment horizontal="center" vertical="center" wrapText="1"/>
    </xf>
    <xf numFmtId="0" fontId="194" fillId="49" borderId="0" xfId="0" applyFont="1" applyFill="1" applyAlignment="1">
      <alignment horizontal="center" vertical="center" wrapText="1"/>
    </xf>
    <xf numFmtId="0" fontId="181" fillId="0" borderId="0" xfId="0" applyFont="1" applyAlignment="1">
      <alignment horizontal="left" vertical="center"/>
    </xf>
    <xf numFmtId="0" fontId="192" fillId="49" borderId="0" xfId="0" applyFont="1" applyFill="1" applyAlignment="1">
      <alignment horizontal="center" vertical="center" wrapText="1"/>
    </xf>
    <xf numFmtId="0" fontId="181" fillId="0" borderId="41" xfId="0" applyFont="1" applyBorder="1" applyAlignment="1">
      <alignment horizontal="justify" vertical="center" wrapText="1"/>
    </xf>
    <xf numFmtId="0" fontId="181" fillId="0" borderId="28" xfId="0" applyFont="1" applyBorder="1" applyAlignment="1">
      <alignment horizontal="justify" vertical="center" wrapText="1"/>
    </xf>
    <xf numFmtId="0" fontId="181" fillId="0" borderId="37" xfId="0" applyFont="1" applyBorder="1" applyAlignment="1">
      <alignment vertical="center" wrapText="1"/>
    </xf>
    <xf numFmtId="0" fontId="197" fillId="0" borderId="0" xfId="0" applyFont="1" applyAlignment="1">
      <alignment horizontal="center" vertical="center"/>
    </xf>
    <xf numFmtId="0" fontId="182" fillId="49" borderId="22" xfId="0" applyFont="1" applyFill="1" applyBorder="1" applyAlignment="1">
      <alignment horizontal="center" vertical="center" wrapText="1"/>
    </xf>
    <xf numFmtId="0" fontId="182" fillId="49" borderId="0" xfId="0" applyFont="1" applyFill="1" applyAlignment="1">
      <alignment horizontal="center" vertical="center" wrapText="1"/>
    </xf>
    <xf numFmtId="0" fontId="197" fillId="0" borderId="0" xfId="0" applyFont="1" applyAlignment="1">
      <alignment horizontal="left" vertical="center"/>
    </xf>
    <xf numFmtId="0" fontId="197" fillId="0" borderId="35" xfId="0" applyFont="1" applyBorder="1" applyAlignment="1">
      <alignment horizontal="left" vertical="center"/>
    </xf>
    <xf numFmtId="0" fontId="183" fillId="49" borderId="0" xfId="0" applyFont="1" applyFill="1" applyAlignment="1">
      <alignment horizontal="center" vertical="center" wrapText="1"/>
    </xf>
    <xf numFmtId="0" fontId="195" fillId="0" borderId="0" xfId="4207" applyAlignment="1">
      <alignment horizontal="center" vertical="center"/>
    </xf>
    <xf numFmtId="0" fontId="190" fillId="0" borderId="42" xfId="0" applyFont="1" applyBorder="1" applyAlignment="1">
      <alignment vertical="center" wrapText="1"/>
    </xf>
    <xf numFmtId="0" fontId="190" fillId="0" borderId="46" xfId="0" applyFont="1" applyBorder="1" applyAlignment="1">
      <alignment vertical="center" wrapText="1"/>
    </xf>
    <xf numFmtId="0" fontId="190" fillId="0" borderId="42" xfId="0" applyFont="1" applyBorder="1" applyAlignment="1">
      <alignment horizontal="center" vertical="center" wrapText="1"/>
    </xf>
    <xf numFmtId="0" fontId="190" fillId="0" borderId="46" xfId="0" applyFont="1" applyBorder="1" applyAlignment="1">
      <alignment horizontal="center" vertical="center" wrapText="1"/>
    </xf>
    <xf numFmtId="0" fontId="190" fillId="0" borderId="43" xfId="0" applyFont="1" applyBorder="1" applyAlignment="1">
      <alignment horizontal="center" vertical="center" wrapText="1"/>
    </xf>
    <xf numFmtId="0" fontId="190" fillId="0" borderId="44" xfId="0" applyFont="1" applyBorder="1" applyAlignment="1">
      <alignment horizontal="center" vertical="center" wrapText="1"/>
    </xf>
    <xf numFmtId="0" fontId="190" fillId="0" borderId="45" xfId="0" applyFont="1" applyBorder="1" applyAlignment="1">
      <alignment horizontal="center" vertical="center" wrapText="1"/>
    </xf>
    <xf numFmtId="0" fontId="54" fillId="48" borderId="12" xfId="0" applyFont="1" applyFill="1" applyBorder="1" applyAlignment="1">
      <alignment horizontal="center"/>
    </xf>
    <xf numFmtId="1" fontId="54" fillId="44" borderId="0" xfId="1001" applyNumberFormat="1" applyFont="1" applyFill="1" applyAlignment="1">
      <alignment horizontal="left"/>
    </xf>
    <xf numFmtId="171" fontId="204" fillId="44" borderId="0" xfId="29" applyNumberFormat="1" applyFont="1" applyFill="1" applyBorder="1" applyAlignment="1">
      <alignment horizontal="center" vertical="center"/>
    </xf>
    <xf numFmtId="0" fontId="204" fillId="47" borderId="13" xfId="0" applyFont="1" applyFill="1" applyBorder="1" applyAlignment="1">
      <alignment horizontal="center" vertical="center"/>
    </xf>
    <xf numFmtId="0" fontId="204" fillId="47" borderId="48" xfId="0" applyFont="1" applyFill="1" applyBorder="1" applyAlignment="1">
      <alignment horizontal="center" vertical="center"/>
    </xf>
    <xf numFmtId="0" fontId="204" fillId="47" borderId="13" xfId="1001" applyFont="1" applyFill="1" applyBorder="1" applyAlignment="1">
      <alignment horizontal="center" vertical="center" wrapText="1"/>
    </xf>
    <xf numFmtId="0" fontId="204" fillId="47" borderId="48" xfId="1001" applyFont="1" applyFill="1" applyBorder="1" applyAlignment="1">
      <alignment horizontal="center" vertical="center" wrapText="1"/>
    </xf>
    <xf numFmtId="0" fontId="204" fillId="47" borderId="11" xfId="0" applyFont="1" applyFill="1" applyBorder="1" applyAlignment="1">
      <alignment horizontal="center" wrapText="1"/>
    </xf>
    <xf numFmtId="0" fontId="208" fillId="47" borderId="11" xfId="0" applyFont="1" applyFill="1" applyBorder="1" applyAlignment="1">
      <alignment horizontal="center" wrapText="1"/>
    </xf>
    <xf numFmtId="171" fontId="204" fillId="47" borderId="13" xfId="29" applyNumberFormat="1" applyFont="1" applyFill="1" applyBorder="1" applyAlignment="1">
      <alignment horizontal="center" vertical="center" wrapText="1"/>
    </xf>
    <xf numFmtId="171" fontId="204" fillId="47" borderId="48" xfId="29" applyNumberFormat="1" applyFont="1" applyFill="1" applyBorder="1" applyAlignment="1">
      <alignment horizontal="center" vertical="center" wrapText="1"/>
    </xf>
  </cellXfs>
  <cellStyles count="4208">
    <cellStyle name=" " xfId="1175" xr:uid="{00000000-0005-0000-0000-000000000000}"/>
    <cellStyle name=" 1" xfId="1176" xr:uid="{00000000-0005-0000-0000-000001000000}"/>
    <cellStyle name="??" xfId="1177" xr:uid="{00000000-0005-0000-0000-000002000000}"/>
    <cellStyle name="?? [0.00]_PERSONAL" xfId="1178" xr:uid="{00000000-0005-0000-0000-000003000000}"/>
    <cellStyle name="????_PERSONAL" xfId="1179" xr:uid="{00000000-0005-0000-0000-000004000000}"/>
    <cellStyle name="??_PERSONAL" xfId="1180" xr:uid="{00000000-0005-0000-0000-000005000000}"/>
    <cellStyle name="_01 Country Forecast Template BAK" xfId="1181" xr:uid="{00000000-0005-0000-0000-000006000000}"/>
    <cellStyle name="_01. Chart of Accounts Feb08" xfId="1182" xr:uid="{00000000-0005-0000-0000-000007000000}"/>
    <cellStyle name="_01. Chart of Accounts Feb08_Debtor Prov Schedule Checklist (4)" xfId="1183" xr:uid="{00000000-0005-0000-0000-000008000000}"/>
    <cellStyle name="_01. Chart of Accounts Feb08_GFR Checklist -Year Audit June 2009 v2" xfId="1184" xr:uid="{00000000-0005-0000-0000-000009000000}"/>
    <cellStyle name="_01. Chart of Accounts Feb08_GFR Checklist -Year Audit June 2009 v4" xfId="1185" xr:uid="{00000000-0005-0000-0000-00000A000000}"/>
    <cellStyle name="_01. Chart of Accounts Feb08_R. ADD Debtors csv" xfId="1186" xr:uid="{00000000-0005-0000-0000-00000B000000}"/>
    <cellStyle name="_01. Chart of Accounts Feb08_R. PNLBS YTD csv" xfId="1187" xr:uid="{00000000-0005-0000-0000-00000C000000}"/>
    <cellStyle name="_01. Chart of Accounts Feb08_Rev Rec Template (3)" xfId="1188" xr:uid="{00000000-0005-0000-0000-00000D000000}"/>
    <cellStyle name="_01. Chart of Accounts Feb08_TB Close List of Issues for Overseas" xfId="1189" xr:uid="{00000000-0005-0000-0000-00000E000000}"/>
    <cellStyle name="_01. Chart of Accounts Feb08_VAR. P&amp;L Detail" xfId="1190" xr:uid="{00000000-0005-0000-0000-00000F000000}"/>
    <cellStyle name="_01. Chart of Accounts Sep 07" xfId="1191" xr:uid="{00000000-0005-0000-0000-000010000000}"/>
    <cellStyle name="_01. Chart of Accounts Sep 07_Debtor Prov Schedule Checklist (4)" xfId="1192" xr:uid="{00000000-0005-0000-0000-000011000000}"/>
    <cellStyle name="_01. Chart of Accounts Sep 07_GFR Checklist -Year Audit June 2009 v2" xfId="1193" xr:uid="{00000000-0005-0000-0000-000012000000}"/>
    <cellStyle name="_01. Chart of Accounts Sep 07_GFR Checklist -Year Audit June 2009 v4" xfId="1194" xr:uid="{00000000-0005-0000-0000-000013000000}"/>
    <cellStyle name="_01. Chart of Accounts Sep 07_R. ADD Debtors csv" xfId="1195" xr:uid="{00000000-0005-0000-0000-000014000000}"/>
    <cellStyle name="_01. Chart of Accounts Sep 07_R. PNLBS YTD csv" xfId="1196" xr:uid="{00000000-0005-0000-0000-000015000000}"/>
    <cellStyle name="_01. Chart of Accounts Sep 07_Rev Rec Template (3)" xfId="1197" xr:uid="{00000000-0005-0000-0000-000016000000}"/>
    <cellStyle name="_01. Chart of Accounts Sep 07_TB Close List of Issues for Overseas" xfId="1198" xr:uid="{00000000-0005-0000-0000-000017000000}"/>
    <cellStyle name="_01. Chart of Accounts Sep 07_VAR. P&amp;L Detail" xfId="1199" xr:uid="{00000000-0005-0000-0000-000018000000}"/>
    <cellStyle name="_02. August CHI Asset Reconciliation" xfId="1200" xr:uid="{00000000-0005-0000-0000-000019000000}"/>
    <cellStyle name="_1. SL Budget 2009-10 v3" xfId="1201" xr:uid="{00000000-0005-0000-0000-00001A000000}"/>
    <cellStyle name="_2009 1-2YEnd Audit GFR Checklist - Module 1" xfId="1202" xr:uid="{00000000-0005-0000-0000-00001B000000}"/>
    <cellStyle name="_2009 1-2YEnd Audit GFR Checklist - NEW" xfId="1203" xr:uid="{00000000-0005-0000-0000-00001C000000}"/>
    <cellStyle name="_Aged Debtors Retail June 05" xfId="1204" xr:uid="{00000000-0005-0000-0000-00001D000000}"/>
    <cellStyle name="_Aged Debtors Retail June 05_C. Debtor Prov Summary" xfId="1205" xr:uid="{00000000-0005-0000-0000-00001E000000}"/>
    <cellStyle name="_Aged Debtors_CONS_aug06" xfId="1206" xr:uid="{00000000-0005-0000-0000-00001F000000}"/>
    <cellStyle name="_Aged Debtors_CONS_aug06_01. Chart of Accounts Feb08" xfId="1207" xr:uid="{00000000-0005-0000-0000-000020000000}"/>
    <cellStyle name="_Aged Debtors_CONS_aug06_01. Chart of Accounts Feb08_2008 YEnd Audit GFR Checklist - Module 2" xfId="1208" xr:uid="{00000000-0005-0000-0000-000021000000}"/>
    <cellStyle name="_Aged Debtors_CONS_aug06_01. Chart of Accounts Feb08_2009 1-2YEnd Audit GFR Checklist - Module 1" xfId="1209" xr:uid="{00000000-0005-0000-0000-000022000000}"/>
    <cellStyle name="_Aged Debtors_CONS_aug06_01. Chart of Accounts Feb08_2009 1-2YEnd Audit GFR Checklist - NEW" xfId="1210" xr:uid="{00000000-0005-0000-0000-000023000000}"/>
    <cellStyle name="_Aged Debtors_CONS_aug06_01. Chart of Accounts Feb08_Debtor Prov Schedule Checklist (4)" xfId="1211" xr:uid="{00000000-0005-0000-0000-000024000000}"/>
    <cellStyle name="_Aged Debtors_CONS_aug06_01. Chart of Accounts Feb08_GFR Checklist - Half Year Audit Dec 08" xfId="1212" xr:uid="{00000000-0005-0000-0000-000025000000}"/>
    <cellStyle name="_Aged Debtors_CONS_aug06_01. Chart of Accounts Feb08_GFR Checklist Nov 08" xfId="1213" xr:uid="{00000000-0005-0000-0000-000026000000}"/>
    <cellStyle name="_Aged Debtors_CONS_aug06_01. Chart of Accounts Feb08_GFR Checklist -Year Audit June 2009 v1" xfId="1214" xr:uid="{00000000-0005-0000-0000-000027000000}"/>
    <cellStyle name="_Aged Debtors_CONS_aug06_01. Chart of Accounts Feb08_GFR Checklist -Year Audit June 2009 v2" xfId="1215" xr:uid="{00000000-0005-0000-0000-000028000000}"/>
    <cellStyle name="_Aged Debtors_CONS_aug06_01. Chart of Accounts Feb08_GFR Checklist -Year Audit June 2009 v4" xfId="1216" xr:uid="{00000000-0005-0000-0000-000029000000}"/>
    <cellStyle name="_Aged Debtors_CONS_aug06_01. Chart of Accounts Feb08_GFR New Test Checklist Nov 08" xfId="1217" xr:uid="{00000000-0005-0000-0000-00002A000000}"/>
    <cellStyle name="_Aged Debtors_CONS_aug06_01. Chart of Accounts Feb08_May 08 GFR Checklist" xfId="1218" xr:uid="{00000000-0005-0000-0000-00002B000000}"/>
    <cellStyle name="_Aged Debtors_CONS_aug06_01. Chart of Accounts Feb08_R. ADD Debtors csv" xfId="1219" xr:uid="{00000000-0005-0000-0000-00002C000000}"/>
    <cellStyle name="_Aged Debtors_CONS_aug06_01. Chart of Accounts Feb08_R. PNLBS YTD csv" xfId="1220" xr:uid="{00000000-0005-0000-0000-00002D000000}"/>
    <cellStyle name="_Aged Debtors_CONS_aug06_01. Chart of Accounts Feb08_Rev Rec Template (3)" xfId="1221" xr:uid="{00000000-0005-0000-0000-00002E000000}"/>
    <cellStyle name="_Aged Debtors_CONS_aug06_01. Chart of Accounts Feb08_TB Close List of Issues for Overseas" xfId="1222" xr:uid="{00000000-0005-0000-0000-00002F000000}"/>
    <cellStyle name="_Aged Debtors_CONS_aug06_01. Chart of Accounts Feb08_VAR. P&amp;L Detail" xfId="1223" xr:uid="{00000000-0005-0000-0000-000030000000}"/>
    <cellStyle name="_Aged Debtors_CONS_aug06_01. Chart of Accounts Sep 07" xfId="1224" xr:uid="{00000000-0005-0000-0000-000031000000}"/>
    <cellStyle name="_Aged Debtors_CONS_aug06_01. Chart of Accounts Sep 07_C3. General Cash by T3" xfId="1225" xr:uid="{00000000-0005-0000-0000-000032000000}"/>
    <cellStyle name="_Aged Debtors_CONS_aug06_01. Chart of Accounts Sep 07_C3. General Cash by T3_1" xfId="1226" xr:uid="{00000000-0005-0000-0000-000033000000}"/>
    <cellStyle name="_Aged Debtors_CONS_aug06_01. Chart of Accounts Sep 07_C4. Client Cash by T2" xfId="1227" xr:uid="{00000000-0005-0000-0000-000034000000}"/>
    <cellStyle name="_Aged Debtors_CONS_aug06_01. Chart of Accounts Sep 07_C4. Client Cash by T2_1" xfId="1228" xr:uid="{00000000-0005-0000-0000-000035000000}"/>
    <cellStyle name="_Aged Debtors_CONS_aug06_01. Chart of Accounts Sep 07_D2. Debtor Prov Summary" xfId="1229" xr:uid="{00000000-0005-0000-0000-000036000000}"/>
    <cellStyle name="_Aged Debtors_CONS_aug06_01. Chart of Accounts Sep 07_D3. Debtors - Top 10" xfId="1230" xr:uid="{00000000-0005-0000-0000-000037000000}"/>
    <cellStyle name="_Aged Debtors_CONS_aug06_01. Chart of Accounts Sep 07_D3. Debtors - Top 10_1" xfId="1231" xr:uid="{00000000-0005-0000-0000-000038000000}"/>
    <cellStyle name="_Aged Debtors_CONS_aug06_01. Chart of Accounts Sep 07_E1. Foreign Exchange" xfId="1232" xr:uid="{00000000-0005-0000-0000-000039000000}"/>
    <cellStyle name="_Aged Debtors_CONS_aug06_01. Chart of Accounts Sep 07_F1. Prepayments" xfId="1233" xr:uid="{00000000-0005-0000-0000-00003A000000}"/>
    <cellStyle name="_Aged Debtors_CONS_aug06_01. Chart of Accounts Sep 07_F1. Prepayments_1" xfId="1234" xr:uid="{00000000-0005-0000-0000-00003B000000}"/>
    <cellStyle name="_Aged Debtors_CONS_aug06_01. Chart of Accounts Sep 07_K1. Annual Leave" xfId="1235" xr:uid="{00000000-0005-0000-0000-00003C000000}"/>
    <cellStyle name="_Aged Debtors_CONS_aug06_01. Chart of Accounts Sep 07_K1. Annual Leave_1" xfId="1236" xr:uid="{00000000-0005-0000-0000-00003D000000}"/>
    <cellStyle name="_Aged Debtors_CONS_aug06_01. Chart of Accounts Sep 07_O3. Staff Numbers" xfId="1237" xr:uid="{00000000-0005-0000-0000-00003E000000}"/>
    <cellStyle name="_Aged Debtors_CONS_aug06_01. Chart of Accounts Sep 07_O4. Front End Staff Turnover" xfId="1238" xr:uid="{00000000-0005-0000-0000-00003F000000}"/>
    <cellStyle name="_Aged Debtors_CONS_aug06_03 Sep 08 GFR Checklist" xfId="1239" xr:uid="{00000000-0005-0000-0000-000040000000}"/>
    <cellStyle name="_Aged Debtors_CONS_aug06_05 Nov 08 GFR Checklist" xfId="1240" xr:uid="{00000000-0005-0000-0000-000041000000}"/>
    <cellStyle name="_Aged Debtors_CONS_aug06_1. PNLBS YTD csv" xfId="1241" xr:uid="{00000000-0005-0000-0000-000042000000}"/>
    <cellStyle name="_Aged Debtors_CONS_aug06_10. PNLBS MTD csv" xfId="1242" xr:uid="{00000000-0005-0000-0000-000043000000}"/>
    <cellStyle name="_Aged Debtors_CONS_aug06_11. PNLBS YTD Dec06 csv" xfId="1243" xr:uid="{00000000-0005-0000-0000-000044000000}"/>
    <cellStyle name="_Aged Debtors_CONS_aug06_2. BS Rec csv" xfId="1244" xr:uid="{00000000-0005-0000-0000-000045000000}"/>
    <cellStyle name="_Aged Debtors_CONS_aug06_2008 Year End Audit GFR Checklist Template" xfId="1245" xr:uid="{00000000-0005-0000-0000-000046000000}"/>
    <cellStyle name="_Aged Debtors_CONS_aug06_2008 Year End Audit GFR Checklist Template_V1 Module 1 V6" xfId="1246" xr:uid="{00000000-0005-0000-0000-000047000000}"/>
    <cellStyle name="_Aged Debtors_CONS_aug06_2008 YEnd Audit GFR Checklist - Module 2" xfId="1247" xr:uid="{00000000-0005-0000-0000-000048000000}"/>
    <cellStyle name="_Aged Debtors_CONS_aug06_2009 1-2YEnd Audit GFR Checklist - Module 1" xfId="1248" xr:uid="{00000000-0005-0000-0000-000049000000}"/>
    <cellStyle name="_Aged Debtors_CONS_aug06_2009 1-2YEnd Audit GFR Checklist - Module 2" xfId="1249" xr:uid="{00000000-0005-0000-0000-00004A000000}"/>
    <cellStyle name="_Aged Debtors_CONS_aug06_2009 1-2YEnd Audit GFR Checklist - NEW" xfId="1250" xr:uid="{00000000-0005-0000-0000-00004B000000}"/>
    <cellStyle name="_Aged Debtors_CONS_aug06_2011 1st Qtr Fcst - Blank Template" xfId="1251" xr:uid="{00000000-0005-0000-0000-00004C000000}"/>
    <cellStyle name="_Aged Debtors_CONS_aug06_3. Debit Ledger csv" xfId="1252" xr:uid="{00000000-0005-0000-0000-00004D000000}"/>
    <cellStyle name="_Aged Debtors_CONS_aug06_5. TBCO YTD csv" xfId="1253" xr:uid="{00000000-0005-0000-0000-00004E000000}"/>
    <cellStyle name="_Aged Debtors_CONS_aug06_6. Commissions csv" xfId="1254" xr:uid="{00000000-0005-0000-0000-00004F000000}"/>
    <cellStyle name="_Aged Debtors_CONS_aug06_7. Turnover csv" xfId="1255" xr:uid="{00000000-0005-0000-0000-000050000000}"/>
    <cellStyle name="_Aged Debtors_CONS_aug06_8. Staff Numbers csv" xfId="1256" xr:uid="{00000000-0005-0000-0000-000051000000}"/>
    <cellStyle name="_Aged Debtors_CONS_aug06_9. Shop Numbers csv" xfId="1257" xr:uid="{00000000-0005-0000-0000-000052000000}"/>
    <cellStyle name="_Aged Debtors_CONS_aug06_Balance Sheet  - Dec 08 v1" xfId="1258" xr:uid="{00000000-0005-0000-0000-000053000000}"/>
    <cellStyle name="_Aged Debtors_CONS_aug06_Balance Sheet  - June'08 - V2" xfId="1259" xr:uid="{00000000-0005-0000-0000-000054000000}"/>
    <cellStyle name="_Aged Debtors_CONS_aug06_Balance Sheet Oct 07 - Flanno" xfId="1260" xr:uid="{00000000-0005-0000-0000-000055000000}"/>
    <cellStyle name="_Aged Debtors_CONS_aug06_Balance Sheet Oct 07 - Flanno_C. Debtor Prov Summary" xfId="1261" xr:uid="{00000000-0005-0000-0000-000056000000}"/>
    <cellStyle name="_Aged Debtors_CONS_aug06_Board Report - Debtor V1_0 " xfId="1262" xr:uid="{00000000-0005-0000-0000-000057000000}"/>
    <cellStyle name="_Aged Debtors_CONS_aug06_Board Report - Debtor V1_3" xfId="1263" xr:uid="{00000000-0005-0000-0000-000058000000}"/>
    <cellStyle name="_Aged Debtors_CONS_aug06_Board Report - Debtor V1_3_Debtors - Aug 08 V1" xfId="1264" xr:uid="{00000000-0005-0000-0000-000059000000}"/>
    <cellStyle name="_Aged Debtors_CONS_aug06_Board Report - Debtor V1_3_Graph" xfId="1265" xr:uid="{00000000-0005-0000-0000-00005A000000}"/>
    <cellStyle name="_Aged Debtors_CONS_aug06_Board Report - Debtor V1_3_Pg 14 - Debtors - July 09 v1" xfId="1266" xr:uid="{00000000-0005-0000-0000-00005B000000}"/>
    <cellStyle name="_Aged Debtors_CONS_aug06_Board Report - Debtor V1_3_Pg 14 - Debtors - July 09 v2" xfId="1267" xr:uid="{00000000-0005-0000-0000-00005C000000}"/>
    <cellStyle name="_Aged Debtors_CONS_aug06_Board Report - Debtor V1_3_PNL - July 09" xfId="1268" xr:uid="{00000000-0005-0000-0000-00005D000000}"/>
    <cellStyle name="_Aged Debtors_CONS_aug06_Board Report - Debtor V1_3_Sheet1" xfId="1269" xr:uid="{00000000-0005-0000-0000-00005E000000}"/>
    <cellStyle name="_Aged Debtors_CONS_aug06_Board Report - Debtor V1_3_Sheet2" xfId="1270" xr:uid="{00000000-0005-0000-0000-00005F000000}"/>
    <cellStyle name="_Aged Debtors_CONS_aug06_Board Report - Debtor V1_4" xfId="1271" xr:uid="{00000000-0005-0000-0000-000060000000}"/>
    <cellStyle name="_Aged Debtors_CONS_aug06_Board Report - Debtor V1_4_Debtors - Aug 08 V1" xfId="1272" xr:uid="{00000000-0005-0000-0000-000061000000}"/>
    <cellStyle name="_Aged Debtors_CONS_aug06_Board Report - Debtor V1_4_Graph" xfId="1273" xr:uid="{00000000-0005-0000-0000-000062000000}"/>
    <cellStyle name="_Aged Debtors_CONS_aug06_Board Report - Debtor V1_4_Pg 14 - Debtors - July 09 v1" xfId="1274" xr:uid="{00000000-0005-0000-0000-000063000000}"/>
    <cellStyle name="_Aged Debtors_CONS_aug06_Board Report - Debtor V1_4_Pg 14 - Debtors - July 09 v2" xfId="1275" xr:uid="{00000000-0005-0000-0000-000064000000}"/>
    <cellStyle name="_Aged Debtors_CONS_aug06_Board Report - Debtor V1_4_PNL - July 09" xfId="1276" xr:uid="{00000000-0005-0000-0000-000065000000}"/>
    <cellStyle name="_Aged Debtors_CONS_aug06_Board Report - Debtor V1_4_Sheet1" xfId="1277" xr:uid="{00000000-0005-0000-0000-000066000000}"/>
    <cellStyle name="_Aged Debtors_CONS_aug06_Board Report - Debtor V1_4_Sheet2" xfId="1278" xr:uid="{00000000-0005-0000-0000-000067000000}"/>
    <cellStyle name="_Aged Debtors_CONS_aug06_C2. General Cash by T2" xfId="1279" xr:uid="{00000000-0005-0000-0000-000068000000}"/>
    <cellStyle name="_Aged Debtors_CONS_aug06_C3. General Cash by T3" xfId="1280" xr:uid="{00000000-0005-0000-0000-000069000000}"/>
    <cellStyle name="_Aged Debtors_CONS_aug06_C3. General Cash by T3_1" xfId="1281" xr:uid="{00000000-0005-0000-0000-00006A000000}"/>
    <cellStyle name="_Aged Debtors_CONS_aug06_C4. Client Cash by T2" xfId="1282" xr:uid="{00000000-0005-0000-0000-00006B000000}"/>
    <cellStyle name="_Aged Debtors_CONS_aug06_C4. Client Cash by T2_1" xfId="1283" xr:uid="{00000000-0005-0000-0000-00006C000000}"/>
    <cellStyle name="_Aged Debtors_CONS_aug06_CFO Proforma" xfId="1284" xr:uid="{00000000-0005-0000-0000-00006D000000}"/>
    <cellStyle name="_Aged Debtors_CONS_aug06_CFO Proforma_2008 YEnd Audit GFR Checklist - Module 2" xfId="1285" xr:uid="{00000000-0005-0000-0000-00006E000000}"/>
    <cellStyle name="_Aged Debtors_CONS_aug06_CFO Proforma_2009 1-2YEnd Audit GFR Checklist - Module 1" xfId="1286" xr:uid="{00000000-0005-0000-0000-00006F000000}"/>
    <cellStyle name="_Aged Debtors_CONS_aug06_CFO Proforma_2009 1-2YEnd Audit GFR Checklist - NEW" xfId="1287" xr:uid="{00000000-0005-0000-0000-000070000000}"/>
    <cellStyle name="_Aged Debtors_CONS_aug06_CFO Proforma_Debtor Prov Schedule Checklist (4)" xfId="1288" xr:uid="{00000000-0005-0000-0000-000071000000}"/>
    <cellStyle name="_Aged Debtors_CONS_aug06_CFO Proforma_GFR Checklist - Half Year Audit Dec 08" xfId="1289" xr:uid="{00000000-0005-0000-0000-000072000000}"/>
    <cellStyle name="_Aged Debtors_CONS_aug06_CFO Proforma_GFR Checklist Nov 08" xfId="1290" xr:uid="{00000000-0005-0000-0000-000073000000}"/>
    <cellStyle name="_Aged Debtors_CONS_aug06_CFO Proforma_GFR Checklist -Year Audit June 2009 v1" xfId="1291" xr:uid="{00000000-0005-0000-0000-000074000000}"/>
    <cellStyle name="_Aged Debtors_CONS_aug06_CFO Proforma_GFR Checklist -Year Audit June 2009 v2" xfId="1292" xr:uid="{00000000-0005-0000-0000-000075000000}"/>
    <cellStyle name="_Aged Debtors_CONS_aug06_CFO Proforma_GFR Checklist -Year Audit June 2009 v4" xfId="1293" xr:uid="{00000000-0005-0000-0000-000076000000}"/>
    <cellStyle name="_Aged Debtors_CONS_aug06_CFO Proforma_GFR New Test Checklist Nov 08" xfId="1294" xr:uid="{00000000-0005-0000-0000-000077000000}"/>
    <cellStyle name="_Aged Debtors_CONS_aug06_CFO Proforma_Half Year End Audit GFR Che" xfId="1295" xr:uid="{00000000-0005-0000-0000-000078000000}"/>
    <cellStyle name="_Aged Debtors_CONS_aug06_CFO Proforma_May 08 GFR Checklist" xfId="1296" xr:uid="{00000000-0005-0000-0000-000079000000}"/>
    <cellStyle name="_Aged Debtors_CONS_aug06_CFO Proforma_QLD Dec07 Half Year Audit Checklist" xfId="1297" xr:uid="{00000000-0005-0000-0000-00007A000000}"/>
    <cellStyle name="_Aged Debtors_CONS_aug06_CFO Proforma_R. ADD Debtors csv" xfId="1298" xr:uid="{00000000-0005-0000-0000-00007B000000}"/>
    <cellStyle name="_Aged Debtors_CONS_aug06_CFO Proforma_R. PNLBS YTD csv" xfId="1299" xr:uid="{00000000-0005-0000-0000-00007C000000}"/>
    <cellStyle name="_Aged Debtors_CONS_aug06_CFO Proforma_Rev Rec Template (3)" xfId="1300" xr:uid="{00000000-0005-0000-0000-00007D000000}"/>
    <cellStyle name="_Aged Debtors_CONS_aug06_CFO Proforma_TB Close List of Issues for Overseas" xfId="1301" xr:uid="{00000000-0005-0000-0000-00007E000000}"/>
    <cellStyle name="_Aged Debtors_CONS_aug06_CFO Proforma_VAR. P&amp;L Detail" xfId="1302" xr:uid="{00000000-0005-0000-0000-00007F000000}"/>
    <cellStyle name="_Aged Debtors_CONS_aug06_CofA STAGE" xfId="1303" xr:uid="{00000000-0005-0000-0000-000080000000}"/>
    <cellStyle name="_Aged Debtors_CONS_aug06_Cover Pages2" xfId="1304" xr:uid="{00000000-0005-0000-0000-000081000000}"/>
    <cellStyle name="_Aged Debtors_CONS_aug06_Cover Pages2_Final Group Budget with Liberty Brendan" xfId="1305" xr:uid="{00000000-0005-0000-0000-000082000000}"/>
    <cellStyle name="_Aged Debtors_CONS_aug06_Cover Pages2_Final Group Budget without Liberty" xfId="1306" xr:uid="{00000000-0005-0000-0000-000083000000}"/>
    <cellStyle name="_Aged Debtors_CONS_aug06_Cover Pages2_Group Budget 2008.2009" xfId="1307" xr:uid="{00000000-0005-0000-0000-000084000000}"/>
    <cellStyle name="_Aged Debtors_CONS_aug06_Cover Pages2_Group Budget 2008.2009 v2" xfId="1308" xr:uid="{00000000-0005-0000-0000-000085000000}"/>
    <cellStyle name="_Aged Debtors_CONS_aug06_Cover Pages2_Group Budget 2008.S FINAL" xfId="1309" xr:uid="{00000000-0005-0000-0000-000086000000}"/>
    <cellStyle name="_Aged Debtors_CONS_aug06_Cover Pages2_Group Budget Con PBT &amp; Ebit System v7" xfId="1310" xr:uid="{00000000-0005-0000-0000-000087000000}"/>
    <cellStyle name="_Aged Debtors_CONS_aug06_D2. Debtor Prov Summary" xfId="1311" xr:uid="{00000000-0005-0000-0000-000088000000}"/>
    <cellStyle name="_Aged Debtors_CONS_aug06_D3. Debtors - Top 10" xfId="1312" xr:uid="{00000000-0005-0000-0000-000089000000}"/>
    <cellStyle name="_Aged Debtors_CONS_aug06_D3. Debtors - Top 10_1" xfId="1313" xr:uid="{00000000-0005-0000-0000-00008A000000}"/>
    <cellStyle name="_Aged Debtors_CONS_aug06_DEBTOR BOARD Report new format " xfId="1314" xr:uid="{00000000-0005-0000-0000-00008B000000}"/>
    <cellStyle name="_Aged Debtors_CONS_aug06_Debtors - Aug 08 V1" xfId="1315" xr:uid="{00000000-0005-0000-0000-00008C000000}"/>
    <cellStyle name="_Aged Debtors_CONS_aug06_Debtors Apr 08 V02" xfId="1316" xr:uid="{00000000-0005-0000-0000-00008D000000}"/>
    <cellStyle name="_Aged Debtors_CONS_aug06_Debtors June'08 (New) V2" xfId="1317" xr:uid="{00000000-0005-0000-0000-00008E000000}"/>
    <cellStyle name="_Aged Debtors_CONS_aug06_Debtors June'08 (New) V2_Debtors - Aug 08 V1" xfId="1318" xr:uid="{00000000-0005-0000-0000-00008F000000}"/>
    <cellStyle name="_Aged Debtors_CONS_aug06_Debtors June'08 (New) V2_Graph" xfId="1319" xr:uid="{00000000-0005-0000-0000-000090000000}"/>
    <cellStyle name="_Aged Debtors_CONS_aug06_Debtors June'08 (New) V2_Pg 14 - Debtors - July 09 v1" xfId="1320" xr:uid="{00000000-0005-0000-0000-000091000000}"/>
    <cellStyle name="_Aged Debtors_CONS_aug06_Debtors June'08 (New) V2_Pg 14 - Debtors - July 09 v2" xfId="1321" xr:uid="{00000000-0005-0000-0000-000092000000}"/>
    <cellStyle name="_Aged Debtors_CONS_aug06_Debtors June'08 (New) V2_PNL - July 09" xfId="1322" xr:uid="{00000000-0005-0000-0000-000093000000}"/>
    <cellStyle name="_Aged Debtors_CONS_aug06_Debtors June'08 (New) V2_Sheet1" xfId="1323" xr:uid="{00000000-0005-0000-0000-000094000000}"/>
    <cellStyle name="_Aged Debtors_CONS_aug06_Debtors June'08 (New) V2_Sheet2" xfId="1324" xr:uid="{00000000-0005-0000-0000-000095000000}"/>
    <cellStyle name="_Aged Debtors_CONS_aug06_Debtors June'08 (old)" xfId="1325" xr:uid="{00000000-0005-0000-0000-000096000000}"/>
    <cellStyle name="_Aged Debtors_CONS_aug06_Debtors Mar 08 V01" xfId="1326" xr:uid="{00000000-0005-0000-0000-000097000000}"/>
    <cellStyle name="_Aged Debtors_CONS_aug06_Debtors May 08 V3" xfId="1327" xr:uid="{00000000-0005-0000-0000-000098000000}"/>
    <cellStyle name="_Aged Debtors_CONS_aug06_Debtors May 08 V4" xfId="1328" xr:uid="{00000000-0005-0000-0000-000099000000}"/>
    <cellStyle name="_Aged Debtors_CONS_aug06_Debtors VerJan 08" xfId="1329" xr:uid="{00000000-0005-0000-0000-00009A000000}"/>
    <cellStyle name="_Aged Debtors_CONS_aug06_E1. Foreign Exchange" xfId="1330" xr:uid="{00000000-0005-0000-0000-00009B000000}"/>
    <cellStyle name="_Aged Debtors_CONS_aug06_F1. Prepayments" xfId="1331" xr:uid="{00000000-0005-0000-0000-00009C000000}"/>
    <cellStyle name="_Aged Debtors_CONS_aug06_F1. Prepayments_1" xfId="1332" xr:uid="{00000000-0005-0000-0000-00009D000000}"/>
    <cellStyle name="_Aged Debtors_CONS_aug06_FCs Half Year End Audit G 2" xfId="1333" xr:uid="{00000000-0005-0000-0000-00009E000000}"/>
    <cellStyle name="_Aged Debtors_CONS_aug06_Final Group Budget with Liberty Brendan" xfId="1334" xr:uid="{00000000-0005-0000-0000-00009F000000}"/>
    <cellStyle name="_Aged Debtors_CONS_aug06_Final Group Budget without Liberty" xfId="1335" xr:uid="{00000000-0005-0000-0000-0000A0000000}"/>
    <cellStyle name="_Aged Debtors_CONS_aug06_Final Profit &amp; Loss BR Oct 08 NEW" xfId="1336" xr:uid="{00000000-0005-0000-0000-0000A1000000}"/>
    <cellStyle name="_Aged Debtors_CONS_aug06_Formated COA" xfId="1337" xr:uid="{00000000-0005-0000-0000-0000A2000000}"/>
    <cellStyle name="_Aged Debtors_CONS_aug06_FX template" xfId="1338" xr:uid="{00000000-0005-0000-0000-0000A3000000}"/>
    <cellStyle name="_Aged Debtors_CONS_aug06_GFR Checklist - Half Year Audit Dec 08" xfId="1339" xr:uid="{00000000-0005-0000-0000-0000A4000000}"/>
    <cellStyle name="_Aged Debtors_CONS_aug06_GFR Checklist and Audit Pack" xfId="1340" xr:uid="{00000000-0005-0000-0000-0000A5000000}"/>
    <cellStyle name="_Aged Debtors_CONS_aug06_GFR CHecklist Criteria (2)" xfId="1341" xr:uid="{00000000-0005-0000-0000-0000A6000000}"/>
    <cellStyle name="_Aged Debtors_CONS_aug06_GFR Checklist Nov 08" xfId="1342" xr:uid="{00000000-0005-0000-0000-0000A7000000}"/>
    <cellStyle name="_Aged Debtors_CONS_aug06_GFR Checklist -Year Audit June 2009 v1" xfId="1343" xr:uid="{00000000-0005-0000-0000-0000A8000000}"/>
    <cellStyle name="_Aged Debtors_CONS_aug06_GFR Checklist -Year Audit June 2009 v2" xfId="1344" xr:uid="{00000000-0005-0000-0000-0000A9000000}"/>
    <cellStyle name="_Aged Debtors_CONS_aug06_GFR New Test Checklist Nov 08" xfId="1345" xr:uid="{00000000-0005-0000-0000-0000AA000000}"/>
    <cellStyle name="_Aged Debtors_CONS_aug06_Graph" xfId="1346" xr:uid="{00000000-0005-0000-0000-0000AB000000}"/>
    <cellStyle name="_Aged Debtors_CONS_aug06_Group Budget 2008.2009" xfId="1347" xr:uid="{00000000-0005-0000-0000-0000AC000000}"/>
    <cellStyle name="_Aged Debtors_CONS_aug06_Group Budget 2008.2009 v2" xfId="1348" xr:uid="{00000000-0005-0000-0000-0000AD000000}"/>
    <cellStyle name="_Aged Debtors_CONS_aug06_Group Budget 2008.S FINAL" xfId="1349" xr:uid="{00000000-0005-0000-0000-0000AE000000}"/>
    <cellStyle name="_Aged Debtors_CONS_aug06_Group Budget Con PBT &amp; Ebit System v7" xfId="1350" xr:uid="{00000000-0005-0000-0000-0000AF000000}"/>
    <cellStyle name="_Aged Debtors_CONS_aug06_Group Forecast Sep 07" xfId="1351" xr:uid="{00000000-0005-0000-0000-0000B0000000}"/>
    <cellStyle name="_Aged Debtors_CONS_aug06_Group Profit &amp; Loss Jun 09" xfId="1352" xr:uid="{00000000-0005-0000-0000-0000B1000000}"/>
    <cellStyle name="_Aged Debtors_CONS_aug06_Half Year End Audit GFR Che" xfId="1353" xr:uid="{00000000-0005-0000-0000-0000B2000000}"/>
    <cellStyle name="_Aged Debtors_CONS_aug06_Half Year End Audit GFR Checklist2" xfId="1354" xr:uid="{00000000-0005-0000-0000-0000B3000000}"/>
    <cellStyle name="_Aged Debtors_CONS_aug06_Jan 08 - TCF Calcs" xfId="1355" xr:uid="{00000000-0005-0000-0000-0000B4000000}"/>
    <cellStyle name="_Aged Debtors_CONS_aug06_Jul 2008 GFR Checklist with variance analysis" xfId="1356" xr:uid="{00000000-0005-0000-0000-0000B5000000}"/>
    <cellStyle name="_Aged Debtors_CONS_aug06_K1. Annual Leave" xfId="1357" xr:uid="{00000000-0005-0000-0000-0000B6000000}"/>
    <cellStyle name="_Aged Debtors_CONS_aug06_K1. Annual Leave_1" xfId="1358" xr:uid="{00000000-0005-0000-0000-0000B7000000}"/>
    <cellStyle name="_Aged Debtors_CONS_aug06_KMP Disclosure Template" xfId="1359" xr:uid="{00000000-0005-0000-0000-0000B8000000}"/>
    <cellStyle name="_Aged Debtors_CONS_aug06_L1. Trade Creditors - 905" xfId="1360" xr:uid="{00000000-0005-0000-0000-0000B9000000}"/>
    <cellStyle name="_Aged Debtors_CONS_aug06_March 07 Checklist Chgs  (2)" xfId="1361" xr:uid="{00000000-0005-0000-0000-0000BA000000}"/>
    <cellStyle name="_Aged Debtors_CONS_aug06_May 08 GFR Checklist" xfId="1362" xr:uid="{00000000-0005-0000-0000-0000BB000000}"/>
    <cellStyle name="_Aged Debtors_CONS_aug06_May 10 Metals Consolidated FINAL" xfId="1363" xr:uid="{00000000-0005-0000-0000-0000BC000000}"/>
    <cellStyle name="_Aged Debtors_CONS_aug06_New GFR Checklist May 07" xfId="1364" xr:uid="{00000000-0005-0000-0000-0000BD000000}"/>
    <cellStyle name="_Aged Debtors_CONS_aug06_New GFR Checklist May 07_2008 YEnd Audit GFR Checklist - Module 2" xfId="1365" xr:uid="{00000000-0005-0000-0000-0000BE000000}"/>
    <cellStyle name="_Aged Debtors_CONS_aug06_New GFR Checklist May 07_2009 1-2YEnd Audit GFR Checklist - Module 1" xfId="1366" xr:uid="{00000000-0005-0000-0000-0000BF000000}"/>
    <cellStyle name="_Aged Debtors_CONS_aug06_New GFR Checklist May 07_2009 1-2YEnd Audit GFR Checklist - NEW" xfId="1367" xr:uid="{00000000-0005-0000-0000-0000C0000000}"/>
    <cellStyle name="_Aged Debtors_CONS_aug06_New GFR Checklist May 07_Debtor Prov Schedule Checklist (4)" xfId="1368" xr:uid="{00000000-0005-0000-0000-0000C1000000}"/>
    <cellStyle name="_Aged Debtors_CONS_aug06_New GFR Checklist May 07_GFR Checklist - Half Year Audit Dec 08" xfId="1369" xr:uid="{00000000-0005-0000-0000-0000C2000000}"/>
    <cellStyle name="_Aged Debtors_CONS_aug06_New GFR Checklist May 07_GFR Checklist Nov 08" xfId="1370" xr:uid="{00000000-0005-0000-0000-0000C3000000}"/>
    <cellStyle name="_Aged Debtors_CONS_aug06_New GFR Checklist May 07_GFR Checklist -Year Audit June 2009 v1" xfId="1371" xr:uid="{00000000-0005-0000-0000-0000C4000000}"/>
    <cellStyle name="_Aged Debtors_CONS_aug06_New GFR Checklist May 07_GFR Checklist -Year Audit June 2009 v2" xfId="1372" xr:uid="{00000000-0005-0000-0000-0000C5000000}"/>
    <cellStyle name="_Aged Debtors_CONS_aug06_New GFR Checklist May 07_GFR Checklist -Year Audit June 2009 v4" xfId="1373" xr:uid="{00000000-0005-0000-0000-0000C6000000}"/>
    <cellStyle name="_Aged Debtors_CONS_aug06_New GFR Checklist May 07_GFR New Test Checklist Nov 08" xfId="1374" xr:uid="{00000000-0005-0000-0000-0000C7000000}"/>
    <cellStyle name="_Aged Debtors_CONS_aug06_New GFR Checklist May 07_Half Year End Audit GFR Che" xfId="1375" xr:uid="{00000000-0005-0000-0000-0000C8000000}"/>
    <cellStyle name="_Aged Debtors_CONS_aug06_New GFR Checklist May 07_May 08 GFR Checklist" xfId="1376" xr:uid="{00000000-0005-0000-0000-0000C9000000}"/>
    <cellStyle name="_Aged Debtors_CONS_aug06_New GFR Checklist May 07_QLD Dec07 Half Year Audit Checklist" xfId="1377" xr:uid="{00000000-0005-0000-0000-0000CA000000}"/>
    <cellStyle name="_Aged Debtors_CONS_aug06_New GFR Checklist May 07_R. ADD Debtors csv" xfId="1378" xr:uid="{00000000-0005-0000-0000-0000CB000000}"/>
    <cellStyle name="_Aged Debtors_CONS_aug06_New GFR Checklist May 07_R. PNLBS YTD csv" xfId="1379" xr:uid="{00000000-0005-0000-0000-0000CC000000}"/>
    <cellStyle name="_Aged Debtors_CONS_aug06_New GFR Checklist May 07_Rev Rec Template (3)" xfId="1380" xr:uid="{00000000-0005-0000-0000-0000CD000000}"/>
    <cellStyle name="_Aged Debtors_CONS_aug06_New GFR Checklist May 07_TB Close List of Issues for Overseas" xfId="1381" xr:uid="{00000000-0005-0000-0000-0000CE000000}"/>
    <cellStyle name="_Aged Debtors_CONS_aug06_New GFR Checklist May 07_VAR. P&amp;L Detail" xfId="1382" xr:uid="{00000000-0005-0000-0000-0000CF000000}"/>
    <cellStyle name="_Aged Debtors_CONS_aug06_NZ Profit &amp; Loss Jun 09" xfId="1383" xr:uid="{00000000-0005-0000-0000-0000D0000000}"/>
    <cellStyle name="_Aged Debtors_CONS_aug06_O1. Commission Rec" xfId="1384" xr:uid="{00000000-0005-0000-0000-0000D1000000}"/>
    <cellStyle name="_Aged Debtors_CONS_aug06_O2. Turnover" xfId="1385" xr:uid="{00000000-0005-0000-0000-0000D2000000}"/>
    <cellStyle name="_Aged Debtors_CONS_aug06_O3. Staff Numbers" xfId="1386" xr:uid="{00000000-0005-0000-0000-0000D3000000}"/>
    <cellStyle name="_Aged Debtors_CONS_aug06_O4. Front End Staff Turnover" xfId="1387" xr:uid="{00000000-0005-0000-0000-0000D4000000}"/>
    <cellStyle name="_Aged Debtors_CONS_aug06_O5. Shop Numbers" xfId="1388" xr:uid="{00000000-0005-0000-0000-0000D5000000}"/>
    <cellStyle name="_Aged Debtors_CONS_aug06_P&amp;L and Balance Sheet Groupings 2" xfId="1389" xr:uid="{00000000-0005-0000-0000-0000D6000000}"/>
    <cellStyle name="_Aged Debtors_CONS_aug06_P&amp;L and Balance Sheet Groupings 2_Debtor Prov Schedule Checklist (4)" xfId="1390" xr:uid="{00000000-0005-0000-0000-0000D7000000}"/>
    <cellStyle name="_Aged Debtors_CONS_aug06_P&amp;L and Balance Sheet Groupings 2_GFR Checklist - Half Year Audit Dec 08" xfId="1391" xr:uid="{00000000-0005-0000-0000-0000D8000000}"/>
    <cellStyle name="_Aged Debtors_CONS_aug06_P&amp;L and Balance Sheet Groupings 2_GFR Checklist -Year Audit June 2009 v1" xfId="1392" xr:uid="{00000000-0005-0000-0000-0000D9000000}"/>
    <cellStyle name="_Aged Debtors_CONS_aug06_P&amp;L and Balance Sheet Groupings 2_GFR Checklist -Year Audit June 2009 v2" xfId="1393" xr:uid="{00000000-0005-0000-0000-0000DA000000}"/>
    <cellStyle name="_Aged Debtors_CONS_aug06_P&amp;L and Balance Sheet Groupings 2_GFR Checklist -Year Audit June 2009 v4" xfId="1394" xr:uid="{00000000-0005-0000-0000-0000DB000000}"/>
    <cellStyle name="_Aged Debtors_CONS_aug06_P&amp;L and Balance Sheet Groupings 2_R. ADD Debtors csv" xfId="1395" xr:uid="{00000000-0005-0000-0000-0000DC000000}"/>
    <cellStyle name="_Aged Debtors_CONS_aug06_P&amp;L and Balance Sheet Groupings 2_R. PNLBS YTD csv" xfId="1396" xr:uid="{00000000-0005-0000-0000-0000DD000000}"/>
    <cellStyle name="_Aged Debtors_CONS_aug06_P&amp;L and Balance Sheet Groupings 2_TB Close List of Issues for Overseas" xfId="1397" xr:uid="{00000000-0005-0000-0000-0000DE000000}"/>
    <cellStyle name="_Aged Debtors_CONS_aug06_P&amp;L and Balance Sheet Groupings 2_VAR. P&amp;L Detail" xfId="1398" xr:uid="{00000000-0005-0000-0000-0000DF000000}"/>
    <cellStyle name="_Aged Debtors_CONS_aug06_Pg 14 - Debtors - July 09 v1" xfId="1399" xr:uid="{00000000-0005-0000-0000-0000E0000000}"/>
    <cellStyle name="_Aged Debtors_CONS_aug06_Pg 14 - Debtors - July 09 v2" xfId="1400" xr:uid="{00000000-0005-0000-0000-0000E1000000}"/>
    <cellStyle name="_Aged Debtors_CONS_aug06_PNL - July 09" xfId="1401" xr:uid="{00000000-0005-0000-0000-0000E2000000}"/>
    <cellStyle name="_Aged Debtors_CONS_aug06_Profit &amp; Loss" xfId="1402" xr:uid="{00000000-0005-0000-0000-0000E3000000}"/>
    <cellStyle name="_Aged Debtors_CONS_aug06_Profit &amp; Loss BR July08" xfId="1403" xr:uid="{00000000-0005-0000-0000-0000E4000000}"/>
    <cellStyle name="_Aged Debtors_CONS_aug06_Profit &amp; Loss BR July08_C. Debtor Prov Summary" xfId="1404" xr:uid="{00000000-0005-0000-0000-0000E5000000}"/>
    <cellStyle name="_Aged Debtors_CONS_aug06_Profit &amp; Loss BR Oct 08 NEW" xfId="1405" xr:uid="{00000000-0005-0000-0000-0000E6000000}"/>
    <cellStyle name="_Aged Debtors_CONS_aug06_Profit &amp; Loss BR Oct 08 NEW- Liberty" xfId="1406" xr:uid="{00000000-0005-0000-0000-0000E7000000}"/>
    <cellStyle name="_Aged Debtors_CONS_aug06_Profit &amp; Loss_2011 1st Qtr Fcst - Blank Template" xfId="1407" xr:uid="{00000000-0005-0000-0000-0000E8000000}"/>
    <cellStyle name="_Aged Debtors_CONS_aug06_Profit &amp; Loss_Actual by Month (2)" xfId="1408" xr:uid="{00000000-0005-0000-0000-0000E9000000}"/>
    <cellStyle name="_Aged Debtors_CONS_aug06_Profit &amp; Loss_CFO Flash - Oct 08" xfId="1409" xr:uid="{00000000-0005-0000-0000-0000EA000000}"/>
    <cellStyle name="_Aged Debtors_CONS_aug06_Profit &amp; Loss_Control" xfId="1410" xr:uid="{00000000-0005-0000-0000-0000EB000000}"/>
    <cellStyle name="_Aged Debtors_CONS_aug06_Profit &amp; Loss_Final Group Budget with Liberty Brendan" xfId="1411" xr:uid="{00000000-0005-0000-0000-0000EC000000}"/>
    <cellStyle name="_Aged Debtors_CONS_aug06_Profit &amp; Loss_Group Budget Con PBT &amp; Ebit System v2" xfId="1412" xr:uid="{00000000-0005-0000-0000-0000ED000000}"/>
    <cellStyle name="_Aged Debtors_CONS_aug06_Profit &amp; Loss_Group Budget Con PBT &amp; Ebit System v3" xfId="1413" xr:uid="{00000000-0005-0000-0000-0000EE000000}"/>
    <cellStyle name="_Aged Debtors_CONS_aug06_Profit &amp; Loss_Group Budget Con PBT &amp; Ebit System v4" xfId="1414" xr:uid="{00000000-0005-0000-0000-0000EF000000}"/>
    <cellStyle name="_Aged Debtors_CONS_aug06_Profit &amp; Loss_Group Budget PBT TempE vs System v2" xfId="1415" xr:uid="{00000000-0005-0000-0000-0000F0000000}"/>
    <cellStyle name="_Aged Debtors_CONS_aug06_Profit &amp; Loss_Group Results Jan 09 Act" xfId="1416" xr:uid="{00000000-0005-0000-0000-0000F1000000}"/>
    <cellStyle name="_Aged Debtors_CONS_aug06_Profit &amp; Loss_Group Results Jun 08 Act v2" xfId="1417" xr:uid="{00000000-0005-0000-0000-0000F2000000}"/>
    <cellStyle name="_Aged Debtors_CONS_aug06_Profit &amp; Loss_Group Results Jun 08 Est v2" xfId="1418" xr:uid="{00000000-0005-0000-0000-0000F3000000}"/>
    <cellStyle name="_Aged Debtors_CONS_aug06_Profit &amp; Loss_Group Results May 08 Est" xfId="1419" xr:uid="{00000000-0005-0000-0000-0000F4000000}"/>
    <cellStyle name="_Aged Debtors_CONS_aug06_Profit &amp; Loss_Group Results Nov 08 Act V1" xfId="1420" xr:uid="{00000000-0005-0000-0000-0000F5000000}"/>
    <cellStyle name="_Aged Debtors_CONS_aug06_Profit &amp; Loss_Group Results Oct 08 Est" xfId="1421" xr:uid="{00000000-0005-0000-0000-0000F6000000}"/>
    <cellStyle name="_Aged Debtors_CONS_aug06_Profit &amp; Loss_Group Results Sept 08 Act NEW" xfId="1422" xr:uid="{00000000-0005-0000-0000-0000F7000000}"/>
    <cellStyle name="_Aged Debtors_CONS_aug06_Profit &amp; Loss_May 10 Metals Consolidated FINAL" xfId="1423" xr:uid="{00000000-0005-0000-0000-0000F8000000}"/>
    <cellStyle name="_Aged Debtors_CONS_aug06_Profit &amp; Loss_Prior Year by Month" xfId="1424" xr:uid="{00000000-0005-0000-0000-0000F9000000}"/>
    <cellStyle name="_Aged Debtors_CONS_aug06_Profit &amp; Loss_QueryAnalysis_BR_FYR_bm" xfId="1425" xr:uid="{00000000-0005-0000-0000-0000FA000000}"/>
    <cellStyle name="_Aged Debtors_CONS_aug06_Profit &amp; Loss_QueryAnalysis_BR_FYR_bmv2" xfId="1426" xr:uid="{00000000-0005-0000-0000-0000FB000000}"/>
    <cellStyle name="_Aged Debtors_CONS_aug06_Profit &amp; Loss_QueryAnalysis_BR_FYR_ver1" xfId="1427" xr:uid="{00000000-0005-0000-0000-0000FC000000}"/>
    <cellStyle name="_Aged Debtors_CONS_aug06_Profit &amp; Loss_QueryAnalysis_BR_FYR_ver2" xfId="1428" xr:uid="{00000000-0005-0000-0000-0000FD000000}"/>
    <cellStyle name="_Aged Debtors_CONS_aug06_Profit &amp; Loss_Sheet1" xfId="1429" xr:uid="{00000000-0005-0000-0000-0000FE000000}"/>
    <cellStyle name="_Aged Debtors_CONS_aug06_Profit &amp; Loss_Summary Report" xfId="1430" xr:uid="{00000000-0005-0000-0000-0000FF000000}"/>
    <cellStyle name="_Aged Debtors_CONS_aug06_Profit &amp; Loss_Summary Report Actual" xfId="1431" xr:uid="{00000000-0005-0000-0000-000000010000}"/>
    <cellStyle name="_Aged Debtors_CONS_aug06_Profit &amp; Loss_Turnover &amp; Comm Sep 08" xfId="1432" xr:uid="{00000000-0005-0000-0000-000001010000}"/>
    <cellStyle name="_Aged Debtors_CONS_aug06_Profit &amp; Loss_Turnover &amp; Comm Sep 08 NEW" xfId="1433" xr:uid="{00000000-0005-0000-0000-000002010000}"/>
    <cellStyle name="_Aged Debtors_CONS_aug06_Profit &amp; Loss_Turnover &amp; Comm Sep 08 NEW_VAR. P&amp;L Detail" xfId="1434" xr:uid="{00000000-0005-0000-0000-000003010000}"/>
    <cellStyle name="_Aged Debtors_CONS_aug06_Profit &amp; Loss_Turnover &amp; Comm Sep 08_VAR. P&amp;L Detail" xfId="1435" xr:uid="{00000000-0005-0000-0000-000004010000}"/>
    <cellStyle name="_Aged Debtors_CONS_aug06_Profit &amp; Loss_Vision - FYR - May 09 Est" xfId="1436" xr:uid="{00000000-0005-0000-0000-000005010000}"/>
    <cellStyle name="_Aged Debtors_CONS_aug06_Proforma" xfId="1437" xr:uid="{00000000-0005-0000-0000-000006010000}"/>
    <cellStyle name="_Aged Debtors_CONS_aug06_Proforma 3" xfId="1438" xr:uid="{00000000-0005-0000-0000-000007010000}"/>
    <cellStyle name="_Aged Debtors_CONS_aug06_Proforma 3_Actual by Month (2)" xfId="1439" xr:uid="{00000000-0005-0000-0000-000008010000}"/>
    <cellStyle name="_Aged Debtors_CONS_aug06_Proforma 3_Balance Sheet  - Dec 08 v1" xfId="1440" xr:uid="{00000000-0005-0000-0000-000009010000}"/>
    <cellStyle name="_Aged Debtors_CONS_aug06_Proforma 3_Balance Sheet  - June'08 - V2" xfId="1441" xr:uid="{00000000-0005-0000-0000-00000A010000}"/>
    <cellStyle name="_Aged Debtors_CONS_aug06_Proforma 3_C. Debtor Prov Summary" xfId="1442" xr:uid="{00000000-0005-0000-0000-00000B010000}"/>
    <cellStyle name="_Aged Debtors_CONS_aug06_Proforma 3_CFO Flash - Oct 08" xfId="1443" xr:uid="{00000000-0005-0000-0000-00000C010000}"/>
    <cellStyle name="_Aged Debtors_CONS_aug06_Proforma 3_Control" xfId="1444" xr:uid="{00000000-0005-0000-0000-00000D010000}"/>
    <cellStyle name="_Aged Debtors_CONS_aug06_Proforma 3_Final Group Budget with Liberty Brendan" xfId="1445" xr:uid="{00000000-0005-0000-0000-00000E010000}"/>
    <cellStyle name="_Aged Debtors_CONS_aug06_Proforma 3_Final Group Budget without Liberty" xfId="1446" xr:uid="{00000000-0005-0000-0000-00000F010000}"/>
    <cellStyle name="_Aged Debtors_CONS_aug06_Proforma 3_Final Profit &amp; Loss BR Oct 08 NEW" xfId="1447" xr:uid="{00000000-0005-0000-0000-000010010000}"/>
    <cellStyle name="_Aged Debtors_CONS_aug06_Proforma 3_Group Budget 2008.2009" xfId="1448" xr:uid="{00000000-0005-0000-0000-000011010000}"/>
    <cellStyle name="_Aged Debtors_CONS_aug06_Proforma 3_Group Budget 2008.2009 v10 Pre 16-6-08" xfId="1449" xr:uid="{00000000-0005-0000-0000-000012010000}"/>
    <cellStyle name="_Aged Debtors_CONS_aug06_Proforma 3_Group Budget 2008.2009 v2" xfId="1450" xr:uid="{00000000-0005-0000-0000-000013010000}"/>
    <cellStyle name="_Aged Debtors_CONS_aug06_Proforma 3_Group Budget 2008.S FINAL" xfId="1451" xr:uid="{00000000-0005-0000-0000-000014010000}"/>
    <cellStyle name="_Aged Debtors_CONS_aug06_Proforma 3_Group Budget Con PBT &amp; Ebit System v2" xfId="1452" xr:uid="{00000000-0005-0000-0000-000015010000}"/>
    <cellStyle name="_Aged Debtors_CONS_aug06_Proforma 3_Group Budget Con PBT &amp; Ebit System v3" xfId="1453" xr:uid="{00000000-0005-0000-0000-000016010000}"/>
    <cellStyle name="_Aged Debtors_CONS_aug06_Proforma 3_Group Budget Con PBT &amp; Ebit System v4" xfId="1454" xr:uid="{00000000-0005-0000-0000-000017010000}"/>
    <cellStyle name="_Aged Debtors_CONS_aug06_Proforma 3_Group Budget Con PBT &amp; Ebit System v7" xfId="1455" xr:uid="{00000000-0005-0000-0000-000018010000}"/>
    <cellStyle name="_Aged Debtors_CONS_aug06_Proforma 3_Group Budget PBT TempE vs System v2" xfId="1456" xr:uid="{00000000-0005-0000-0000-000019010000}"/>
    <cellStyle name="_Aged Debtors_CONS_aug06_Proforma 3_Group Profit &amp; Loss Jun 09" xfId="1457" xr:uid="{00000000-0005-0000-0000-00001A010000}"/>
    <cellStyle name="_Aged Debtors_CONS_aug06_Proforma 3_Group Profit &amp; Loss Jun 09 v2" xfId="1458" xr:uid="{00000000-0005-0000-0000-00001B010000}"/>
    <cellStyle name="_Aged Debtors_CONS_aug06_Proforma 3_Group Results Jan 09 Act" xfId="1459" xr:uid="{00000000-0005-0000-0000-00001C010000}"/>
    <cellStyle name="_Aged Debtors_CONS_aug06_Proforma 3_Group Results Jun 08 Act v2" xfId="1460" xr:uid="{00000000-0005-0000-0000-00001D010000}"/>
    <cellStyle name="_Aged Debtors_CONS_aug06_Proforma 3_Group Results Jun 08 Est v2" xfId="1461" xr:uid="{00000000-0005-0000-0000-00001E010000}"/>
    <cellStyle name="_Aged Debtors_CONS_aug06_Proforma 3_Group Results May 08 Est" xfId="1462" xr:uid="{00000000-0005-0000-0000-00001F010000}"/>
    <cellStyle name="_Aged Debtors_CONS_aug06_Proforma 3_Group Results Nov 08 Act V1" xfId="1463" xr:uid="{00000000-0005-0000-0000-000020010000}"/>
    <cellStyle name="_Aged Debtors_CONS_aug06_Proforma 3_Group Results Oct 08 Est" xfId="1464" xr:uid="{00000000-0005-0000-0000-000021010000}"/>
    <cellStyle name="_Aged Debtors_CONS_aug06_Proforma 3_Group Results Sept 08 Act NEW" xfId="1465" xr:uid="{00000000-0005-0000-0000-000022010000}"/>
    <cellStyle name="_Aged Debtors_CONS_aug06_Proforma 3_Jan 08 - TCF Calcs" xfId="1466" xr:uid="{00000000-0005-0000-0000-000023010000}"/>
    <cellStyle name="_Aged Debtors_CONS_aug06_Proforma 3_NZ Profit &amp; Loss Jun 09" xfId="1467" xr:uid="{00000000-0005-0000-0000-000024010000}"/>
    <cellStyle name="_Aged Debtors_CONS_aug06_Proforma 3_Prior Year by Month" xfId="1468" xr:uid="{00000000-0005-0000-0000-000025010000}"/>
    <cellStyle name="_Aged Debtors_CONS_aug06_Proforma 3_Profit &amp; Loss BR June08" xfId="1469" xr:uid="{00000000-0005-0000-0000-000026010000}"/>
    <cellStyle name="_Aged Debtors_CONS_aug06_Proforma 3_Profit &amp; Loss BR Nov 08" xfId="1470" xr:uid="{00000000-0005-0000-0000-000027010000}"/>
    <cellStyle name="_Aged Debtors_CONS_aug06_Proforma 3_Profit &amp; Loss BR Oct 08 NEW" xfId="1471" xr:uid="{00000000-0005-0000-0000-000028010000}"/>
    <cellStyle name="_Aged Debtors_CONS_aug06_Proforma 3_Profit &amp; Loss BR Oct 08 NEW- Liberty" xfId="1472" xr:uid="{00000000-0005-0000-0000-000029010000}"/>
    <cellStyle name="_Aged Debtors_CONS_aug06_Proforma 3_QueryAnalysis_BR_FYR_bm" xfId="1473" xr:uid="{00000000-0005-0000-0000-00002A010000}"/>
    <cellStyle name="_Aged Debtors_CONS_aug06_Proforma 3_QueryAnalysis_BR_FYR_bmv2" xfId="1474" xr:uid="{00000000-0005-0000-0000-00002B010000}"/>
    <cellStyle name="_Aged Debtors_CONS_aug06_Proforma 3_QueryAnalysis_BR_FYR_ver1" xfId="1475" xr:uid="{00000000-0005-0000-0000-00002C010000}"/>
    <cellStyle name="_Aged Debtors_CONS_aug06_Proforma 3_QueryAnalysis_BR_FYR_ver2" xfId="1476" xr:uid="{00000000-0005-0000-0000-00002D010000}"/>
    <cellStyle name="_Aged Debtors_CONS_aug06_Proforma 3_Sheet1" xfId="1477" xr:uid="{00000000-0005-0000-0000-00002E010000}"/>
    <cellStyle name="_Aged Debtors_CONS_aug06_Proforma 3_Sheet1_1" xfId="1478" xr:uid="{00000000-0005-0000-0000-00002F010000}"/>
    <cellStyle name="_Aged Debtors_CONS_aug06_Proforma 3_Sheet2" xfId="1479" xr:uid="{00000000-0005-0000-0000-000030010000}"/>
    <cellStyle name="_Aged Debtors_CONS_aug06_Proforma 3_Staff Numbers Template Oct TEST After Rest" xfId="1480" xr:uid="{00000000-0005-0000-0000-000031010000}"/>
    <cellStyle name="_Aged Debtors_CONS_aug06_Proforma 3_Summary Report" xfId="1481" xr:uid="{00000000-0005-0000-0000-000032010000}"/>
    <cellStyle name="_Aged Debtors_CONS_aug06_Proforma 3_Summary Report Actual" xfId="1482" xr:uid="{00000000-0005-0000-0000-000033010000}"/>
    <cellStyle name="_Aged Debtors_CONS_aug06_Proforma 3_TCF Calcs (V1_0) - Feb'08" xfId="1483" xr:uid="{00000000-0005-0000-0000-000034010000}"/>
    <cellStyle name="_Aged Debtors_CONS_aug06_Proforma 3_Turnover &amp; Comm Sep 08" xfId="1484" xr:uid="{00000000-0005-0000-0000-000035010000}"/>
    <cellStyle name="_Aged Debtors_CONS_aug06_Proforma 3_Turnover &amp; Comm Sep 08 NEW" xfId="1485" xr:uid="{00000000-0005-0000-0000-000036010000}"/>
    <cellStyle name="_Aged Debtors_CONS_aug06_Proforma 3_Turnover &amp; Comm Sep 08 NEW_VAR. P&amp;L Detail" xfId="1486" xr:uid="{00000000-0005-0000-0000-000037010000}"/>
    <cellStyle name="_Aged Debtors_CONS_aug06_Proforma 3_Turnover &amp; Comm Sep 08_VAR. P&amp;L Detail" xfId="1487" xr:uid="{00000000-0005-0000-0000-000038010000}"/>
    <cellStyle name="_Aged Debtors_CONS_aug06_Proforma 3_Vision - FYR - May 09 Est" xfId="1488" xr:uid="{00000000-0005-0000-0000-000039010000}"/>
    <cellStyle name="_Aged Debtors_CONS_aug06_Proforma budget 08" xfId="1489" xr:uid="{00000000-0005-0000-0000-00003A010000}"/>
    <cellStyle name="_Aged Debtors_CONS_aug06_Proforma budget 08 V2" xfId="1490" xr:uid="{00000000-0005-0000-0000-00003B010000}"/>
    <cellStyle name="_Aged Debtors_CONS_aug06_Proforma budget 08 V2_C. Debtor Prov Summary" xfId="1491" xr:uid="{00000000-0005-0000-0000-00003C010000}"/>
    <cellStyle name="_Aged Debtors_CONS_aug06_Proforma budget 08_C. Debtor Prov Summary" xfId="1492" xr:uid="{00000000-0005-0000-0000-00003D010000}"/>
    <cellStyle name="_Aged Debtors_CONS_aug06_Proforma_2011 1st Qtr Fcst - Blank Template" xfId="1493" xr:uid="{00000000-0005-0000-0000-00003E010000}"/>
    <cellStyle name="_Aged Debtors_CONS_aug06_Proforma_May 10 Metals Consolidated FINAL" xfId="1494" xr:uid="{00000000-0005-0000-0000-00003F010000}"/>
    <cellStyle name="_Aged Debtors_CONS_aug06_Proforma_Turnover &amp; Comm Sep 08" xfId="1495" xr:uid="{00000000-0005-0000-0000-000040010000}"/>
    <cellStyle name="_Aged Debtors_CONS_aug06_Proforma_Turnover &amp; Comm Sep 08 NEW" xfId="1496" xr:uid="{00000000-0005-0000-0000-000041010000}"/>
    <cellStyle name="_Aged Debtors_CONS_aug06_Proforma_Turnover &amp; Comm Sep 08 NEW_VAR. P&amp;L Detail" xfId="1497" xr:uid="{00000000-0005-0000-0000-000042010000}"/>
    <cellStyle name="_Aged Debtors_CONS_aug06_Proforma_Turnover &amp; Comm Sep 08_VAR. P&amp;L Detail" xfId="1498" xr:uid="{00000000-0005-0000-0000-000043010000}"/>
    <cellStyle name="_Aged Debtors_CONS_aug06_QLD Dec07 Half Year Audit Checklist" xfId="1499" xr:uid="{00000000-0005-0000-0000-000044010000}"/>
    <cellStyle name="_Aged Debtors_CONS_aug06_Rev Rec Template (3)" xfId="1500" xr:uid="{00000000-0005-0000-0000-000045010000}"/>
    <cellStyle name="_Aged Debtors_CONS_aug06_Revised attestation" xfId="1501" xr:uid="{00000000-0005-0000-0000-000046010000}"/>
    <cellStyle name="_Aged Debtors_CONS_aug06_S1. P&amp;L Detail - PY" xfId="1502" xr:uid="{00000000-0005-0000-0000-000047010000}"/>
    <cellStyle name="_Aged Debtors_CONS_aug06_Sheet1" xfId="1503" xr:uid="{00000000-0005-0000-0000-000048010000}"/>
    <cellStyle name="_Aged Debtors_CONS_aug06_Sheet2" xfId="1504" xr:uid="{00000000-0005-0000-0000-000049010000}"/>
    <cellStyle name="_Aged Debtors_CONS_aug06_Staff Numbers Template Oct TEST After Rest" xfId="1505" xr:uid="{00000000-0005-0000-0000-00004A010000}"/>
    <cellStyle name="_Aged Debtors_CONS_aug06_TABLE" xfId="1506" xr:uid="{00000000-0005-0000-0000-00004B010000}"/>
    <cellStyle name="_Aged Debtors_CONS_aug06_TB Close List of Issues for Overseas" xfId="1507" xr:uid="{00000000-0005-0000-0000-00004C010000}"/>
    <cellStyle name="_Aged Debtors_CONS_aug06_TCF Calcs (V1_0) - Feb'08" xfId="1508" xr:uid="{00000000-0005-0000-0000-00004D010000}"/>
    <cellStyle name="_Aged Debtors_CONS_aug06_VAR. P&amp;L Detail" xfId="1509" xr:uid="{00000000-0005-0000-0000-00004E010000}"/>
    <cellStyle name="_Aged Debtors_CONS_aug06_Year End Audit GFR Checklist" xfId="1510" xr:uid="{00000000-0005-0000-0000-00004F010000}"/>
    <cellStyle name="_ALH ARP 2006-MASTER New" xfId="1511" xr:uid="{00000000-0005-0000-0000-000050010000}"/>
    <cellStyle name="_ALH ARP 2006-MASTER New_C. Debtor Prov Summary" xfId="1512" xr:uid="{00000000-0005-0000-0000-000051010000}"/>
    <cellStyle name="_ALH Publish Aug" xfId="1513" xr:uid="{00000000-0005-0000-0000-000052010000}"/>
    <cellStyle name="_ALH Publish Aug_C. Debtor Prov Summary" xfId="1514" xr:uid="{00000000-0005-0000-0000-000053010000}"/>
    <cellStyle name="_ALH Publish Aug_Copy of LEISURE TEMPLATE" xfId="1515" xr:uid="{00000000-0005-0000-0000-000054010000}"/>
    <cellStyle name="_ALH Publish Aug_Copy of LEISURE TEMPLATE_C. Debtor Prov Summary" xfId="1516" xr:uid="{00000000-0005-0000-0000-000055010000}"/>
    <cellStyle name="_ALH Publish Aug_NZ Scorecard Reporting Suite" xfId="1517" xr:uid="{00000000-0005-0000-0000-000056010000}"/>
    <cellStyle name="_ALH Publish Aug_NZ Scorecard Reporting Suite_C. Debtor Prov Summary" xfId="1518" xr:uid="{00000000-0005-0000-0000-000057010000}"/>
    <cellStyle name="_ALH Publish Aug_Peopleworks Actual Jan" xfId="1519" xr:uid="{00000000-0005-0000-0000-000058010000}"/>
    <cellStyle name="_ALH Publish Aug_Peopleworks Actual Jan_C. Debtor Prov Summary" xfId="1520" xr:uid="{00000000-0005-0000-0000-000059010000}"/>
    <cellStyle name="_ALH Publish Aug_Peopleworks Actuals Feb" xfId="1521" xr:uid="{00000000-0005-0000-0000-00005A010000}"/>
    <cellStyle name="_ALH Publish Aug_Peopleworks Actuals Feb_C. Debtor Prov Summary" xfId="1522" xr:uid="{00000000-0005-0000-0000-00005B010000}"/>
    <cellStyle name="_Area Support Account" xfId="1523" xr:uid="{00000000-0005-0000-0000-00005C010000}"/>
    <cellStyle name="_Australia Checklist" xfId="1524" xr:uid="{00000000-0005-0000-0000-00005D010000}"/>
    <cellStyle name="_Australia Checklist_01. Chart of Accounts Feb08" xfId="1525" xr:uid="{00000000-0005-0000-0000-00005E010000}"/>
    <cellStyle name="_Australia Checklist_01. Chart of Accounts Sep 07" xfId="1526" xr:uid="{00000000-0005-0000-0000-00005F010000}"/>
    <cellStyle name="_Australia Checklist_02. August CHI Asset Reconciliation" xfId="1527" xr:uid="{00000000-0005-0000-0000-000060010000}"/>
    <cellStyle name="_Australia Checklist_03 Sep 08 GFR Checklist" xfId="1528" xr:uid="{00000000-0005-0000-0000-000061010000}"/>
    <cellStyle name="_Australia Checklist_05 Nov 08 GFR Checklist" xfId="1529" xr:uid="{00000000-0005-0000-0000-000062010000}"/>
    <cellStyle name="_Australia Checklist_1. PNLBS YTD csv" xfId="1530" xr:uid="{00000000-0005-0000-0000-000063010000}"/>
    <cellStyle name="_Australia Checklist_10. PNLBS MTD csv" xfId="1531" xr:uid="{00000000-0005-0000-0000-000064010000}"/>
    <cellStyle name="_Australia Checklist_11. PNLBS YTD Dec06 csv" xfId="1532" xr:uid="{00000000-0005-0000-0000-000065010000}"/>
    <cellStyle name="_Australia Checklist_2. BS Rec csv" xfId="1533" xr:uid="{00000000-0005-0000-0000-000066010000}"/>
    <cellStyle name="_Australia Checklist_2008 Year End Audit GFR Checklist Template" xfId="1534" xr:uid="{00000000-0005-0000-0000-000067010000}"/>
    <cellStyle name="_Australia Checklist_2008 Year End Audit GFR Checklist Template_V1 Module 1 V6" xfId="1535" xr:uid="{00000000-0005-0000-0000-000068010000}"/>
    <cellStyle name="_Australia Checklist_2008 YEnd Audit GFR Checklist - Module 2" xfId="1536" xr:uid="{00000000-0005-0000-0000-000069010000}"/>
    <cellStyle name="_Australia Checklist_2009 1-2YEnd Audit GFR Checklist - Module 1" xfId="1537" xr:uid="{00000000-0005-0000-0000-00006A010000}"/>
    <cellStyle name="_Australia Checklist_2009 1-2YEnd Audit GFR Checklist - Module 2" xfId="1538" xr:uid="{00000000-0005-0000-0000-00006B010000}"/>
    <cellStyle name="_Australia Checklist_2009 1-2YEnd Audit GFR Checklist - NEW" xfId="1539" xr:uid="{00000000-0005-0000-0000-00006C010000}"/>
    <cellStyle name="_Australia Checklist_2011 1st Qtr Fcst - Blank Template" xfId="1540" xr:uid="{00000000-0005-0000-0000-00006D010000}"/>
    <cellStyle name="_Australia Checklist_3. Debit Ledger csv" xfId="1541" xr:uid="{00000000-0005-0000-0000-00006E010000}"/>
    <cellStyle name="_Australia Checklist_5. TBCO YTD csv" xfId="1542" xr:uid="{00000000-0005-0000-0000-00006F010000}"/>
    <cellStyle name="_Australia Checklist_6. Commissions csv" xfId="1543" xr:uid="{00000000-0005-0000-0000-000070010000}"/>
    <cellStyle name="_Australia Checklist_7. Turnover csv" xfId="1544" xr:uid="{00000000-0005-0000-0000-000071010000}"/>
    <cellStyle name="_Australia Checklist_8. Staff Numbers csv" xfId="1545" xr:uid="{00000000-0005-0000-0000-000072010000}"/>
    <cellStyle name="_Australia Checklist_9. Shop Numbers csv" xfId="1546" xr:uid="{00000000-0005-0000-0000-000073010000}"/>
    <cellStyle name="_Australia Checklist_C2. General Cash by T2" xfId="1547" xr:uid="{00000000-0005-0000-0000-000074010000}"/>
    <cellStyle name="_Australia Checklist_C3. General Cash by T3" xfId="1548" xr:uid="{00000000-0005-0000-0000-000075010000}"/>
    <cellStyle name="_Australia Checklist_C3. General Cash by T3_1" xfId="1549" xr:uid="{00000000-0005-0000-0000-000076010000}"/>
    <cellStyle name="_Australia Checklist_C4. Client Cash by T2" xfId="1550" xr:uid="{00000000-0005-0000-0000-000077010000}"/>
    <cellStyle name="_Australia Checklist_C4. Client Cash by T2_1" xfId="1551" xr:uid="{00000000-0005-0000-0000-000078010000}"/>
    <cellStyle name="_Australia Checklist_CFO Proforma" xfId="1552" xr:uid="{00000000-0005-0000-0000-000079010000}"/>
    <cellStyle name="_Australia Checklist_D2. Debtor Prov Summary" xfId="1553" xr:uid="{00000000-0005-0000-0000-00007A010000}"/>
    <cellStyle name="_Australia Checklist_D3. Debtors - Top 10" xfId="1554" xr:uid="{00000000-0005-0000-0000-00007B010000}"/>
    <cellStyle name="_Australia Checklist_D3. Debtors - Top 10_1" xfId="1555" xr:uid="{00000000-0005-0000-0000-00007C010000}"/>
    <cellStyle name="_Australia Checklist_Dec 06 - AUDIT CHECKLIST (4)" xfId="1556" xr:uid="{00000000-0005-0000-0000-00007D010000}"/>
    <cellStyle name="_Australia Checklist_Dec 06 - AUDIT CHECKLIST (4) (2)" xfId="1557" xr:uid="{00000000-0005-0000-0000-00007E010000}"/>
    <cellStyle name="_Australia Checklist_E1. Foreign Exchange" xfId="1558" xr:uid="{00000000-0005-0000-0000-00007F010000}"/>
    <cellStyle name="_Australia Checklist_F1. Prepayments" xfId="1559" xr:uid="{00000000-0005-0000-0000-000080010000}"/>
    <cellStyle name="_Australia Checklist_F1. Prepayments_1" xfId="1560" xr:uid="{00000000-0005-0000-0000-000081010000}"/>
    <cellStyle name="_Australia Checklist_FCs Half Year End Audit G 2" xfId="1561" xr:uid="{00000000-0005-0000-0000-000082010000}"/>
    <cellStyle name="_Australia Checklist_Formated COA" xfId="1562" xr:uid="{00000000-0005-0000-0000-000083010000}"/>
    <cellStyle name="_Australia Checklist_FX template" xfId="1563" xr:uid="{00000000-0005-0000-0000-000084010000}"/>
    <cellStyle name="_Australia Checklist_GFR Checklist - Half Year Audit Dec 08" xfId="1564" xr:uid="{00000000-0005-0000-0000-000085010000}"/>
    <cellStyle name="_Australia Checklist_GFR Checklist and Audit Pack" xfId="1565" xr:uid="{00000000-0005-0000-0000-000086010000}"/>
    <cellStyle name="_Australia Checklist_GFR CHecklist Criteria (2)" xfId="1566" xr:uid="{00000000-0005-0000-0000-000087010000}"/>
    <cellStyle name="_Australia Checklist_GFR Checklist Nov 08" xfId="1567" xr:uid="{00000000-0005-0000-0000-000088010000}"/>
    <cellStyle name="_Australia Checklist_GFR checklist scorecard" xfId="1568" xr:uid="{00000000-0005-0000-0000-000089010000}"/>
    <cellStyle name="_Australia Checklist_GFR Checklist -Year Audit June 2009 v1" xfId="1569" xr:uid="{00000000-0005-0000-0000-00008A010000}"/>
    <cellStyle name="_Australia Checklist_GFR Checklist -Year Audit June 2009 v2" xfId="1570" xr:uid="{00000000-0005-0000-0000-00008B010000}"/>
    <cellStyle name="_Australia Checklist_GFR New Test Checklist Nov 08" xfId="1571" xr:uid="{00000000-0005-0000-0000-00008C010000}"/>
    <cellStyle name="_Australia Checklist_Half Year End Audit GFR Che" xfId="1572" xr:uid="{00000000-0005-0000-0000-00008D010000}"/>
    <cellStyle name="_Australia Checklist_Half Year End Audit GFR Checklist2" xfId="1573" xr:uid="{00000000-0005-0000-0000-00008E010000}"/>
    <cellStyle name="_Australia Checklist_K1. Annual Leave" xfId="1574" xr:uid="{00000000-0005-0000-0000-00008F010000}"/>
    <cellStyle name="_Australia Checklist_K1. Annual Leave_1" xfId="1575" xr:uid="{00000000-0005-0000-0000-000090010000}"/>
    <cellStyle name="_Australia Checklist_KMP Disclosure Template" xfId="1576" xr:uid="{00000000-0005-0000-0000-000091010000}"/>
    <cellStyle name="_Australia Checklist_L1. Trade Creditors - 905" xfId="1577" xr:uid="{00000000-0005-0000-0000-000092010000}"/>
    <cellStyle name="_Australia Checklist_March 07 Checklist Chgs  (2)" xfId="1578" xr:uid="{00000000-0005-0000-0000-000093010000}"/>
    <cellStyle name="_Australia Checklist_May 08 GFR Checklist" xfId="1579" xr:uid="{00000000-0005-0000-0000-000094010000}"/>
    <cellStyle name="_Australia Checklist_May 10 Metals Consolidated FINAL" xfId="1580" xr:uid="{00000000-0005-0000-0000-000095010000}"/>
    <cellStyle name="_Australia Checklist_New GFR Checklist" xfId="1581" xr:uid="{00000000-0005-0000-0000-000096010000}"/>
    <cellStyle name="_Australia Checklist_New GFR Checklist May 07" xfId="1582" xr:uid="{00000000-0005-0000-0000-000097010000}"/>
    <cellStyle name="_Australia Checklist_New GFR Checklist May 07_2008 YEnd Audit GFR Checklist - Module 2" xfId="1583" xr:uid="{00000000-0005-0000-0000-000098010000}"/>
    <cellStyle name="_Australia Checklist_New GFR Checklist May 07_2009 1-2YEnd Audit GFR Checklist - Module 1" xfId="1584" xr:uid="{00000000-0005-0000-0000-000099010000}"/>
    <cellStyle name="_Australia Checklist_New GFR Checklist May 07_2009 1-2YEnd Audit GFR Checklist - NEW" xfId="1585" xr:uid="{00000000-0005-0000-0000-00009A010000}"/>
    <cellStyle name="_Australia Checklist_New GFR Checklist May 07_Debtor Prov Schedule Checklist (4)" xfId="1586" xr:uid="{00000000-0005-0000-0000-00009B010000}"/>
    <cellStyle name="_Australia Checklist_New GFR Checklist May 07_GFR Checklist - Half Year Audit Dec 08" xfId="1587" xr:uid="{00000000-0005-0000-0000-00009C010000}"/>
    <cellStyle name="_Australia Checklist_New GFR Checklist May 07_GFR Checklist Nov 08" xfId="1588" xr:uid="{00000000-0005-0000-0000-00009D010000}"/>
    <cellStyle name="_Australia Checklist_New GFR Checklist May 07_GFR Checklist -Year Audit June 2009 v1" xfId="1589" xr:uid="{00000000-0005-0000-0000-00009E010000}"/>
    <cellStyle name="_Australia Checklist_New GFR Checklist May 07_GFR Checklist -Year Audit June 2009 v2" xfId="1590" xr:uid="{00000000-0005-0000-0000-00009F010000}"/>
    <cellStyle name="_Australia Checklist_New GFR Checklist May 07_GFR Checklist -Year Audit June 2009 v4" xfId="1591" xr:uid="{00000000-0005-0000-0000-0000A0010000}"/>
    <cellStyle name="_Australia Checklist_New GFR Checklist May 07_GFR New Test Checklist Nov 08" xfId="1592" xr:uid="{00000000-0005-0000-0000-0000A1010000}"/>
    <cellStyle name="_Australia Checklist_New GFR Checklist May 07_Half Year End Audit GFR Che" xfId="1593" xr:uid="{00000000-0005-0000-0000-0000A2010000}"/>
    <cellStyle name="_Australia Checklist_New GFR Checklist May 07_May 08 GFR Checklist" xfId="1594" xr:uid="{00000000-0005-0000-0000-0000A3010000}"/>
    <cellStyle name="_Australia Checklist_New GFR Checklist May 07_QLD Dec07 Half Year Audit Checklist" xfId="1595" xr:uid="{00000000-0005-0000-0000-0000A4010000}"/>
    <cellStyle name="_Australia Checklist_New GFR Checklist May 07_R. ADD Debtors csv" xfId="1596" xr:uid="{00000000-0005-0000-0000-0000A5010000}"/>
    <cellStyle name="_Australia Checklist_New GFR Checklist May 07_R. PNLBS YTD csv" xfId="1597" xr:uid="{00000000-0005-0000-0000-0000A6010000}"/>
    <cellStyle name="_Australia Checklist_New GFR Checklist May 07_Rev Rec Template (3)" xfId="1598" xr:uid="{00000000-0005-0000-0000-0000A7010000}"/>
    <cellStyle name="_Australia Checklist_New GFR Checklist May 07_TB Close List of Issues for Overseas" xfId="1599" xr:uid="{00000000-0005-0000-0000-0000A8010000}"/>
    <cellStyle name="_Australia Checklist_New GFR Checklist May 07_VAR. P&amp;L Detail" xfId="1600" xr:uid="{00000000-0005-0000-0000-0000A9010000}"/>
    <cellStyle name="_Australia Checklist_New GFR Checklist_01. Chart of Accounts Feb08" xfId="1601" xr:uid="{00000000-0005-0000-0000-0000AA010000}"/>
    <cellStyle name="_Australia Checklist_New GFR Checklist_01. Chart of Accounts Feb08_2008 YEnd Audit GFR Checklist - Module 2" xfId="1602" xr:uid="{00000000-0005-0000-0000-0000AB010000}"/>
    <cellStyle name="_Australia Checklist_New GFR Checklist_01. Chart of Accounts Feb08_2009 1-2YEnd Audit GFR Checklist - Module 1" xfId="1603" xr:uid="{00000000-0005-0000-0000-0000AC010000}"/>
    <cellStyle name="_Australia Checklist_New GFR Checklist_01. Chart of Accounts Feb08_2009 1-2YEnd Audit GFR Checklist - NEW" xfId="1604" xr:uid="{00000000-0005-0000-0000-0000AD010000}"/>
    <cellStyle name="_Australia Checklist_New GFR Checklist_01. Chart of Accounts Feb08_Debtor Prov Schedule Checklist (4)" xfId="1605" xr:uid="{00000000-0005-0000-0000-0000AE010000}"/>
    <cellStyle name="_Australia Checklist_New GFR Checklist_01. Chart of Accounts Feb08_GFR Checklist - Half Year Audit Dec 08" xfId="1606" xr:uid="{00000000-0005-0000-0000-0000AF010000}"/>
    <cellStyle name="_Australia Checklist_New GFR Checklist_01. Chart of Accounts Feb08_GFR Checklist Nov 08" xfId="1607" xr:uid="{00000000-0005-0000-0000-0000B0010000}"/>
    <cellStyle name="_Australia Checklist_New GFR Checklist_01. Chart of Accounts Feb08_GFR Checklist -Year Audit June 2009 v1" xfId="1608" xr:uid="{00000000-0005-0000-0000-0000B1010000}"/>
    <cellStyle name="_Australia Checklist_New GFR Checklist_01. Chart of Accounts Feb08_GFR Checklist -Year Audit June 2009 v2" xfId="1609" xr:uid="{00000000-0005-0000-0000-0000B2010000}"/>
    <cellStyle name="_Australia Checklist_New GFR Checklist_01. Chart of Accounts Feb08_GFR Checklist -Year Audit June 2009 v4" xfId="1610" xr:uid="{00000000-0005-0000-0000-0000B3010000}"/>
    <cellStyle name="_Australia Checklist_New GFR Checklist_01. Chart of Accounts Feb08_GFR New Test Checklist Nov 08" xfId="1611" xr:uid="{00000000-0005-0000-0000-0000B4010000}"/>
    <cellStyle name="_Australia Checklist_New GFR Checklist_01. Chart of Accounts Feb08_May 08 GFR Checklist" xfId="1612" xr:uid="{00000000-0005-0000-0000-0000B5010000}"/>
    <cellStyle name="_Australia Checklist_New GFR Checklist_01. Chart of Accounts Feb08_R. ADD Debtors csv" xfId="1613" xr:uid="{00000000-0005-0000-0000-0000B6010000}"/>
    <cellStyle name="_Australia Checklist_New GFR Checklist_01. Chart of Accounts Feb08_R. PNLBS YTD csv" xfId="1614" xr:uid="{00000000-0005-0000-0000-0000B7010000}"/>
    <cellStyle name="_Australia Checklist_New GFR Checklist_01. Chart of Accounts Feb08_Rev Rec Template (3)" xfId="1615" xr:uid="{00000000-0005-0000-0000-0000B8010000}"/>
    <cellStyle name="_Australia Checklist_New GFR Checklist_01. Chart of Accounts Feb08_TB Close List of Issues for Overseas" xfId="1616" xr:uid="{00000000-0005-0000-0000-0000B9010000}"/>
    <cellStyle name="_Australia Checklist_New GFR Checklist_01. Chart of Accounts Feb08_VAR. P&amp;L Detail" xfId="1617" xr:uid="{00000000-0005-0000-0000-0000BA010000}"/>
    <cellStyle name="_Australia Checklist_New GFR Checklist_01. Chart of Accounts Sep 07" xfId="1618" xr:uid="{00000000-0005-0000-0000-0000BB010000}"/>
    <cellStyle name="_Australia Checklist_New GFR Checklist_01. Chart of Accounts Sep 07_C3. General Cash by T3" xfId="1619" xr:uid="{00000000-0005-0000-0000-0000BC010000}"/>
    <cellStyle name="_Australia Checklist_New GFR Checklist_01. Chart of Accounts Sep 07_C3. General Cash by T3_1" xfId="1620" xr:uid="{00000000-0005-0000-0000-0000BD010000}"/>
    <cellStyle name="_Australia Checklist_New GFR Checklist_01. Chart of Accounts Sep 07_C4. Client Cash by T2" xfId="1621" xr:uid="{00000000-0005-0000-0000-0000BE010000}"/>
    <cellStyle name="_Australia Checklist_New GFR Checklist_01. Chart of Accounts Sep 07_C4. Client Cash by T2_1" xfId="1622" xr:uid="{00000000-0005-0000-0000-0000BF010000}"/>
    <cellStyle name="_Australia Checklist_New GFR Checklist_01. Chart of Accounts Sep 07_D2. Debtor Prov Summary" xfId="1623" xr:uid="{00000000-0005-0000-0000-0000C0010000}"/>
    <cellStyle name="_Australia Checklist_New GFR Checklist_01. Chart of Accounts Sep 07_D3. Debtors - Top 10" xfId="1624" xr:uid="{00000000-0005-0000-0000-0000C1010000}"/>
    <cellStyle name="_Australia Checklist_New GFR Checklist_01. Chart of Accounts Sep 07_D3. Debtors - Top 10_1" xfId="1625" xr:uid="{00000000-0005-0000-0000-0000C2010000}"/>
    <cellStyle name="_Australia Checklist_New GFR Checklist_01. Chart of Accounts Sep 07_E1. Foreign Exchange" xfId="1626" xr:uid="{00000000-0005-0000-0000-0000C3010000}"/>
    <cellStyle name="_Australia Checklist_New GFR Checklist_01. Chart of Accounts Sep 07_F1. Prepayments" xfId="1627" xr:uid="{00000000-0005-0000-0000-0000C4010000}"/>
    <cellStyle name="_Australia Checklist_New GFR Checklist_01. Chart of Accounts Sep 07_F1. Prepayments_1" xfId="1628" xr:uid="{00000000-0005-0000-0000-0000C5010000}"/>
    <cellStyle name="_Australia Checklist_New GFR Checklist_01. Chart of Accounts Sep 07_K1. Annual Leave" xfId="1629" xr:uid="{00000000-0005-0000-0000-0000C6010000}"/>
    <cellStyle name="_Australia Checklist_New GFR Checklist_01. Chart of Accounts Sep 07_K1. Annual Leave_1" xfId="1630" xr:uid="{00000000-0005-0000-0000-0000C7010000}"/>
    <cellStyle name="_Australia Checklist_New GFR Checklist_01. Chart of Accounts Sep 07_O3. Staff Numbers" xfId="1631" xr:uid="{00000000-0005-0000-0000-0000C8010000}"/>
    <cellStyle name="_Australia Checklist_New GFR Checklist_01. Chart of Accounts Sep 07_O4. Front End Staff Turnover" xfId="1632" xr:uid="{00000000-0005-0000-0000-0000C9010000}"/>
    <cellStyle name="_Australia Checklist_New GFR Checklist_03 Sep 08 GFR Checklist" xfId="1633" xr:uid="{00000000-0005-0000-0000-0000CA010000}"/>
    <cellStyle name="_Australia Checklist_New GFR Checklist_05 Nov 08 GFR Checklist" xfId="1634" xr:uid="{00000000-0005-0000-0000-0000CB010000}"/>
    <cellStyle name="_Australia Checklist_New GFR Checklist_1. PNLBS YTD csv" xfId="1635" xr:uid="{00000000-0005-0000-0000-0000CC010000}"/>
    <cellStyle name="_Australia Checklist_New GFR Checklist_10. PNLBS MTD csv" xfId="1636" xr:uid="{00000000-0005-0000-0000-0000CD010000}"/>
    <cellStyle name="_Australia Checklist_New GFR Checklist_11. PNLBS YTD Dec06 csv" xfId="1637" xr:uid="{00000000-0005-0000-0000-0000CE010000}"/>
    <cellStyle name="_Australia Checklist_New GFR Checklist_2. BS Rec csv" xfId="1638" xr:uid="{00000000-0005-0000-0000-0000CF010000}"/>
    <cellStyle name="_Australia Checklist_New GFR Checklist_2008 Year End Audit GFR Checklist Template" xfId="1639" xr:uid="{00000000-0005-0000-0000-0000D0010000}"/>
    <cellStyle name="_Australia Checklist_New GFR Checklist_2008 Year End Audit GFR Checklist Template_V1 Module 1 V6" xfId="1640" xr:uid="{00000000-0005-0000-0000-0000D1010000}"/>
    <cellStyle name="_Australia Checklist_New GFR Checklist_2008 YEnd Audit GFR Checklist - Module 2" xfId="1641" xr:uid="{00000000-0005-0000-0000-0000D2010000}"/>
    <cellStyle name="_Australia Checklist_New GFR Checklist_2009 1-2YEnd Audit GFR Checklist - Module 1" xfId="1642" xr:uid="{00000000-0005-0000-0000-0000D3010000}"/>
    <cellStyle name="_Australia Checklist_New GFR Checklist_2009 1-2YEnd Audit GFR Checklist - Module 2" xfId="1643" xr:uid="{00000000-0005-0000-0000-0000D4010000}"/>
    <cellStyle name="_Australia Checklist_New GFR Checklist_2009 1-2YEnd Audit GFR Checklist - NEW" xfId="1644" xr:uid="{00000000-0005-0000-0000-0000D5010000}"/>
    <cellStyle name="_Australia Checklist_New GFR Checklist_2011 1st Qtr Fcst - Blank Template" xfId="1645" xr:uid="{00000000-0005-0000-0000-0000D6010000}"/>
    <cellStyle name="_Australia Checklist_New GFR Checklist_3. Debit Ledger csv" xfId="1646" xr:uid="{00000000-0005-0000-0000-0000D7010000}"/>
    <cellStyle name="_Australia Checklist_New GFR Checklist_5. TBCO YTD csv" xfId="1647" xr:uid="{00000000-0005-0000-0000-0000D8010000}"/>
    <cellStyle name="_Australia Checklist_New GFR Checklist_6. Commissions csv" xfId="1648" xr:uid="{00000000-0005-0000-0000-0000D9010000}"/>
    <cellStyle name="_Australia Checklist_New GFR Checklist_7. Turnover csv" xfId="1649" xr:uid="{00000000-0005-0000-0000-0000DA010000}"/>
    <cellStyle name="_Australia Checklist_New GFR Checklist_8. Staff Numbers csv" xfId="1650" xr:uid="{00000000-0005-0000-0000-0000DB010000}"/>
    <cellStyle name="_Australia Checklist_New GFR Checklist_9. Shop Numbers csv" xfId="1651" xr:uid="{00000000-0005-0000-0000-0000DC010000}"/>
    <cellStyle name="_Australia Checklist_New GFR Checklist_Balance Sheet  - Dec 08 v1" xfId="1652" xr:uid="{00000000-0005-0000-0000-0000DD010000}"/>
    <cellStyle name="_Australia Checklist_New GFR Checklist_Balance Sheet  - June'08 - V2" xfId="1653" xr:uid="{00000000-0005-0000-0000-0000DE010000}"/>
    <cellStyle name="_Australia Checklist_New GFR Checklist_Balance Sheet Oct 07 - Flanno" xfId="1654" xr:uid="{00000000-0005-0000-0000-0000DF010000}"/>
    <cellStyle name="_Australia Checklist_New GFR Checklist_Balance Sheet Oct 07 - Flanno_C. Debtor Prov Summary" xfId="1655" xr:uid="{00000000-0005-0000-0000-0000E0010000}"/>
    <cellStyle name="_Australia Checklist_New GFR Checklist_Board Report - Debtor V1_0 " xfId="1656" xr:uid="{00000000-0005-0000-0000-0000E1010000}"/>
    <cellStyle name="_Australia Checklist_New GFR Checklist_Board Report - Debtor V1_3" xfId="1657" xr:uid="{00000000-0005-0000-0000-0000E2010000}"/>
    <cellStyle name="_Australia Checklist_New GFR Checklist_Board Report - Debtor V1_3_Debtors - Aug 08 V1" xfId="1658" xr:uid="{00000000-0005-0000-0000-0000E3010000}"/>
    <cellStyle name="_Australia Checklist_New GFR Checklist_Board Report - Debtor V1_3_Graph" xfId="1659" xr:uid="{00000000-0005-0000-0000-0000E4010000}"/>
    <cellStyle name="_Australia Checklist_New GFR Checklist_Board Report - Debtor V1_3_Pg 14 - Debtors - July 09 v1" xfId="1660" xr:uid="{00000000-0005-0000-0000-0000E5010000}"/>
    <cellStyle name="_Australia Checklist_New GFR Checklist_Board Report - Debtor V1_3_Pg 14 - Debtors - July 09 v2" xfId="1661" xr:uid="{00000000-0005-0000-0000-0000E6010000}"/>
    <cellStyle name="_Australia Checklist_New GFR Checklist_Board Report - Debtor V1_3_PNL - July 09" xfId="1662" xr:uid="{00000000-0005-0000-0000-0000E7010000}"/>
    <cellStyle name="_Australia Checklist_New GFR Checklist_Board Report - Debtor V1_3_Sheet1" xfId="1663" xr:uid="{00000000-0005-0000-0000-0000E8010000}"/>
    <cellStyle name="_Australia Checklist_New GFR Checklist_Board Report - Debtor V1_3_Sheet2" xfId="1664" xr:uid="{00000000-0005-0000-0000-0000E9010000}"/>
    <cellStyle name="_Australia Checklist_New GFR Checklist_Board Report - Debtor V1_4" xfId="1665" xr:uid="{00000000-0005-0000-0000-0000EA010000}"/>
    <cellStyle name="_Australia Checklist_New GFR Checklist_Board Report - Debtor V1_4_Debtors - Aug 08 V1" xfId="1666" xr:uid="{00000000-0005-0000-0000-0000EB010000}"/>
    <cellStyle name="_Australia Checklist_New GFR Checklist_Board Report - Debtor V1_4_Graph" xfId="1667" xr:uid="{00000000-0005-0000-0000-0000EC010000}"/>
    <cellStyle name="_Australia Checklist_New GFR Checklist_Board Report - Debtor V1_4_Pg 14 - Debtors - July 09 v1" xfId="1668" xr:uid="{00000000-0005-0000-0000-0000ED010000}"/>
    <cellStyle name="_Australia Checklist_New GFR Checklist_Board Report - Debtor V1_4_Pg 14 - Debtors - July 09 v2" xfId="1669" xr:uid="{00000000-0005-0000-0000-0000EE010000}"/>
    <cellStyle name="_Australia Checklist_New GFR Checklist_Board Report - Debtor V1_4_PNL - July 09" xfId="1670" xr:uid="{00000000-0005-0000-0000-0000EF010000}"/>
    <cellStyle name="_Australia Checklist_New GFR Checklist_Board Report - Debtor V1_4_Sheet1" xfId="1671" xr:uid="{00000000-0005-0000-0000-0000F0010000}"/>
    <cellStyle name="_Australia Checklist_New GFR Checklist_Board Report - Debtor V1_4_Sheet2" xfId="1672" xr:uid="{00000000-0005-0000-0000-0000F1010000}"/>
    <cellStyle name="_Australia Checklist_New GFR Checklist_C2. General Cash by T2" xfId="1673" xr:uid="{00000000-0005-0000-0000-0000F2010000}"/>
    <cellStyle name="_Australia Checklist_New GFR Checklist_C3. General Cash by T3" xfId="1674" xr:uid="{00000000-0005-0000-0000-0000F3010000}"/>
    <cellStyle name="_Australia Checklist_New GFR Checklist_C3. General Cash by T3_1" xfId="1675" xr:uid="{00000000-0005-0000-0000-0000F4010000}"/>
    <cellStyle name="_Australia Checklist_New GFR Checklist_C4. Client Cash by T2" xfId="1676" xr:uid="{00000000-0005-0000-0000-0000F5010000}"/>
    <cellStyle name="_Australia Checklist_New GFR Checklist_C4. Client Cash by T2_1" xfId="1677" xr:uid="{00000000-0005-0000-0000-0000F6010000}"/>
    <cellStyle name="_Australia Checklist_New GFR Checklist_CFO Proforma" xfId="1678" xr:uid="{00000000-0005-0000-0000-0000F7010000}"/>
    <cellStyle name="_Australia Checklist_New GFR Checklist_CFO Proforma_2008 YEnd Audit GFR Checklist - Module 2" xfId="1679" xr:uid="{00000000-0005-0000-0000-0000F8010000}"/>
    <cellStyle name="_Australia Checklist_New GFR Checklist_CFO Proforma_2009 1-2YEnd Audit GFR Checklist - Module 1" xfId="1680" xr:uid="{00000000-0005-0000-0000-0000F9010000}"/>
    <cellStyle name="_Australia Checklist_New GFR Checklist_CFO Proforma_2009 1-2YEnd Audit GFR Checklist - NEW" xfId="1681" xr:uid="{00000000-0005-0000-0000-0000FA010000}"/>
    <cellStyle name="_Australia Checklist_New GFR Checklist_CFO Proforma_Debtor Prov Schedule Checklist (4)" xfId="1682" xr:uid="{00000000-0005-0000-0000-0000FB010000}"/>
    <cellStyle name="_Australia Checklist_New GFR Checklist_CFO Proforma_GFR Checklist - Half Year Audit Dec 08" xfId="1683" xr:uid="{00000000-0005-0000-0000-0000FC010000}"/>
    <cellStyle name="_Australia Checklist_New GFR Checklist_CFO Proforma_GFR Checklist Nov 08" xfId="1684" xr:uid="{00000000-0005-0000-0000-0000FD010000}"/>
    <cellStyle name="_Australia Checklist_New GFR Checklist_CFO Proforma_GFR Checklist -Year Audit June 2009 v1" xfId="1685" xr:uid="{00000000-0005-0000-0000-0000FE010000}"/>
    <cellStyle name="_Australia Checklist_New GFR Checklist_CFO Proforma_GFR Checklist -Year Audit June 2009 v2" xfId="1686" xr:uid="{00000000-0005-0000-0000-0000FF010000}"/>
    <cellStyle name="_Australia Checklist_New GFR Checklist_CFO Proforma_GFR Checklist -Year Audit June 2009 v4" xfId="1687" xr:uid="{00000000-0005-0000-0000-000000020000}"/>
    <cellStyle name="_Australia Checklist_New GFR Checklist_CFO Proforma_GFR New Test Checklist Nov 08" xfId="1688" xr:uid="{00000000-0005-0000-0000-000001020000}"/>
    <cellStyle name="_Australia Checklist_New GFR Checklist_CFO Proforma_Half Year End Audit GFR Che" xfId="1689" xr:uid="{00000000-0005-0000-0000-000002020000}"/>
    <cellStyle name="_Australia Checklist_New GFR Checklist_CFO Proforma_May 08 GFR Checklist" xfId="1690" xr:uid="{00000000-0005-0000-0000-000003020000}"/>
    <cellStyle name="_Australia Checklist_New GFR Checklist_CFO Proforma_QLD Dec07 Half Year Audit Checklist" xfId="1691" xr:uid="{00000000-0005-0000-0000-000004020000}"/>
    <cellStyle name="_Australia Checklist_New GFR Checklist_CFO Proforma_R. ADD Debtors csv" xfId="1692" xr:uid="{00000000-0005-0000-0000-000005020000}"/>
    <cellStyle name="_Australia Checklist_New GFR Checklist_CFO Proforma_R. PNLBS YTD csv" xfId="1693" xr:uid="{00000000-0005-0000-0000-000006020000}"/>
    <cellStyle name="_Australia Checklist_New GFR Checklist_CFO Proforma_Rev Rec Template (3)" xfId="1694" xr:uid="{00000000-0005-0000-0000-000007020000}"/>
    <cellStyle name="_Australia Checklist_New GFR Checklist_CFO Proforma_TB Close List of Issues for Overseas" xfId="1695" xr:uid="{00000000-0005-0000-0000-000008020000}"/>
    <cellStyle name="_Australia Checklist_New GFR Checklist_CFO Proforma_VAR. P&amp;L Detail" xfId="1696" xr:uid="{00000000-0005-0000-0000-000009020000}"/>
    <cellStyle name="_Australia Checklist_New GFR Checklist_CofA STAGE" xfId="1697" xr:uid="{00000000-0005-0000-0000-00000A020000}"/>
    <cellStyle name="_Australia Checklist_New GFR Checklist_Cover Pages2" xfId="1698" xr:uid="{00000000-0005-0000-0000-00000B020000}"/>
    <cellStyle name="_Australia Checklist_New GFR Checklist_Cover Pages2_Final Group Budget with Liberty Brendan" xfId="1699" xr:uid="{00000000-0005-0000-0000-00000C020000}"/>
    <cellStyle name="_Australia Checklist_New GFR Checklist_Cover Pages2_Final Group Budget without Liberty" xfId="1700" xr:uid="{00000000-0005-0000-0000-00000D020000}"/>
    <cellStyle name="_Australia Checklist_New GFR Checklist_Cover Pages2_Group Budget 2008.2009" xfId="1701" xr:uid="{00000000-0005-0000-0000-00000E020000}"/>
    <cellStyle name="_Australia Checklist_New GFR Checklist_Cover Pages2_Group Budget 2008.2009 v2" xfId="1702" xr:uid="{00000000-0005-0000-0000-00000F020000}"/>
    <cellStyle name="_Australia Checklist_New GFR Checklist_Cover Pages2_Group Budget 2008.S FINAL" xfId="1703" xr:uid="{00000000-0005-0000-0000-000010020000}"/>
    <cellStyle name="_Australia Checklist_New GFR Checklist_Cover Pages2_Group Budget Con PBT &amp; Ebit System v7" xfId="1704" xr:uid="{00000000-0005-0000-0000-000011020000}"/>
    <cellStyle name="_Australia Checklist_New GFR Checklist_D2. Debtor Prov Summary" xfId="1705" xr:uid="{00000000-0005-0000-0000-000012020000}"/>
    <cellStyle name="_Australia Checklist_New GFR Checklist_D3. Debtors - Top 10" xfId="1706" xr:uid="{00000000-0005-0000-0000-000013020000}"/>
    <cellStyle name="_Australia Checklist_New GFR Checklist_D3. Debtors - Top 10_1" xfId="1707" xr:uid="{00000000-0005-0000-0000-000014020000}"/>
    <cellStyle name="_Australia Checklist_New GFR Checklist_DEBTOR BOARD Report new format " xfId="1708" xr:uid="{00000000-0005-0000-0000-000015020000}"/>
    <cellStyle name="_Australia Checklist_New GFR Checklist_Debtors - Aug 08 V1" xfId="1709" xr:uid="{00000000-0005-0000-0000-000016020000}"/>
    <cellStyle name="_Australia Checklist_New GFR Checklist_Debtors Apr 08 V02" xfId="1710" xr:uid="{00000000-0005-0000-0000-000017020000}"/>
    <cellStyle name="_Australia Checklist_New GFR Checklist_Debtors June'08 (New) V2" xfId="1711" xr:uid="{00000000-0005-0000-0000-000018020000}"/>
    <cellStyle name="_Australia Checklist_New GFR Checklist_Debtors June'08 (New) V2_Debtors - Aug 08 V1" xfId="1712" xr:uid="{00000000-0005-0000-0000-000019020000}"/>
    <cellStyle name="_Australia Checklist_New GFR Checklist_Debtors June'08 (New) V2_Graph" xfId="1713" xr:uid="{00000000-0005-0000-0000-00001A020000}"/>
    <cellStyle name="_Australia Checklist_New GFR Checklist_Debtors June'08 (New) V2_Pg 14 - Debtors - July 09 v1" xfId="1714" xr:uid="{00000000-0005-0000-0000-00001B020000}"/>
    <cellStyle name="_Australia Checklist_New GFR Checklist_Debtors June'08 (New) V2_Pg 14 - Debtors - July 09 v2" xfId="1715" xr:uid="{00000000-0005-0000-0000-00001C020000}"/>
    <cellStyle name="_Australia Checklist_New GFR Checklist_Debtors June'08 (New) V2_PNL - July 09" xfId="1716" xr:uid="{00000000-0005-0000-0000-00001D020000}"/>
    <cellStyle name="_Australia Checklist_New GFR Checklist_Debtors June'08 (New) V2_Sheet1" xfId="1717" xr:uid="{00000000-0005-0000-0000-00001E020000}"/>
    <cellStyle name="_Australia Checklist_New GFR Checklist_Debtors June'08 (New) V2_Sheet2" xfId="1718" xr:uid="{00000000-0005-0000-0000-00001F020000}"/>
    <cellStyle name="_Australia Checklist_New GFR Checklist_Debtors June'08 (old)" xfId="1719" xr:uid="{00000000-0005-0000-0000-000020020000}"/>
    <cellStyle name="_Australia Checklist_New GFR Checklist_Debtors Mar 08 V01" xfId="1720" xr:uid="{00000000-0005-0000-0000-000021020000}"/>
    <cellStyle name="_Australia Checklist_New GFR Checklist_Debtors May 08 V3" xfId="1721" xr:uid="{00000000-0005-0000-0000-000022020000}"/>
    <cellStyle name="_Australia Checklist_New GFR Checklist_Debtors May 08 V4" xfId="1722" xr:uid="{00000000-0005-0000-0000-000023020000}"/>
    <cellStyle name="_Australia Checklist_New GFR Checklist_Debtors VerJan 08" xfId="1723" xr:uid="{00000000-0005-0000-0000-000024020000}"/>
    <cellStyle name="_Australia Checklist_New GFR Checklist_E1. Foreign Exchange" xfId="1724" xr:uid="{00000000-0005-0000-0000-000025020000}"/>
    <cellStyle name="_Australia Checklist_New GFR Checklist_F1. Prepayments" xfId="1725" xr:uid="{00000000-0005-0000-0000-000026020000}"/>
    <cellStyle name="_Australia Checklist_New GFR Checklist_F1. Prepayments_1" xfId="1726" xr:uid="{00000000-0005-0000-0000-000027020000}"/>
    <cellStyle name="_Australia Checklist_New GFR Checklist_FCs Half Year End Audit G 2" xfId="1727" xr:uid="{00000000-0005-0000-0000-000028020000}"/>
    <cellStyle name="_Australia Checklist_New GFR Checklist_Final Group Budget with Liberty Brendan" xfId="1728" xr:uid="{00000000-0005-0000-0000-000029020000}"/>
    <cellStyle name="_Australia Checklist_New GFR Checklist_Final Group Budget without Liberty" xfId="1729" xr:uid="{00000000-0005-0000-0000-00002A020000}"/>
    <cellStyle name="_Australia Checklist_New GFR Checklist_Final Profit &amp; Loss BR Oct 08 NEW" xfId="1730" xr:uid="{00000000-0005-0000-0000-00002B020000}"/>
    <cellStyle name="_Australia Checklist_New GFR Checklist_Formated COA" xfId="1731" xr:uid="{00000000-0005-0000-0000-00002C020000}"/>
    <cellStyle name="_Australia Checklist_New GFR Checklist_FX template" xfId="1732" xr:uid="{00000000-0005-0000-0000-00002D020000}"/>
    <cellStyle name="_Australia Checklist_New GFR Checklist_GFR Checklist - Half Year Audit Dec 08" xfId="1733" xr:uid="{00000000-0005-0000-0000-00002E020000}"/>
    <cellStyle name="_Australia Checklist_New GFR Checklist_GFR Checklist and Audit Pack" xfId="1734" xr:uid="{00000000-0005-0000-0000-00002F020000}"/>
    <cellStyle name="_Australia Checklist_New GFR Checklist_GFR CHecklist Criteria (2)" xfId="1735" xr:uid="{00000000-0005-0000-0000-000030020000}"/>
    <cellStyle name="_Australia Checklist_New GFR Checklist_GFR Checklist Nov 08" xfId="1736" xr:uid="{00000000-0005-0000-0000-000031020000}"/>
    <cellStyle name="_Australia Checklist_New GFR Checklist_GFR Checklist -Year Audit June 2009 v1" xfId="1737" xr:uid="{00000000-0005-0000-0000-000032020000}"/>
    <cellStyle name="_Australia Checklist_New GFR Checklist_GFR Checklist -Year Audit June 2009 v2" xfId="1738" xr:uid="{00000000-0005-0000-0000-000033020000}"/>
    <cellStyle name="_Australia Checklist_New GFR Checklist_GFR New Test Checklist Nov 08" xfId="1739" xr:uid="{00000000-0005-0000-0000-000034020000}"/>
    <cellStyle name="_Australia Checklist_New GFR Checklist_Graph" xfId="1740" xr:uid="{00000000-0005-0000-0000-000035020000}"/>
    <cellStyle name="_Australia Checklist_New GFR Checklist_Group Budget 2008.2009" xfId="1741" xr:uid="{00000000-0005-0000-0000-000036020000}"/>
    <cellStyle name="_Australia Checklist_New GFR Checklist_Group Budget 2008.2009 v2" xfId="1742" xr:uid="{00000000-0005-0000-0000-000037020000}"/>
    <cellStyle name="_Australia Checklist_New GFR Checklist_Group Budget 2008.S FINAL" xfId="1743" xr:uid="{00000000-0005-0000-0000-000038020000}"/>
    <cellStyle name="_Australia Checklist_New GFR Checklist_Group Budget Con PBT &amp; Ebit System v7" xfId="1744" xr:uid="{00000000-0005-0000-0000-000039020000}"/>
    <cellStyle name="_Australia Checklist_New GFR Checklist_Group Forecast Sep 07" xfId="1745" xr:uid="{00000000-0005-0000-0000-00003A020000}"/>
    <cellStyle name="_Australia Checklist_New GFR Checklist_Group Profit &amp; Loss Jun 09" xfId="1746" xr:uid="{00000000-0005-0000-0000-00003B020000}"/>
    <cellStyle name="_Australia Checklist_New GFR Checklist_Half Year End Audit GFR Che" xfId="1747" xr:uid="{00000000-0005-0000-0000-00003C020000}"/>
    <cellStyle name="_Australia Checklist_New GFR Checklist_Half Year End Audit GFR Checklist2" xfId="1748" xr:uid="{00000000-0005-0000-0000-00003D020000}"/>
    <cellStyle name="_Australia Checklist_New GFR Checklist_Jan 08 - TCF Calcs" xfId="1749" xr:uid="{00000000-0005-0000-0000-00003E020000}"/>
    <cellStyle name="_Australia Checklist_New GFR Checklist_Jul 2008 GFR Checklist with variance analysis" xfId="1750" xr:uid="{00000000-0005-0000-0000-00003F020000}"/>
    <cellStyle name="_Australia Checklist_New GFR Checklist_K1. Annual Leave" xfId="1751" xr:uid="{00000000-0005-0000-0000-000040020000}"/>
    <cellStyle name="_Australia Checklist_New GFR Checklist_K1. Annual Leave_1" xfId="1752" xr:uid="{00000000-0005-0000-0000-000041020000}"/>
    <cellStyle name="_Australia Checklist_New GFR Checklist_KMP Disclosure Template" xfId="1753" xr:uid="{00000000-0005-0000-0000-000042020000}"/>
    <cellStyle name="_Australia Checklist_New GFR Checklist_L1. Trade Creditors - 905" xfId="1754" xr:uid="{00000000-0005-0000-0000-000043020000}"/>
    <cellStyle name="_Australia Checklist_New GFR Checklist_March 07 Checklist Chgs  (2)" xfId="1755" xr:uid="{00000000-0005-0000-0000-000044020000}"/>
    <cellStyle name="_Australia Checklist_New GFR Checklist_May 08 GFR Checklist" xfId="1756" xr:uid="{00000000-0005-0000-0000-000045020000}"/>
    <cellStyle name="_Australia Checklist_New GFR Checklist_May 10 Metals Consolidated FINAL" xfId="1757" xr:uid="{00000000-0005-0000-0000-000046020000}"/>
    <cellStyle name="_Australia Checklist_New GFR Checklist_New GFR Checklist May 07" xfId="1758" xr:uid="{00000000-0005-0000-0000-000047020000}"/>
    <cellStyle name="_Australia Checklist_New GFR Checklist_New GFR Checklist May 07_2008 YEnd Audit GFR Checklist - Module 2" xfId="1759" xr:uid="{00000000-0005-0000-0000-000048020000}"/>
    <cellStyle name="_Australia Checklist_New GFR Checklist_New GFR Checklist May 07_2009 1-2YEnd Audit GFR Checklist - Module 1" xfId="1760" xr:uid="{00000000-0005-0000-0000-000049020000}"/>
    <cellStyle name="_Australia Checklist_New GFR Checklist_New GFR Checklist May 07_2009 1-2YEnd Audit GFR Checklist - NEW" xfId="1761" xr:uid="{00000000-0005-0000-0000-00004A020000}"/>
    <cellStyle name="_Australia Checklist_New GFR Checklist_New GFR Checklist May 07_Debtor Prov Schedule Checklist (4)" xfId="1762" xr:uid="{00000000-0005-0000-0000-00004B020000}"/>
    <cellStyle name="_Australia Checklist_New GFR Checklist_New GFR Checklist May 07_GFR Checklist - Half Year Audit Dec 08" xfId="1763" xr:uid="{00000000-0005-0000-0000-00004C020000}"/>
    <cellStyle name="_Australia Checklist_New GFR Checklist_New GFR Checklist May 07_GFR Checklist Nov 08" xfId="1764" xr:uid="{00000000-0005-0000-0000-00004D020000}"/>
    <cellStyle name="_Australia Checklist_New GFR Checklist_New GFR Checklist May 07_GFR Checklist -Year Audit June 2009 v1" xfId="1765" xr:uid="{00000000-0005-0000-0000-00004E020000}"/>
    <cellStyle name="_Australia Checklist_New GFR Checklist_New GFR Checklist May 07_GFR Checklist -Year Audit June 2009 v2" xfId="1766" xr:uid="{00000000-0005-0000-0000-00004F020000}"/>
    <cellStyle name="_Australia Checklist_New GFR Checklist_New GFR Checklist May 07_GFR Checklist -Year Audit June 2009 v4" xfId="1767" xr:uid="{00000000-0005-0000-0000-000050020000}"/>
    <cellStyle name="_Australia Checklist_New GFR Checklist_New GFR Checklist May 07_GFR New Test Checklist Nov 08" xfId="1768" xr:uid="{00000000-0005-0000-0000-000051020000}"/>
    <cellStyle name="_Australia Checklist_New GFR Checklist_New GFR Checklist May 07_Half Year End Audit GFR Che" xfId="1769" xr:uid="{00000000-0005-0000-0000-000052020000}"/>
    <cellStyle name="_Australia Checklist_New GFR Checklist_New GFR Checklist May 07_May 08 GFR Checklist" xfId="1770" xr:uid="{00000000-0005-0000-0000-000053020000}"/>
    <cellStyle name="_Australia Checklist_New GFR Checklist_New GFR Checklist May 07_QLD Dec07 Half Year Audit Checklist" xfId="1771" xr:uid="{00000000-0005-0000-0000-000054020000}"/>
    <cellStyle name="_Australia Checklist_New GFR Checklist_New GFR Checklist May 07_R. ADD Debtors csv" xfId="1772" xr:uid="{00000000-0005-0000-0000-000055020000}"/>
    <cellStyle name="_Australia Checklist_New GFR Checklist_New GFR Checklist May 07_R. PNLBS YTD csv" xfId="1773" xr:uid="{00000000-0005-0000-0000-000056020000}"/>
    <cellStyle name="_Australia Checklist_New GFR Checklist_New GFR Checklist May 07_Rev Rec Template (3)" xfId="1774" xr:uid="{00000000-0005-0000-0000-000057020000}"/>
    <cellStyle name="_Australia Checklist_New GFR Checklist_New GFR Checklist May 07_TB Close List of Issues for Overseas" xfId="1775" xr:uid="{00000000-0005-0000-0000-000058020000}"/>
    <cellStyle name="_Australia Checklist_New GFR Checklist_New GFR Checklist May 07_VAR. P&amp;L Detail" xfId="1776" xr:uid="{00000000-0005-0000-0000-000059020000}"/>
    <cellStyle name="_Australia Checklist_New GFR Checklist_NZ Profit &amp; Loss Jun 09" xfId="1777" xr:uid="{00000000-0005-0000-0000-00005A020000}"/>
    <cellStyle name="_Australia Checklist_New GFR Checklist_O1. Commission Rec" xfId="1778" xr:uid="{00000000-0005-0000-0000-00005B020000}"/>
    <cellStyle name="_Australia Checklist_New GFR Checklist_O2. Turnover" xfId="1779" xr:uid="{00000000-0005-0000-0000-00005C020000}"/>
    <cellStyle name="_Australia Checklist_New GFR Checklist_O3. Staff Numbers" xfId="1780" xr:uid="{00000000-0005-0000-0000-00005D020000}"/>
    <cellStyle name="_Australia Checklist_New GFR Checklist_O4. Front End Staff Turnover" xfId="1781" xr:uid="{00000000-0005-0000-0000-00005E020000}"/>
    <cellStyle name="_Australia Checklist_New GFR Checklist_O5. Shop Numbers" xfId="1782" xr:uid="{00000000-0005-0000-0000-00005F020000}"/>
    <cellStyle name="_Australia Checklist_New GFR Checklist_P&amp;L and Balance Sheet Groupings 2" xfId="1783" xr:uid="{00000000-0005-0000-0000-000060020000}"/>
    <cellStyle name="_Australia Checklist_New GFR Checklist_P&amp;L and Balance Sheet Groupings 2_Debtor Prov Schedule Checklist (4)" xfId="1784" xr:uid="{00000000-0005-0000-0000-000061020000}"/>
    <cellStyle name="_Australia Checklist_New GFR Checklist_P&amp;L and Balance Sheet Groupings 2_GFR Checklist - Half Year Audit Dec 08" xfId="1785" xr:uid="{00000000-0005-0000-0000-000062020000}"/>
    <cellStyle name="_Australia Checklist_New GFR Checklist_P&amp;L and Balance Sheet Groupings 2_GFR Checklist -Year Audit June 2009 v1" xfId="1786" xr:uid="{00000000-0005-0000-0000-000063020000}"/>
    <cellStyle name="_Australia Checklist_New GFR Checklist_P&amp;L and Balance Sheet Groupings 2_GFR Checklist -Year Audit June 2009 v2" xfId="1787" xr:uid="{00000000-0005-0000-0000-000064020000}"/>
    <cellStyle name="_Australia Checklist_New GFR Checklist_P&amp;L and Balance Sheet Groupings 2_GFR Checklist -Year Audit June 2009 v4" xfId="1788" xr:uid="{00000000-0005-0000-0000-000065020000}"/>
    <cellStyle name="_Australia Checklist_New GFR Checklist_P&amp;L and Balance Sheet Groupings 2_R. ADD Debtors csv" xfId="1789" xr:uid="{00000000-0005-0000-0000-000066020000}"/>
    <cellStyle name="_Australia Checklist_New GFR Checklist_P&amp;L and Balance Sheet Groupings 2_R. PNLBS YTD csv" xfId="1790" xr:uid="{00000000-0005-0000-0000-000067020000}"/>
    <cellStyle name="_Australia Checklist_New GFR Checklist_P&amp;L and Balance Sheet Groupings 2_TB Close List of Issues for Overseas" xfId="1791" xr:uid="{00000000-0005-0000-0000-000068020000}"/>
    <cellStyle name="_Australia Checklist_New GFR Checklist_P&amp;L and Balance Sheet Groupings 2_VAR. P&amp;L Detail" xfId="1792" xr:uid="{00000000-0005-0000-0000-000069020000}"/>
    <cellStyle name="_Australia Checklist_New GFR Checklist_Pg 14 - Debtors - July 09 v1" xfId="1793" xr:uid="{00000000-0005-0000-0000-00006A020000}"/>
    <cellStyle name="_Australia Checklist_New GFR Checklist_Pg 14 - Debtors - July 09 v2" xfId="1794" xr:uid="{00000000-0005-0000-0000-00006B020000}"/>
    <cellStyle name="_Australia Checklist_New GFR Checklist_PNL - July 09" xfId="1795" xr:uid="{00000000-0005-0000-0000-00006C020000}"/>
    <cellStyle name="_Australia Checklist_New GFR Checklist_Profit &amp; Loss" xfId="1796" xr:uid="{00000000-0005-0000-0000-00006D020000}"/>
    <cellStyle name="_Australia Checklist_New GFR Checklist_Profit &amp; Loss BR July08" xfId="1797" xr:uid="{00000000-0005-0000-0000-00006E020000}"/>
    <cellStyle name="_Australia Checklist_New GFR Checklist_Profit &amp; Loss BR July08_C. Debtor Prov Summary" xfId="1798" xr:uid="{00000000-0005-0000-0000-00006F020000}"/>
    <cellStyle name="_Australia Checklist_New GFR Checklist_Profit &amp; Loss BR Oct 08 NEW" xfId="1799" xr:uid="{00000000-0005-0000-0000-000070020000}"/>
    <cellStyle name="_Australia Checklist_New GFR Checklist_Profit &amp; Loss BR Oct 08 NEW- Liberty" xfId="1800" xr:uid="{00000000-0005-0000-0000-000071020000}"/>
    <cellStyle name="_Australia Checklist_New GFR Checklist_Profit &amp; Loss_2011 1st Qtr Fcst - Blank Template" xfId="1801" xr:uid="{00000000-0005-0000-0000-000072020000}"/>
    <cellStyle name="_Australia Checklist_New GFR Checklist_Profit &amp; Loss_Actual by Month (2)" xfId="1802" xr:uid="{00000000-0005-0000-0000-000073020000}"/>
    <cellStyle name="_Australia Checklist_New GFR Checklist_Profit &amp; Loss_CFO Flash - Oct 08" xfId="1803" xr:uid="{00000000-0005-0000-0000-000074020000}"/>
    <cellStyle name="_Australia Checklist_New GFR Checklist_Profit &amp; Loss_Control" xfId="1804" xr:uid="{00000000-0005-0000-0000-000075020000}"/>
    <cellStyle name="_Australia Checklist_New GFR Checklist_Profit &amp; Loss_Final Group Budget with Liberty Brendan" xfId="1805" xr:uid="{00000000-0005-0000-0000-000076020000}"/>
    <cellStyle name="_Australia Checklist_New GFR Checklist_Profit &amp; Loss_Group Budget Con PBT &amp; Ebit System v2" xfId="1806" xr:uid="{00000000-0005-0000-0000-000077020000}"/>
    <cellStyle name="_Australia Checklist_New GFR Checklist_Profit &amp; Loss_Group Budget Con PBT &amp; Ebit System v3" xfId="1807" xr:uid="{00000000-0005-0000-0000-000078020000}"/>
    <cellStyle name="_Australia Checklist_New GFR Checklist_Profit &amp; Loss_Group Budget Con PBT &amp; Ebit System v4" xfId="1808" xr:uid="{00000000-0005-0000-0000-000079020000}"/>
    <cellStyle name="_Australia Checklist_New GFR Checklist_Profit &amp; Loss_Group Budget PBT TempE vs System v2" xfId="1809" xr:uid="{00000000-0005-0000-0000-00007A020000}"/>
    <cellStyle name="_Australia Checklist_New GFR Checklist_Profit &amp; Loss_Group Results Jan 09 Act" xfId="1810" xr:uid="{00000000-0005-0000-0000-00007B020000}"/>
    <cellStyle name="_Australia Checklist_New GFR Checklist_Profit &amp; Loss_Group Results Jun 08 Act v2" xfId="1811" xr:uid="{00000000-0005-0000-0000-00007C020000}"/>
    <cellStyle name="_Australia Checklist_New GFR Checklist_Profit &amp; Loss_Group Results Jun 08 Est v2" xfId="1812" xr:uid="{00000000-0005-0000-0000-00007D020000}"/>
    <cellStyle name="_Australia Checklist_New GFR Checklist_Profit &amp; Loss_Group Results May 08 Est" xfId="1813" xr:uid="{00000000-0005-0000-0000-00007E020000}"/>
    <cellStyle name="_Australia Checklist_New GFR Checklist_Profit &amp; Loss_Group Results Nov 08 Act V1" xfId="1814" xr:uid="{00000000-0005-0000-0000-00007F020000}"/>
    <cellStyle name="_Australia Checklist_New GFR Checklist_Profit &amp; Loss_Group Results Oct 08 Est" xfId="1815" xr:uid="{00000000-0005-0000-0000-000080020000}"/>
    <cellStyle name="_Australia Checklist_New GFR Checklist_Profit &amp; Loss_Group Results Sept 08 Act NEW" xfId="1816" xr:uid="{00000000-0005-0000-0000-000081020000}"/>
    <cellStyle name="_Australia Checklist_New GFR Checklist_Profit &amp; Loss_May 10 Metals Consolidated FINAL" xfId="1817" xr:uid="{00000000-0005-0000-0000-000082020000}"/>
    <cellStyle name="_Australia Checklist_New GFR Checklist_Profit &amp; Loss_Prior Year by Month" xfId="1818" xr:uid="{00000000-0005-0000-0000-000083020000}"/>
    <cellStyle name="_Australia Checklist_New GFR Checklist_Profit &amp; Loss_QueryAnalysis_BR_FYR_bm" xfId="1819" xr:uid="{00000000-0005-0000-0000-000084020000}"/>
    <cellStyle name="_Australia Checklist_New GFR Checklist_Profit &amp; Loss_QueryAnalysis_BR_FYR_bmv2" xfId="1820" xr:uid="{00000000-0005-0000-0000-000085020000}"/>
    <cellStyle name="_Australia Checklist_New GFR Checklist_Profit &amp; Loss_QueryAnalysis_BR_FYR_ver1" xfId="1821" xr:uid="{00000000-0005-0000-0000-000086020000}"/>
    <cellStyle name="_Australia Checklist_New GFR Checklist_Profit &amp; Loss_QueryAnalysis_BR_FYR_ver2" xfId="1822" xr:uid="{00000000-0005-0000-0000-000087020000}"/>
    <cellStyle name="_Australia Checklist_New GFR Checklist_Profit &amp; Loss_Sheet1" xfId="1823" xr:uid="{00000000-0005-0000-0000-000088020000}"/>
    <cellStyle name="_Australia Checklist_New GFR Checklist_Profit &amp; Loss_Summary Report" xfId="1824" xr:uid="{00000000-0005-0000-0000-000089020000}"/>
    <cellStyle name="_Australia Checklist_New GFR Checklist_Profit &amp; Loss_Summary Report Actual" xfId="1825" xr:uid="{00000000-0005-0000-0000-00008A020000}"/>
    <cellStyle name="_Australia Checklist_New GFR Checklist_Profit &amp; Loss_Turnover &amp; Comm Sep 08" xfId="1826" xr:uid="{00000000-0005-0000-0000-00008B020000}"/>
    <cellStyle name="_Australia Checklist_New GFR Checklist_Profit &amp; Loss_Turnover &amp; Comm Sep 08 NEW" xfId="1827" xr:uid="{00000000-0005-0000-0000-00008C020000}"/>
    <cellStyle name="_Australia Checklist_New GFR Checklist_Profit &amp; Loss_Turnover &amp; Comm Sep 08 NEW_VAR. P&amp;L Detail" xfId="1828" xr:uid="{00000000-0005-0000-0000-00008D020000}"/>
    <cellStyle name="_Australia Checklist_New GFR Checklist_Profit &amp; Loss_Turnover &amp; Comm Sep 08_VAR. P&amp;L Detail" xfId="1829" xr:uid="{00000000-0005-0000-0000-00008E020000}"/>
    <cellStyle name="_Australia Checklist_New GFR Checklist_Profit &amp; Loss_Vision - FYR - May 09 Est" xfId="1830" xr:uid="{00000000-0005-0000-0000-00008F020000}"/>
    <cellStyle name="_Australia Checklist_New GFR Checklist_Proforma" xfId="1831" xr:uid="{00000000-0005-0000-0000-000090020000}"/>
    <cellStyle name="_Australia Checklist_New GFR Checklist_Proforma 3" xfId="1832" xr:uid="{00000000-0005-0000-0000-000091020000}"/>
    <cellStyle name="_Australia Checklist_New GFR Checklist_Proforma 3_Actual by Month (2)" xfId="1833" xr:uid="{00000000-0005-0000-0000-000092020000}"/>
    <cellStyle name="_Australia Checklist_New GFR Checklist_Proforma 3_Balance Sheet  - Dec 08 v1" xfId="1834" xr:uid="{00000000-0005-0000-0000-000093020000}"/>
    <cellStyle name="_Australia Checklist_New GFR Checklist_Proforma 3_Balance Sheet  - June'08 - V2" xfId="1835" xr:uid="{00000000-0005-0000-0000-000094020000}"/>
    <cellStyle name="_Australia Checklist_New GFR Checklist_Proforma 3_C. Debtor Prov Summary" xfId="1836" xr:uid="{00000000-0005-0000-0000-000095020000}"/>
    <cellStyle name="_Australia Checklist_New GFR Checklist_Proforma 3_CFO Flash - Oct 08" xfId="1837" xr:uid="{00000000-0005-0000-0000-000096020000}"/>
    <cellStyle name="_Australia Checklist_New GFR Checklist_Proforma 3_Control" xfId="1838" xr:uid="{00000000-0005-0000-0000-000097020000}"/>
    <cellStyle name="_Australia Checklist_New GFR Checklist_Proforma 3_Final Group Budget with Liberty Brendan" xfId="1839" xr:uid="{00000000-0005-0000-0000-000098020000}"/>
    <cellStyle name="_Australia Checklist_New GFR Checklist_Proforma 3_Final Group Budget without Liberty" xfId="1840" xr:uid="{00000000-0005-0000-0000-000099020000}"/>
    <cellStyle name="_Australia Checklist_New GFR Checklist_Proforma 3_Final Profit &amp; Loss BR Oct 08 NEW" xfId="1841" xr:uid="{00000000-0005-0000-0000-00009A020000}"/>
    <cellStyle name="_Australia Checklist_New GFR Checklist_Proforma 3_Group Budget 2008.2009" xfId="1842" xr:uid="{00000000-0005-0000-0000-00009B020000}"/>
    <cellStyle name="_Australia Checklist_New GFR Checklist_Proforma 3_Group Budget 2008.2009 v10 Pre 16-6-08" xfId="1843" xr:uid="{00000000-0005-0000-0000-00009C020000}"/>
    <cellStyle name="_Australia Checklist_New GFR Checklist_Proforma 3_Group Budget 2008.2009 v2" xfId="1844" xr:uid="{00000000-0005-0000-0000-00009D020000}"/>
    <cellStyle name="_Australia Checklist_New GFR Checklist_Proforma 3_Group Budget 2008.S FINAL" xfId="1845" xr:uid="{00000000-0005-0000-0000-00009E020000}"/>
    <cellStyle name="_Australia Checklist_New GFR Checklist_Proforma 3_Group Budget Con PBT &amp; Ebit System v2" xfId="1846" xr:uid="{00000000-0005-0000-0000-00009F020000}"/>
    <cellStyle name="_Australia Checklist_New GFR Checklist_Proforma 3_Group Budget Con PBT &amp; Ebit System v3" xfId="1847" xr:uid="{00000000-0005-0000-0000-0000A0020000}"/>
    <cellStyle name="_Australia Checklist_New GFR Checklist_Proforma 3_Group Budget Con PBT &amp; Ebit System v4" xfId="1848" xr:uid="{00000000-0005-0000-0000-0000A1020000}"/>
    <cellStyle name="_Australia Checklist_New GFR Checklist_Proforma 3_Group Budget Con PBT &amp; Ebit System v7" xfId="1849" xr:uid="{00000000-0005-0000-0000-0000A2020000}"/>
    <cellStyle name="_Australia Checklist_New GFR Checklist_Proforma 3_Group Budget PBT TempE vs System v2" xfId="1850" xr:uid="{00000000-0005-0000-0000-0000A3020000}"/>
    <cellStyle name="_Australia Checklist_New GFR Checklist_Proforma 3_Group Profit &amp; Loss Jun 09" xfId="1851" xr:uid="{00000000-0005-0000-0000-0000A4020000}"/>
    <cellStyle name="_Australia Checklist_New GFR Checklist_Proforma 3_Group Profit &amp; Loss Jun 09 v2" xfId="1852" xr:uid="{00000000-0005-0000-0000-0000A5020000}"/>
    <cellStyle name="_Australia Checklist_New GFR Checklist_Proforma 3_Group Results Jan 09 Act" xfId="1853" xr:uid="{00000000-0005-0000-0000-0000A6020000}"/>
    <cellStyle name="_Australia Checklist_New GFR Checklist_Proforma 3_Group Results Jun 08 Act v2" xfId="1854" xr:uid="{00000000-0005-0000-0000-0000A7020000}"/>
    <cellStyle name="_Australia Checklist_New GFR Checklist_Proforma 3_Group Results Jun 08 Est v2" xfId="1855" xr:uid="{00000000-0005-0000-0000-0000A8020000}"/>
    <cellStyle name="_Australia Checklist_New GFR Checklist_Proforma 3_Group Results May 08 Est" xfId="1856" xr:uid="{00000000-0005-0000-0000-0000A9020000}"/>
    <cellStyle name="_Australia Checklist_New GFR Checklist_Proforma 3_Group Results Nov 08 Act V1" xfId="1857" xr:uid="{00000000-0005-0000-0000-0000AA020000}"/>
    <cellStyle name="_Australia Checklist_New GFR Checklist_Proforma 3_Group Results Oct 08 Est" xfId="1858" xr:uid="{00000000-0005-0000-0000-0000AB020000}"/>
    <cellStyle name="_Australia Checklist_New GFR Checklist_Proforma 3_Group Results Sept 08 Act NEW" xfId="1859" xr:uid="{00000000-0005-0000-0000-0000AC020000}"/>
    <cellStyle name="_Australia Checklist_New GFR Checklist_Proforma 3_Jan 08 - TCF Calcs" xfId="1860" xr:uid="{00000000-0005-0000-0000-0000AD020000}"/>
    <cellStyle name="_Australia Checklist_New GFR Checklist_Proforma 3_NZ Profit &amp; Loss Jun 09" xfId="1861" xr:uid="{00000000-0005-0000-0000-0000AE020000}"/>
    <cellStyle name="_Australia Checklist_New GFR Checklist_Proforma 3_Prior Year by Month" xfId="1862" xr:uid="{00000000-0005-0000-0000-0000AF020000}"/>
    <cellStyle name="_Australia Checklist_New GFR Checklist_Proforma 3_Profit &amp; Loss BR June08" xfId="1863" xr:uid="{00000000-0005-0000-0000-0000B0020000}"/>
    <cellStyle name="_Australia Checklist_New GFR Checklist_Proforma 3_Profit &amp; Loss BR Nov 08" xfId="1864" xr:uid="{00000000-0005-0000-0000-0000B1020000}"/>
    <cellStyle name="_Australia Checklist_New GFR Checklist_Proforma 3_Profit &amp; Loss BR Oct 08 NEW" xfId="1865" xr:uid="{00000000-0005-0000-0000-0000B2020000}"/>
    <cellStyle name="_Australia Checklist_New GFR Checklist_Proforma 3_Profit &amp; Loss BR Oct 08 NEW- Liberty" xfId="1866" xr:uid="{00000000-0005-0000-0000-0000B3020000}"/>
    <cellStyle name="_Australia Checklist_New GFR Checklist_Proforma 3_QueryAnalysis_BR_FYR_bm" xfId="1867" xr:uid="{00000000-0005-0000-0000-0000B4020000}"/>
    <cellStyle name="_Australia Checklist_New GFR Checklist_Proforma 3_QueryAnalysis_BR_FYR_bmv2" xfId="1868" xr:uid="{00000000-0005-0000-0000-0000B5020000}"/>
    <cellStyle name="_Australia Checklist_New GFR Checklist_Proforma 3_QueryAnalysis_BR_FYR_ver1" xfId="1869" xr:uid="{00000000-0005-0000-0000-0000B6020000}"/>
    <cellStyle name="_Australia Checklist_New GFR Checklist_Proforma 3_QueryAnalysis_BR_FYR_ver2" xfId="1870" xr:uid="{00000000-0005-0000-0000-0000B7020000}"/>
    <cellStyle name="_Australia Checklist_New GFR Checklist_Proforma 3_Sheet1" xfId="1871" xr:uid="{00000000-0005-0000-0000-0000B8020000}"/>
    <cellStyle name="_Australia Checklist_New GFR Checklist_Proforma 3_Sheet1_1" xfId="1872" xr:uid="{00000000-0005-0000-0000-0000B9020000}"/>
    <cellStyle name="_Australia Checklist_New GFR Checklist_Proforma 3_Sheet2" xfId="1873" xr:uid="{00000000-0005-0000-0000-0000BA020000}"/>
    <cellStyle name="_Australia Checklist_New GFR Checklist_Proforma 3_Staff Numbers Template Oct TEST After Rest" xfId="1874" xr:uid="{00000000-0005-0000-0000-0000BB020000}"/>
    <cellStyle name="_Australia Checklist_New GFR Checklist_Proforma 3_Summary Report" xfId="1875" xr:uid="{00000000-0005-0000-0000-0000BC020000}"/>
    <cellStyle name="_Australia Checklist_New GFR Checklist_Proforma 3_Summary Report Actual" xfId="1876" xr:uid="{00000000-0005-0000-0000-0000BD020000}"/>
    <cellStyle name="_Australia Checklist_New GFR Checklist_Proforma 3_TCF Calcs (V1_0) - Feb'08" xfId="1877" xr:uid="{00000000-0005-0000-0000-0000BE020000}"/>
    <cellStyle name="_Australia Checklist_New GFR Checklist_Proforma 3_Turnover &amp; Comm Sep 08" xfId="1878" xr:uid="{00000000-0005-0000-0000-0000BF020000}"/>
    <cellStyle name="_Australia Checklist_New GFR Checklist_Proforma 3_Turnover &amp; Comm Sep 08 NEW" xfId="1879" xr:uid="{00000000-0005-0000-0000-0000C0020000}"/>
    <cellStyle name="_Australia Checklist_New GFR Checklist_Proforma 3_Turnover &amp; Comm Sep 08 NEW_VAR. P&amp;L Detail" xfId="1880" xr:uid="{00000000-0005-0000-0000-0000C1020000}"/>
    <cellStyle name="_Australia Checklist_New GFR Checklist_Proforma 3_Turnover &amp; Comm Sep 08_VAR. P&amp;L Detail" xfId="1881" xr:uid="{00000000-0005-0000-0000-0000C2020000}"/>
    <cellStyle name="_Australia Checklist_New GFR Checklist_Proforma 3_Vision - FYR - May 09 Est" xfId="1882" xr:uid="{00000000-0005-0000-0000-0000C3020000}"/>
    <cellStyle name="_Australia Checklist_New GFR Checklist_Proforma budget 08" xfId="1883" xr:uid="{00000000-0005-0000-0000-0000C4020000}"/>
    <cellStyle name="_Australia Checklist_New GFR Checklist_Proforma budget 08 V2" xfId="1884" xr:uid="{00000000-0005-0000-0000-0000C5020000}"/>
    <cellStyle name="_Australia Checklist_New GFR Checklist_Proforma budget 08 V2_C. Debtor Prov Summary" xfId="1885" xr:uid="{00000000-0005-0000-0000-0000C6020000}"/>
    <cellStyle name="_Australia Checklist_New GFR Checklist_Proforma budget 08_C. Debtor Prov Summary" xfId="1886" xr:uid="{00000000-0005-0000-0000-0000C7020000}"/>
    <cellStyle name="_Australia Checklist_New GFR Checklist_Proforma_2011 1st Qtr Fcst - Blank Template" xfId="1887" xr:uid="{00000000-0005-0000-0000-0000C8020000}"/>
    <cellStyle name="_Australia Checklist_New GFR Checklist_Proforma_May 10 Metals Consolidated FINAL" xfId="1888" xr:uid="{00000000-0005-0000-0000-0000C9020000}"/>
    <cellStyle name="_Australia Checklist_New GFR Checklist_Proforma_Turnover &amp; Comm Sep 08" xfId="1889" xr:uid="{00000000-0005-0000-0000-0000CA020000}"/>
    <cellStyle name="_Australia Checklist_New GFR Checklist_Proforma_Turnover &amp; Comm Sep 08 NEW" xfId="1890" xr:uid="{00000000-0005-0000-0000-0000CB020000}"/>
    <cellStyle name="_Australia Checklist_New GFR Checklist_Proforma_Turnover &amp; Comm Sep 08 NEW_VAR. P&amp;L Detail" xfId="1891" xr:uid="{00000000-0005-0000-0000-0000CC020000}"/>
    <cellStyle name="_Australia Checklist_New GFR Checklist_Proforma_Turnover &amp; Comm Sep 08_VAR. P&amp;L Detail" xfId="1892" xr:uid="{00000000-0005-0000-0000-0000CD020000}"/>
    <cellStyle name="_Australia Checklist_New GFR Checklist_QLD Dec07 Half Year Audit Checklist" xfId="1893" xr:uid="{00000000-0005-0000-0000-0000CE020000}"/>
    <cellStyle name="_Australia Checklist_New GFR Checklist_Rev Rec Template (3)" xfId="1894" xr:uid="{00000000-0005-0000-0000-0000CF020000}"/>
    <cellStyle name="_Australia Checklist_New GFR Checklist_Revised attestation" xfId="1895" xr:uid="{00000000-0005-0000-0000-0000D0020000}"/>
    <cellStyle name="_Australia Checklist_New GFR Checklist_S1. P&amp;L Detail - PY" xfId="1896" xr:uid="{00000000-0005-0000-0000-0000D1020000}"/>
    <cellStyle name="_Australia Checklist_New GFR Checklist_Sheet1" xfId="1897" xr:uid="{00000000-0005-0000-0000-0000D2020000}"/>
    <cellStyle name="_Australia Checklist_New GFR Checklist_Sheet2" xfId="1898" xr:uid="{00000000-0005-0000-0000-0000D3020000}"/>
    <cellStyle name="_Australia Checklist_New GFR Checklist_Staff Numbers Template Oct TEST After Rest" xfId="1899" xr:uid="{00000000-0005-0000-0000-0000D4020000}"/>
    <cellStyle name="_Australia Checklist_New GFR Checklist_TABLE" xfId="1900" xr:uid="{00000000-0005-0000-0000-0000D5020000}"/>
    <cellStyle name="_Australia Checklist_New GFR Checklist_TB Close List of Issues for Overseas" xfId="1901" xr:uid="{00000000-0005-0000-0000-0000D6020000}"/>
    <cellStyle name="_Australia Checklist_New GFR Checklist_TCF Calcs (V1_0) - Feb'08" xfId="1902" xr:uid="{00000000-0005-0000-0000-0000D7020000}"/>
    <cellStyle name="_Australia Checklist_New GFR Checklist_VAR. P&amp;L Detail" xfId="1903" xr:uid="{00000000-0005-0000-0000-0000D8020000}"/>
    <cellStyle name="_Australia Checklist_New GFR Checklist_Year End Audit GFR Checklist" xfId="1904" xr:uid="{00000000-0005-0000-0000-0000D9020000}"/>
    <cellStyle name="_Australia Checklist_O1. Commission Rec" xfId="1905" xr:uid="{00000000-0005-0000-0000-0000DA020000}"/>
    <cellStyle name="_Australia Checklist_O2. Turnover" xfId="1906" xr:uid="{00000000-0005-0000-0000-0000DB020000}"/>
    <cellStyle name="_Australia Checklist_O3. Staff Numbers" xfId="1907" xr:uid="{00000000-0005-0000-0000-0000DC020000}"/>
    <cellStyle name="_Australia Checklist_O4. Front End Staff Turnover" xfId="1908" xr:uid="{00000000-0005-0000-0000-0000DD020000}"/>
    <cellStyle name="_Australia Checklist_O5. Shop Numbers" xfId="1909" xr:uid="{00000000-0005-0000-0000-0000DE020000}"/>
    <cellStyle name="_Australia Checklist_P&amp;L and Balance Sheet Groupings 2" xfId="1910" xr:uid="{00000000-0005-0000-0000-0000DF020000}"/>
    <cellStyle name="_Australia Checklist_QLD Dec07 Half Year Audit Checklist" xfId="1911" xr:uid="{00000000-0005-0000-0000-0000E0020000}"/>
    <cellStyle name="_Australia Checklist_Rec Template" xfId="1912" xr:uid="{00000000-0005-0000-0000-0000E1020000}"/>
    <cellStyle name="_Australia Checklist_Rev Rec Template (3)" xfId="1913" xr:uid="{00000000-0005-0000-0000-0000E2020000}"/>
    <cellStyle name="_Australia Checklist_Revised attestation" xfId="1914" xr:uid="{00000000-0005-0000-0000-0000E3020000}"/>
    <cellStyle name="_Australia Checklist_S1. P&amp;L Detail - PY" xfId="1915" xr:uid="{00000000-0005-0000-0000-0000E4020000}"/>
    <cellStyle name="_Australia Checklist_TB Close List of Issues for Overseas" xfId="1916" xr:uid="{00000000-0005-0000-0000-0000E5020000}"/>
    <cellStyle name="_Australia Checklist_VAR. P&amp;L Detail" xfId="1917" xr:uid="{00000000-0005-0000-0000-0000E6020000}"/>
    <cellStyle name="_Australia Checklist_Year End Audit GFR Checklist" xfId="1918" xr:uid="{00000000-0005-0000-0000-0000E7020000}"/>
    <cellStyle name="_Brigadoon Forecast Dec 2005" xfId="1919" xr:uid="{00000000-0005-0000-0000-0000E8020000}"/>
    <cellStyle name="_Brittanic Template Upload v3" xfId="1920" xr:uid="{00000000-0005-0000-0000-0000E9020000}"/>
    <cellStyle name="_Brittanic Template Upload v3_C. Debtor Prov Summary" xfId="1921" xr:uid="{00000000-0005-0000-0000-0000EA020000}"/>
    <cellStyle name="_Budget CBD 0405_Revised V2" xfId="1922" xr:uid="{00000000-0005-0000-0000-0000EB020000}"/>
    <cellStyle name="_Budget CBD 0405_Revised V2_01 Country Forecast Template BAK" xfId="1923" xr:uid="{00000000-0005-0000-0000-0000EC020000}"/>
    <cellStyle name="_Budget CBD 0405_Revised V2_2007 Area Budget Fun" xfId="1924" xr:uid="{00000000-0005-0000-0000-0000ED020000}"/>
    <cellStyle name="_Budget CBD 0405_Revised V2_2007 Nation Reforecast support Template" xfId="1925" xr:uid="{00000000-0005-0000-0000-0000EE020000}"/>
    <cellStyle name="_Budget CBD 0405_Revised V2_Area Support Account" xfId="1926" xr:uid="{00000000-0005-0000-0000-0000EF020000}"/>
    <cellStyle name="_Budget CBD 0405_Revised V2_C. Debtor Prov Summary" xfId="1927" xr:uid="{00000000-0005-0000-0000-0000F0020000}"/>
    <cellStyle name="_Budget CBD 0405_Revised V2_Conference area bud templat" xfId="1928" xr:uid="{00000000-0005-0000-0000-0000F1020000}"/>
    <cellStyle name="_Budget CBD 0405_Revised V2_Copy of LEISURE TEMPLATE" xfId="1929" xr:uid="{00000000-0005-0000-0000-0000F2020000}"/>
    <cellStyle name="_Budget CBD 0405_Revised V2_Copy of LEISURE TEMPLATE_C. Debtor Prov Summary" xfId="1930" xr:uid="{00000000-0005-0000-0000-0000F3020000}"/>
    <cellStyle name="_Budget CBD 0405_Revised V2_Genesis 2007 Area Finance Budget" xfId="1931" xr:uid="{00000000-0005-0000-0000-0000F4020000}"/>
    <cellStyle name="_Budget CBD 0405_Revised V2_NZ Scorecard Reporting Suite" xfId="1932" xr:uid="{00000000-0005-0000-0000-0000F5020000}"/>
    <cellStyle name="_Budget CBD 0405_Revised V2_NZ Scorecard Reporting Suite_C. Debtor Prov Summary" xfId="1933" xr:uid="{00000000-0005-0000-0000-0000F6020000}"/>
    <cellStyle name="_Budget CBD 0405_Revised V2_Peopleworks Actual Jan" xfId="1934" xr:uid="{00000000-0005-0000-0000-0000F7020000}"/>
    <cellStyle name="_Budget CBD 0405_Revised V2_Peopleworks Actual Jan_C. Debtor Prov Summary" xfId="1935" xr:uid="{00000000-0005-0000-0000-0000F8020000}"/>
    <cellStyle name="_Budget CBD 0405_Revised V2_Peopleworks Actuals Feb" xfId="1936" xr:uid="{00000000-0005-0000-0000-0000F9020000}"/>
    <cellStyle name="_Budget CBD 0405_Revised V2_Peopleworks Actuals Feb_C. Debtor Prov Summary" xfId="1937" xr:uid="{00000000-0005-0000-0000-0000FA020000}"/>
    <cellStyle name="_Budget ER 0405_Revised" xfId="1938" xr:uid="{00000000-0005-0000-0000-0000FB020000}"/>
    <cellStyle name="_Budget ER 0405_Revised_01 Country Forecast Template BAK" xfId="1939" xr:uid="{00000000-0005-0000-0000-0000FC020000}"/>
    <cellStyle name="_Budget ER 0405_Revised_2007 Area Budget Fun" xfId="1940" xr:uid="{00000000-0005-0000-0000-0000FD020000}"/>
    <cellStyle name="_Budget ER 0405_Revised_2007 Nation Reforecast support Template" xfId="1941" xr:uid="{00000000-0005-0000-0000-0000FE020000}"/>
    <cellStyle name="_Budget ER 0405_Revised_Area Support Account" xfId="1942" xr:uid="{00000000-0005-0000-0000-0000FF020000}"/>
    <cellStyle name="_Budget ER 0405_Revised_C. Debtor Prov Summary" xfId="1943" xr:uid="{00000000-0005-0000-0000-000000030000}"/>
    <cellStyle name="_Budget ER 0405_Revised_Conference area bud templat" xfId="1944" xr:uid="{00000000-0005-0000-0000-000001030000}"/>
    <cellStyle name="_Budget ER 0405_Revised_Copy of LEISURE TEMPLATE" xfId="1945" xr:uid="{00000000-0005-0000-0000-000002030000}"/>
    <cellStyle name="_Budget ER 0405_Revised_Copy of LEISURE TEMPLATE_C. Debtor Prov Summary" xfId="1946" xr:uid="{00000000-0005-0000-0000-000003030000}"/>
    <cellStyle name="_Budget ER 0405_Revised_Genesis 2007 Area Finance Budget" xfId="1947" xr:uid="{00000000-0005-0000-0000-000004030000}"/>
    <cellStyle name="_Budget ER 0405_Revised_NZ Scorecard Reporting Suite" xfId="1948" xr:uid="{00000000-0005-0000-0000-000005030000}"/>
    <cellStyle name="_Budget ER 0405_Revised_NZ Scorecard Reporting Suite_C. Debtor Prov Summary" xfId="1949" xr:uid="{00000000-0005-0000-0000-000006030000}"/>
    <cellStyle name="_Budget ER 0405_Revised_Peopleworks Actual Jan" xfId="1950" xr:uid="{00000000-0005-0000-0000-000007030000}"/>
    <cellStyle name="_Budget ER 0405_Revised_Peopleworks Actual Jan_C. Debtor Prov Summary" xfId="1951" xr:uid="{00000000-0005-0000-0000-000008030000}"/>
    <cellStyle name="_Budget ER 0405_Revised_Peopleworks Actuals Feb" xfId="1952" xr:uid="{00000000-0005-0000-0000-000009030000}"/>
    <cellStyle name="_Budget ER 0405_Revised_Peopleworks Actuals Feb_C. Debtor Prov Summary" xfId="1953" xr:uid="{00000000-0005-0000-0000-00000A030000}"/>
    <cellStyle name="_Budget Summary 0506" xfId="1954" xr:uid="{00000000-0005-0000-0000-00000B030000}"/>
    <cellStyle name="_Budget Summary 0506_C. Debtor Prov Summary" xfId="1955" xr:uid="{00000000-0005-0000-0000-00000C030000}"/>
    <cellStyle name="_CBS Estimate Month End Commentary" xfId="1956" xr:uid="{00000000-0005-0000-0000-00000D030000}"/>
    <cellStyle name="_CBS Estimate Month End Commentary_C. Debtor Prov Summary" xfId="1957" xr:uid="{00000000-0005-0000-0000-00000E030000}"/>
    <cellStyle name="_CBS Estimate Month End Commentary_Copy of LEISURE TEMPLATE" xfId="1958" xr:uid="{00000000-0005-0000-0000-00000F030000}"/>
    <cellStyle name="_CBS Estimate Month End Commentary_Copy of LEISURE TEMPLATE_C. Debtor Prov Summary" xfId="1959" xr:uid="{00000000-0005-0000-0000-000010030000}"/>
    <cellStyle name="_CBS Estimate Month End Commentary_MM Estimate Academia Commen" xfId="1960" xr:uid="{00000000-0005-0000-0000-000011030000}"/>
    <cellStyle name="_CBS Estimate Month End Commentary_MM Estimate Academia Commen_C. Debtor Prov Summary" xfId="1961" xr:uid="{00000000-0005-0000-0000-000012030000}"/>
    <cellStyle name="_CBS Estimate Month End Commentary_NZ Scorecard Reporting Suite" xfId="1962" xr:uid="{00000000-0005-0000-0000-000013030000}"/>
    <cellStyle name="_CBS Estimate Month End Commentary_NZ Scorecard Reporting Suite_C. Debtor Prov Summary" xfId="1963" xr:uid="{00000000-0005-0000-0000-000014030000}"/>
    <cellStyle name="_CBS Estimate Month End Commentary_Peopleworks Actual Jan" xfId="1964" xr:uid="{00000000-0005-0000-0000-000015030000}"/>
    <cellStyle name="_CBS Estimate Month End Commentary_Peopleworks Actual Jan_C. Debtor Prov Summary" xfId="1965" xr:uid="{00000000-0005-0000-0000-000016030000}"/>
    <cellStyle name="_CBS Estimate Month End Commentary_Peopleworks Actuals Feb" xfId="1966" xr:uid="{00000000-0005-0000-0000-000017030000}"/>
    <cellStyle name="_CBS Estimate Month End Commentary_Peopleworks Actuals Feb_C. Debtor Prov Summary" xfId="1967" xr:uid="{00000000-0005-0000-0000-000018030000}"/>
    <cellStyle name="_CFO Proforma" xfId="1968" xr:uid="{00000000-0005-0000-0000-000019030000}"/>
    <cellStyle name="_CFO Proforma_Debtor Prov Schedule Checklist (4)" xfId="1969" xr:uid="{00000000-0005-0000-0000-00001A030000}"/>
    <cellStyle name="_CFO Proforma_GFR Checklist -Year Audit June 2009 v2" xfId="1970" xr:uid="{00000000-0005-0000-0000-00001B030000}"/>
    <cellStyle name="_CFO Proforma_GFR Checklist -Year Audit June 2009 v4" xfId="1971" xr:uid="{00000000-0005-0000-0000-00001C030000}"/>
    <cellStyle name="_CFO Proforma_R. ADD Debtors csv" xfId="1972" xr:uid="{00000000-0005-0000-0000-00001D030000}"/>
    <cellStyle name="_CFO Proforma_R. PNLBS YTD csv" xfId="1973" xr:uid="{00000000-0005-0000-0000-00001E030000}"/>
    <cellStyle name="_CFO Proforma_Rev Rec Template (3)" xfId="1974" xr:uid="{00000000-0005-0000-0000-00001F030000}"/>
    <cellStyle name="_CFO Proforma_TB Close List of Issues for Overseas" xfId="1975" xr:uid="{00000000-0005-0000-0000-000020030000}"/>
    <cellStyle name="_CFO Proforma_VAR. P&amp;L Detail" xfId="1976" xr:uid="{00000000-0005-0000-0000-000021030000}"/>
    <cellStyle name="_Ci Estimate Month End Commentary" xfId="1977" xr:uid="{00000000-0005-0000-0000-000022030000}"/>
    <cellStyle name="_Ci Estimate Month End Commentary_C. Debtor Prov Summary" xfId="1978" xr:uid="{00000000-0005-0000-0000-000023030000}"/>
    <cellStyle name="_Ci Estimate Month End Commentary_Copy of LEISURE TEMPLATE" xfId="1979" xr:uid="{00000000-0005-0000-0000-000024030000}"/>
    <cellStyle name="_Ci Estimate Month End Commentary_Copy of LEISURE TEMPLATE_C. Debtor Prov Summary" xfId="1980" xr:uid="{00000000-0005-0000-0000-000025030000}"/>
    <cellStyle name="_Ci Estimate Month End Commentary_MM Estimate Academia Commen" xfId="1981" xr:uid="{00000000-0005-0000-0000-000026030000}"/>
    <cellStyle name="_Ci Estimate Month End Commentary_MM Estimate Academia Commen_C. Debtor Prov Summary" xfId="1982" xr:uid="{00000000-0005-0000-0000-000027030000}"/>
    <cellStyle name="_Ci Estimate Month End Commentary_NZ Scorecard Reporting Suite" xfId="1983" xr:uid="{00000000-0005-0000-0000-000028030000}"/>
    <cellStyle name="_Ci Estimate Month End Commentary_NZ Scorecard Reporting Suite_C. Debtor Prov Summary" xfId="1984" xr:uid="{00000000-0005-0000-0000-000029030000}"/>
    <cellStyle name="_Ci Estimate Month End Commentary_Peopleworks Actual Jan" xfId="1985" xr:uid="{00000000-0005-0000-0000-00002A030000}"/>
    <cellStyle name="_Ci Estimate Month End Commentary_Peopleworks Actual Jan_C. Debtor Prov Summary" xfId="1986" xr:uid="{00000000-0005-0000-0000-00002B030000}"/>
    <cellStyle name="_Ci Estimate Month End Commentary_Peopleworks Actuals Feb" xfId="1987" xr:uid="{00000000-0005-0000-0000-00002C030000}"/>
    <cellStyle name="_Ci Estimate Month End Commentary_Peopleworks Actuals Feb_C. Debtor Prov Summary" xfId="1988" xr:uid="{00000000-0005-0000-0000-00002D030000}"/>
    <cellStyle name="_CiEvents Turnover 0607 by m (2)" xfId="1989" xr:uid="{00000000-0005-0000-0000-00002E030000}"/>
    <cellStyle name="_CiEvents Turnover 0607 by m (2)_Balance Sheet  - June'08 - V2" xfId="1990" xr:uid="{00000000-0005-0000-0000-00002F030000}"/>
    <cellStyle name="_CiEvents Turnover 0607 by m (2)_C. Debtor Prov Summary" xfId="1991" xr:uid="{00000000-0005-0000-0000-000030030000}"/>
    <cellStyle name="_CiEvents Turnover 0607 by m (2)_CFO Flash - Oct 08" xfId="1992" xr:uid="{00000000-0005-0000-0000-000031030000}"/>
    <cellStyle name="_CiEvents Turnover 0607 by m (2)_Debtor Prov Schedule Checklist (4)" xfId="1993" xr:uid="{00000000-0005-0000-0000-000032030000}"/>
    <cellStyle name="_CiEvents Turnover 0607 by m (2)_Debtors - Aug 08 V1" xfId="1994" xr:uid="{00000000-0005-0000-0000-000033030000}"/>
    <cellStyle name="_CiEvents Turnover 0607 by m (2)_Final Group Budget with Liberty Brendan" xfId="1995" xr:uid="{00000000-0005-0000-0000-000034030000}"/>
    <cellStyle name="_CiEvents Turnover 0607 by m (2)_Final Profit &amp; Loss BR Oct 08 NEW" xfId="1996" xr:uid="{00000000-0005-0000-0000-000035030000}"/>
    <cellStyle name="_CiEvents Turnover 0607 by m (2)_GFR Checklist -Year Audit June 2009 v2" xfId="1997" xr:uid="{00000000-0005-0000-0000-000036030000}"/>
    <cellStyle name="_CiEvents Turnover 0607 by m (2)_GFR Checklist -Year Audit June 2009 v4" xfId="1998" xr:uid="{00000000-0005-0000-0000-000037030000}"/>
    <cellStyle name="_CiEvents Turnover 0607 by m (2)_Graph" xfId="1999" xr:uid="{00000000-0005-0000-0000-000038030000}"/>
    <cellStyle name="_CiEvents Turnover 0607 by m (2)_Group Budget Con PBT &amp; Ebit System v2" xfId="2000" xr:uid="{00000000-0005-0000-0000-000039030000}"/>
    <cellStyle name="_CiEvents Turnover 0607 by m (2)_Group Budget Con PBT &amp; Ebit System v3" xfId="2001" xr:uid="{00000000-0005-0000-0000-00003A030000}"/>
    <cellStyle name="_CiEvents Turnover 0607 by m (2)_Group Budget Con PBT &amp; Ebit System v4" xfId="2002" xr:uid="{00000000-0005-0000-0000-00003B030000}"/>
    <cellStyle name="_CiEvents Turnover 0607 by m (2)_Group Budget PBT TempE vs System v2" xfId="2003" xr:uid="{00000000-0005-0000-0000-00003C030000}"/>
    <cellStyle name="_CiEvents Turnover 0607 by m (2)_Group Profit &amp; Loss Jun 09 v2" xfId="2004" xr:uid="{00000000-0005-0000-0000-00003D030000}"/>
    <cellStyle name="_CiEvents Turnover 0607 by m (2)_Group Results Jun 08 Act v2" xfId="2005" xr:uid="{00000000-0005-0000-0000-00003E030000}"/>
    <cellStyle name="_CiEvents Turnover 0607 by m (2)_Group Results Jun 08 Est v2" xfId="2006" xr:uid="{00000000-0005-0000-0000-00003F030000}"/>
    <cellStyle name="_CiEvents Turnover 0607 by m (2)_Group Results May 08 Est" xfId="2007" xr:uid="{00000000-0005-0000-0000-000040030000}"/>
    <cellStyle name="_CiEvents Turnover 0607 by m (2)_Pg 14 - Debtors - July 09 v1" xfId="2008" xr:uid="{00000000-0005-0000-0000-000041030000}"/>
    <cellStyle name="_CiEvents Turnover 0607 by m (2)_Pg 14 - Debtors - July 09 v2" xfId="2009" xr:uid="{00000000-0005-0000-0000-000042030000}"/>
    <cellStyle name="_CiEvents Turnover 0607 by m (2)_PNL - July 09" xfId="2010" xr:uid="{00000000-0005-0000-0000-000043030000}"/>
    <cellStyle name="_CiEvents Turnover 0607 by m (2)_Profit &amp; Loss BR June08" xfId="2011" xr:uid="{00000000-0005-0000-0000-000044030000}"/>
    <cellStyle name="_CiEvents Turnover 0607 by m (2)_R. ADD Debtors csv" xfId="2012" xr:uid="{00000000-0005-0000-0000-000045030000}"/>
    <cellStyle name="_CiEvents Turnover 0607 by m (2)_R. PNLBS YTD csv" xfId="2013" xr:uid="{00000000-0005-0000-0000-000046030000}"/>
    <cellStyle name="_CiEvents Turnover 0607 by m (2)_TB Close List of Issues for Overseas" xfId="2014" xr:uid="{00000000-0005-0000-0000-000047030000}"/>
    <cellStyle name="_CiEvents Turnover 0607 by m (2)_VAR. P&amp;L Detail" xfId="2015" xr:uid="{00000000-0005-0000-0000-000048030000}"/>
    <cellStyle name="_Company debit ledger provison Feb06" xfId="2016" xr:uid="{00000000-0005-0000-0000-000049030000}"/>
    <cellStyle name="_Company debit ledger provison Feb06_01. Chart of Accounts Feb08" xfId="2017" xr:uid="{00000000-0005-0000-0000-00004A030000}"/>
    <cellStyle name="_Company debit ledger provison Feb06_01. Chart of Accounts Feb08_2008 YEnd Audit GFR Checklist - Module 2" xfId="2018" xr:uid="{00000000-0005-0000-0000-00004B030000}"/>
    <cellStyle name="_Company debit ledger provison Feb06_01. Chart of Accounts Feb08_2009 1-2YEnd Audit GFR Checklist - Module 1" xfId="2019" xr:uid="{00000000-0005-0000-0000-00004C030000}"/>
    <cellStyle name="_Company debit ledger provison Feb06_01. Chart of Accounts Feb08_2009 1-2YEnd Audit GFR Checklist - NEW" xfId="2020" xr:uid="{00000000-0005-0000-0000-00004D030000}"/>
    <cellStyle name="_Company debit ledger provison Feb06_01. Chart of Accounts Feb08_Debtor Prov Schedule Checklist (4)" xfId="2021" xr:uid="{00000000-0005-0000-0000-00004E030000}"/>
    <cellStyle name="_Company debit ledger provison Feb06_01. Chart of Accounts Feb08_GFR Checklist - Half Year Audit Dec 08" xfId="2022" xr:uid="{00000000-0005-0000-0000-00004F030000}"/>
    <cellStyle name="_Company debit ledger provison Feb06_01. Chart of Accounts Feb08_GFR Checklist Nov 08" xfId="2023" xr:uid="{00000000-0005-0000-0000-000050030000}"/>
    <cellStyle name="_Company debit ledger provison Feb06_01. Chart of Accounts Feb08_GFR Checklist -Year Audit June 2009 v1" xfId="2024" xr:uid="{00000000-0005-0000-0000-000051030000}"/>
    <cellStyle name="_Company debit ledger provison Feb06_01. Chart of Accounts Feb08_GFR Checklist -Year Audit June 2009 v2" xfId="2025" xr:uid="{00000000-0005-0000-0000-000052030000}"/>
    <cellStyle name="_Company debit ledger provison Feb06_01. Chart of Accounts Feb08_GFR Checklist -Year Audit June 2009 v4" xfId="2026" xr:uid="{00000000-0005-0000-0000-000053030000}"/>
    <cellStyle name="_Company debit ledger provison Feb06_01. Chart of Accounts Feb08_GFR New Test Checklist Nov 08" xfId="2027" xr:uid="{00000000-0005-0000-0000-000054030000}"/>
    <cellStyle name="_Company debit ledger provison Feb06_01. Chart of Accounts Feb08_May 08 GFR Checklist" xfId="2028" xr:uid="{00000000-0005-0000-0000-000055030000}"/>
    <cellStyle name="_Company debit ledger provison Feb06_01. Chart of Accounts Feb08_R. ADD Debtors csv" xfId="2029" xr:uid="{00000000-0005-0000-0000-000056030000}"/>
    <cellStyle name="_Company debit ledger provison Feb06_01. Chart of Accounts Feb08_R. PNLBS YTD csv" xfId="2030" xr:uid="{00000000-0005-0000-0000-000057030000}"/>
    <cellStyle name="_Company debit ledger provison Feb06_01. Chart of Accounts Feb08_Rev Rec Template (3)" xfId="2031" xr:uid="{00000000-0005-0000-0000-000058030000}"/>
    <cellStyle name="_Company debit ledger provison Feb06_01. Chart of Accounts Feb08_TB Close List of Issues for Overseas" xfId="2032" xr:uid="{00000000-0005-0000-0000-000059030000}"/>
    <cellStyle name="_Company debit ledger provison Feb06_01. Chart of Accounts Feb08_VAR. P&amp;L Detail" xfId="2033" xr:uid="{00000000-0005-0000-0000-00005A030000}"/>
    <cellStyle name="_Company debit ledger provison Feb06_01. Chart of Accounts Sep 07" xfId="2034" xr:uid="{00000000-0005-0000-0000-00005B030000}"/>
    <cellStyle name="_Company debit ledger provison Feb06_01. Chart of Accounts Sep 07_C3. General Cash by T3" xfId="2035" xr:uid="{00000000-0005-0000-0000-00005C030000}"/>
    <cellStyle name="_Company debit ledger provison Feb06_01. Chart of Accounts Sep 07_C3. General Cash by T3_1" xfId="2036" xr:uid="{00000000-0005-0000-0000-00005D030000}"/>
    <cellStyle name="_Company debit ledger provison Feb06_01. Chart of Accounts Sep 07_C4. Client Cash by T2" xfId="2037" xr:uid="{00000000-0005-0000-0000-00005E030000}"/>
    <cellStyle name="_Company debit ledger provison Feb06_01. Chart of Accounts Sep 07_C4. Client Cash by T2_1" xfId="2038" xr:uid="{00000000-0005-0000-0000-00005F030000}"/>
    <cellStyle name="_Company debit ledger provison Feb06_01. Chart of Accounts Sep 07_D2. Debtor Prov Summary" xfId="2039" xr:uid="{00000000-0005-0000-0000-000060030000}"/>
    <cellStyle name="_Company debit ledger provison Feb06_01. Chart of Accounts Sep 07_D3. Debtors - Top 10" xfId="2040" xr:uid="{00000000-0005-0000-0000-000061030000}"/>
    <cellStyle name="_Company debit ledger provison Feb06_01. Chart of Accounts Sep 07_D3. Debtors - Top 10_1" xfId="2041" xr:uid="{00000000-0005-0000-0000-000062030000}"/>
    <cellStyle name="_Company debit ledger provison Feb06_01. Chart of Accounts Sep 07_E1. Foreign Exchange" xfId="2042" xr:uid="{00000000-0005-0000-0000-000063030000}"/>
    <cellStyle name="_Company debit ledger provison Feb06_01. Chart of Accounts Sep 07_F1. Prepayments" xfId="2043" xr:uid="{00000000-0005-0000-0000-000064030000}"/>
    <cellStyle name="_Company debit ledger provison Feb06_01. Chart of Accounts Sep 07_F1. Prepayments_1" xfId="2044" xr:uid="{00000000-0005-0000-0000-000065030000}"/>
    <cellStyle name="_Company debit ledger provison Feb06_01. Chart of Accounts Sep 07_K1. Annual Leave" xfId="2045" xr:uid="{00000000-0005-0000-0000-000066030000}"/>
    <cellStyle name="_Company debit ledger provison Feb06_01. Chart of Accounts Sep 07_K1. Annual Leave_1" xfId="2046" xr:uid="{00000000-0005-0000-0000-000067030000}"/>
    <cellStyle name="_Company debit ledger provison Feb06_01. Chart of Accounts Sep 07_O3. Staff Numbers" xfId="2047" xr:uid="{00000000-0005-0000-0000-000068030000}"/>
    <cellStyle name="_Company debit ledger provison Feb06_01. Chart of Accounts Sep 07_O4. Front End Staff Turnover" xfId="2048" xr:uid="{00000000-0005-0000-0000-000069030000}"/>
    <cellStyle name="_Company debit ledger provison Feb06_03 Sep 08 GFR Checklist" xfId="2049" xr:uid="{00000000-0005-0000-0000-00006A030000}"/>
    <cellStyle name="_Company debit ledger provison Feb06_05 Nov 08 GFR Checklist" xfId="2050" xr:uid="{00000000-0005-0000-0000-00006B030000}"/>
    <cellStyle name="_Company debit ledger provison Feb06_1. PNLBS YTD csv" xfId="2051" xr:uid="{00000000-0005-0000-0000-00006C030000}"/>
    <cellStyle name="_Company debit ledger provison Feb06_10. PNLBS MTD csv" xfId="2052" xr:uid="{00000000-0005-0000-0000-00006D030000}"/>
    <cellStyle name="_Company debit ledger provison Feb06_11. PNLBS YTD Dec06 csv" xfId="2053" xr:uid="{00000000-0005-0000-0000-00006E030000}"/>
    <cellStyle name="_Company debit ledger provison Feb06_2. BS Rec csv" xfId="2054" xr:uid="{00000000-0005-0000-0000-00006F030000}"/>
    <cellStyle name="_Company debit ledger provison Feb06_2008 Year End Audit GFR Checklist Template" xfId="2055" xr:uid="{00000000-0005-0000-0000-000070030000}"/>
    <cellStyle name="_Company debit ledger provison Feb06_2008 Year End Audit GFR Checklist Template_V1 Module 1 V6" xfId="2056" xr:uid="{00000000-0005-0000-0000-000071030000}"/>
    <cellStyle name="_Company debit ledger provison Feb06_2008 YEnd Audit GFR Checklist - Module 2" xfId="2057" xr:uid="{00000000-0005-0000-0000-000072030000}"/>
    <cellStyle name="_Company debit ledger provison Feb06_2009 1-2YEnd Audit GFR Checklist - Module 1" xfId="2058" xr:uid="{00000000-0005-0000-0000-000073030000}"/>
    <cellStyle name="_Company debit ledger provison Feb06_2009 1-2YEnd Audit GFR Checklist - Module 2" xfId="2059" xr:uid="{00000000-0005-0000-0000-000074030000}"/>
    <cellStyle name="_Company debit ledger provison Feb06_2009 1-2YEnd Audit GFR Checklist - NEW" xfId="2060" xr:uid="{00000000-0005-0000-0000-000075030000}"/>
    <cellStyle name="_Company debit ledger provison Feb06_2011 1st Qtr Fcst - Blank Template" xfId="2061" xr:uid="{00000000-0005-0000-0000-000076030000}"/>
    <cellStyle name="_Company debit ledger provison Feb06_3. Debit Ledger csv" xfId="2062" xr:uid="{00000000-0005-0000-0000-000077030000}"/>
    <cellStyle name="_Company debit ledger provison Feb06_5. TBCO YTD csv" xfId="2063" xr:uid="{00000000-0005-0000-0000-000078030000}"/>
    <cellStyle name="_Company debit ledger provison Feb06_6. Commissions csv" xfId="2064" xr:uid="{00000000-0005-0000-0000-000079030000}"/>
    <cellStyle name="_Company debit ledger provison Feb06_7. Turnover csv" xfId="2065" xr:uid="{00000000-0005-0000-0000-00007A030000}"/>
    <cellStyle name="_Company debit ledger provison Feb06_8. Staff Numbers csv" xfId="2066" xr:uid="{00000000-0005-0000-0000-00007B030000}"/>
    <cellStyle name="_Company debit ledger provison Feb06_9. Shop Numbers csv" xfId="2067" xr:uid="{00000000-0005-0000-0000-00007C030000}"/>
    <cellStyle name="_Company debit ledger provison Feb06_Balance Sheet  - Dec 08 v1" xfId="2068" xr:uid="{00000000-0005-0000-0000-00007D030000}"/>
    <cellStyle name="_Company debit ledger provison Feb06_Balance Sheet  - June'08 - V2" xfId="2069" xr:uid="{00000000-0005-0000-0000-00007E030000}"/>
    <cellStyle name="_Company debit ledger provison Feb06_Balance Sheet Oct 07 - Flanno" xfId="2070" xr:uid="{00000000-0005-0000-0000-00007F030000}"/>
    <cellStyle name="_Company debit ledger provison Feb06_Balance Sheet Oct 07 - Flanno_C. Debtor Prov Summary" xfId="2071" xr:uid="{00000000-0005-0000-0000-000080030000}"/>
    <cellStyle name="_Company debit ledger provison Feb06_Board Report - Debtor V1_0 " xfId="2072" xr:uid="{00000000-0005-0000-0000-000081030000}"/>
    <cellStyle name="_Company debit ledger provison Feb06_Board Report - Debtor V1_3" xfId="2073" xr:uid="{00000000-0005-0000-0000-000082030000}"/>
    <cellStyle name="_Company debit ledger provison Feb06_Board Report - Debtor V1_3_Debtors - Aug 08 V1" xfId="2074" xr:uid="{00000000-0005-0000-0000-000083030000}"/>
    <cellStyle name="_Company debit ledger provison Feb06_Board Report - Debtor V1_3_Graph" xfId="2075" xr:uid="{00000000-0005-0000-0000-000084030000}"/>
    <cellStyle name="_Company debit ledger provison Feb06_Board Report - Debtor V1_3_Pg 14 - Debtors - July 09 v1" xfId="2076" xr:uid="{00000000-0005-0000-0000-000085030000}"/>
    <cellStyle name="_Company debit ledger provison Feb06_Board Report - Debtor V1_3_Pg 14 - Debtors - July 09 v2" xfId="2077" xr:uid="{00000000-0005-0000-0000-000086030000}"/>
    <cellStyle name="_Company debit ledger provison Feb06_Board Report - Debtor V1_3_PNL - July 09" xfId="2078" xr:uid="{00000000-0005-0000-0000-000087030000}"/>
    <cellStyle name="_Company debit ledger provison Feb06_Board Report - Debtor V1_3_Sheet1" xfId="2079" xr:uid="{00000000-0005-0000-0000-000088030000}"/>
    <cellStyle name="_Company debit ledger provison Feb06_Board Report - Debtor V1_3_Sheet2" xfId="2080" xr:uid="{00000000-0005-0000-0000-000089030000}"/>
    <cellStyle name="_Company debit ledger provison Feb06_Board Report - Debtor V1_4" xfId="2081" xr:uid="{00000000-0005-0000-0000-00008A030000}"/>
    <cellStyle name="_Company debit ledger provison Feb06_Board Report - Debtor V1_4_Debtors - Aug 08 V1" xfId="2082" xr:uid="{00000000-0005-0000-0000-00008B030000}"/>
    <cellStyle name="_Company debit ledger provison Feb06_Board Report - Debtor V1_4_Graph" xfId="2083" xr:uid="{00000000-0005-0000-0000-00008C030000}"/>
    <cellStyle name="_Company debit ledger provison Feb06_Board Report - Debtor V1_4_Pg 14 - Debtors - July 09 v1" xfId="2084" xr:uid="{00000000-0005-0000-0000-00008D030000}"/>
    <cellStyle name="_Company debit ledger provison Feb06_Board Report - Debtor V1_4_Pg 14 - Debtors - July 09 v2" xfId="2085" xr:uid="{00000000-0005-0000-0000-00008E030000}"/>
    <cellStyle name="_Company debit ledger provison Feb06_Board Report - Debtor V1_4_PNL - July 09" xfId="2086" xr:uid="{00000000-0005-0000-0000-00008F030000}"/>
    <cellStyle name="_Company debit ledger provison Feb06_Board Report - Debtor V1_4_Sheet1" xfId="2087" xr:uid="{00000000-0005-0000-0000-000090030000}"/>
    <cellStyle name="_Company debit ledger provison Feb06_Board Report - Debtor V1_4_Sheet2" xfId="2088" xr:uid="{00000000-0005-0000-0000-000091030000}"/>
    <cellStyle name="_Company debit ledger provison Feb06_C2. General Cash by T2" xfId="2089" xr:uid="{00000000-0005-0000-0000-000092030000}"/>
    <cellStyle name="_Company debit ledger provison Feb06_C3. General Cash by T3" xfId="2090" xr:uid="{00000000-0005-0000-0000-000093030000}"/>
    <cellStyle name="_Company debit ledger provison Feb06_C3. General Cash by T3_1" xfId="2091" xr:uid="{00000000-0005-0000-0000-000094030000}"/>
    <cellStyle name="_Company debit ledger provison Feb06_C4. Client Cash by T2" xfId="2092" xr:uid="{00000000-0005-0000-0000-000095030000}"/>
    <cellStyle name="_Company debit ledger provison Feb06_C4. Client Cash by T2_1" xfId="2093" xr:uid="{00000000-0005-0000-0000-000096030000}"/>
    <cellStyle name="_Company debit ledger provison Feb06_CFO Proforma" xfId="2094" xr:uid="{00000000-0005-0000-0000-000097030000}"/>
    <cellStyle name="_Company debit ledger provison Feb06_CFO Proforma_2008 YEnd Audit GFR Checklist - Module 2" xfId="2095" xr:uid="{00000000-0005-0000-0000-000098030000}"/>
    <cellStyle name="_Company debit ledger provison Feb06_CFO Proforma_2009 1-2YEnd Audit GFR Checklist - Module 1" xfId="2096" xr:uid="{00000000-0005-0000-0000-000099030000}"/>
    <cellStyle name="_Company debit ledger provison Feb06_CFO Proforma_2009 1-2YEnd Audit GFR Checklist - NEW" xfId="2097" xr:uid="{00000000-0005-0000-0000-00009A030000}"/>
    <cellStyle name="_Company debit ledger provison Feb06_CFO Proforma_Debtor Prov Schedule Checklist (4)" xfId="2098" xr:uid="{00000000-0005-0000-0000-00009B030000}"/>
    <cellStyle name="_Company debit ledger provison Feb06_CFO Proforma_GFR Checklist - Half Year Audit Dec 08" xfId="2099" xr:uid="{00000000-0005-0000-0000-00009C030000}"/>
    <cellStyle name="_Company debit ledger provison Feb06_CFO Proforma_GFR Checklist Nov 08" xfId="2100" xr:uid="{00000000-0005-0000-0000-00009D030000}"/>
    <cellStyle name="_Company debit ledger provison Feb06_CFO Proforma_GFR Checklist -Year Audit June 2009 v1" xfId="2101" xr:uid="{00000000-0005-0000-0000-00009E030000}"/>
    <cellStyle name="_Company debit ledger provison Feb06_CFO Proforma_GFR Checklist -Year Audit June 2009 v2" xfId="2102" xr:uid="{00000000-0005-0000-0000-00009F030000}"/>
    <cellStyle name="_Company debit ledger provison Feb06_CFO Proforma_GFR Checklist -Year Audit June 2009 v4" xfId="2103" xr:uid="{00000000-0005-0000-0000-0000A0030000}"/>
    <cellStyle name="_Company debit ledger provison Feb06_CFO Proforma_GFR New Test Checklist Nov 08" xfId="2104" xr:uid="{00000000-0005-0000-0000-0000A1030000}"/>
    <cellStyle name="_Company debit ledger provison Feb06_CFO Proforma_Half Year End Audit GFR Che" xfId="2105" xr:uid="{00000000-0005-0000-0000-0000A2030000}"/>
    <cellStyle name="_Company debit ledger provison Feb06_CFO Proforma_May 08 GFR Checklist" xfId="2106" xr:uid="{00000000-0005-0000-0000-0000A3030000}"/>
    <cellStyle name="_Company debit ledger provison Feb06_CFO Proforma_QLD Dec07 Half Year Audit Checklist" xfId="2107" xr:uid="{00000000-0005-0000-0000-0000A4030000}"/>
    <cellStyle name="_Company debit ledger provison Feb06_CFO Proforma_R. ADD Debtors csv" xfId="2108" xr:uid="{00000000-0005-0000-0000-0000A5030000}"/>
    <cellStyle name="_Company debit ledger provison Feb06_CFO Proforma_R. PNLBS YTD csv" xfId="2109" xr:uid="{00000000-0005-0000-0000-0000A6030000}"/>
    <cellStyle name="_Company debit ledger provison Feb06_CFO Proforma_Rev Rec Template (3)" xfId="2110" xr:uid="{00000000-0005-0000-0000-0000A7030000}"/>
    <cellStyle name="_Company debit ledger provison Feb06_CFO Proforma_TB Close List of Issues for Overseas" xfId="2111" xr:uid="{00000000-0005-0000-0000-0000A8030000}"/>
    <cellStyle name="_Company debit ledger provison Feb06_CFO Proforma_VAR. P&amp;L Detail" xfId="2112" xr:uid="{00000000-0005-0000-0000-0000A9030000}"/>
    <cellStyle name="_Company debit ledger provison Feb06_CofA STAGE" xfId="2113" xr:uid="{00000000-0005-0000-0000-0000AA030000}"/>
    <cellStyle name="_Company debit ledger provison Feb06_Cover Pages2" xfId="2114" xr:uid="{00000000-0005-0000-0000-0000AB030000}"/>
    <cellStyle name="_Company debit ledger provison Feb06_Cover Pages2_Final Group Budget with Liberty Brendan" xfId="2115" xr:uid="{00000000-0005-0000-0000-0000AC030000}"/>
    <cellStyle name="_Company debit ledger provison Feb06_Cover Pages2_Final Group Budget without Liberty" xfId="2116" xr:uid="{00000000-0005-0000-0000-0000AD030000}"/>
    <cellStyle name="_Company debit ledger provison Feb06_Cover Pages2_Group Budget 2008.2009" xfId="2117" xr:uid="{00000000-0005-0000-0000-0000AE030000}"/>
    <cellStyle name="_Company debit ledger provison Feb06_Cover Pages2_Group Budget 2008.2009 v2" xfId="2118" xr:uid="{00000000-0005-0000-0000-0000AF030000}"/>
    <cellStyle name="_Company debit ledger provison Feb06_Cover Pages2_Group Budget 2008.S FINAL" xfId="2119" xr:uid="{00000000-0005-0000-0000-0000B0030000}"/>
    <cellStyle name="_Company debit ledger provison Feb06_Cover Pages2_Group Budget Con PBT &amp; Ebit System v7" xfId="2120" xr:uid="{00000000-0005-0000-0000-0000B1030000}"/>
    <cellStyle name="_Company debit ledger provison Feb06_D2. Debtor Prov Summary" xfId="2121" xr:uid="{00000000-0005-0000-0000-0000B2030000}"/>
    <cellStyle name="_Company debit ledger provison Feb06_D3. Debtors - Top 10" xfId="2122" xr:uid="{00000000-0005-0000-0000-0000B3030000}"/>
    <cellStyle name="_Company debit ledger provison Feb06_D3. Debtors - Top 10_1" xfId="2123" xr:uid="{00000000-0005-0000-0000-0000B4030000}"/>
    <cellStyle name="_Company debit ledger provison Feb06_DEBTOR BOARD Report new format " xfId="2124" xr:uid="{00000000-0005-0000-0000-0000B5030000}"/>
    <cellStyle name="_Company debit ledger provison Feb06_Debtors - Aug 08 V1" xfId="2125" xr:uid="{00000000-0005-0000-0000-0000B6030000}"/>
    <cellStyle name="_Company debit ledger provison Feb06_Debtors Apr 08 V02" xfId="2126" xr:uid="{00000000-0005-0000-0000-0000B7030000}"/>
    <cellStyle name="_Company debit ledger provison Feb06_Debtors June'08 (New) V2" xfId="2127" xr:uid="{00000000-0005-0000-0000-0000B8030000}"/>
    <cellStyle name="_Company debit ledger provison Feb06_Debtors June'08 (New) V2_Debtors - Aug 08 V1" xfId="2128" xr:uid="{00000000-0005-0000-0000-0000B9030000}"/>
    <cellStyle name="_Company debit ledger provison Feb06_Debtors June'08 (New) V2_Graph" xfId="2129" xr:uid="{00000000-0005-0000-0000-0000BA030000}"/>
    <cellStyle name="_Company debit ledger provison Feb06_Debtors June'08 (New) V2_Pg 14 - Debtors - July 09 v1" xfId="2130" xr:uid="{00000000-0005-0000-0000-0000BB030000}"/>
    <cellStyle name="_Company debit ledger provison Feb06_Debtors June'08 (New) V2_Pg 14 - Debtors - July 09 v2" xfId="2131" xr:uid="{00000000-0005-0000-0000-0000BC030000}"/>
    <cellStyle name="_Company debit ledger provison Feb06_Debtors June'08 (New) V2_PNL - July 09" xfId="2132" xr:uid="{00000000-0005-0000-0000-0000BD030000}"/>
    <cellStyle name="_Company debit ledger provison Feb06_Debtors June'08 (New) V2_Sheet1" xfId="2133" xr:uid="{00000000-0005-0000-0000-0000BE030000}"/>
    <cellStyle name="_Company debit ledger provison Feb06_Debtors June'08 (New) V2_Sheet2" xfId="2134" xr:uid="{00000000-0005-0000-0000-0000BF030000}"/>
    <cellStyle name="_Company debit ledger provison Feb06_Debtors June'08 (old)" xfId="2135" xr:uid="{00000000-0005-0000-0000-0000C0030000}"/>
    <cellStyle name="_Company debit ledger provison Feb06_Debtors Mar 08 V01" xfId="2136" xr:uid="{00000000-0005-0000-0000-0000C1030000}"/>
    <cellStyle name="_Company debit ledger provison Feb06_Debtors May 08 V3" xfId="2137" xr:uid="{00000000-0005-0000-0000-0000C2030000}"/>
    <cellStyle name="_Company debit ledger provison Feb06_Debtors May 08 V4" xfId="2138" xr:uid="{00000000-0005-0000-0000-0000C3030000}"/>
    <cellStyle name="_Company debit ledger provison Feb06_Debtors VerJan 08" xfId="2139" xr:uid="{00000000-0005-0000-0000-0000C4030000}"/>
    <cellStyle name="_Company debit ledger provison Feb06_E1. Foreign Exchange" xfId="2140" xr:uid="{00000000-0005-0000-0000-0000C5030000}"/>
    <cellStyle name="_Company debit ledger provison Feb06_F1. Prepayments" xfId="2141" xr:uid="{00000000-0005-0000-0000-0000C6030000}"/>
    <cellStyle name="_Company debit ledger provison Feb06_F1. Prepayments_1" xfId="2142" xr:uid="{00000000-0005-0000-0000-0000C7030000}"/>
    <cellStyle name="_Company debit ledger provison Feb06_FCs Half Year End Audit G 2" xfId="2143" xr:uid="{00000000-0005-0000-0000-0000C8030000}"/>
    <cellStyle name="_Company debit ledger provison Feb06_Final Group Budget with Liberty Brendan" xfId="2144" xr:uid="{00000000-0005-0000-0000-0000C9030000}"/>
    <cellStyle name="_Company debit ledger provison Feb06_Final Group Budget without Liberty" xfId="2145" xr:uid="{00000000-0005-0000-0000-0000CA030000}"/>
    <cellStyle name="_Company debit ledger provison Feb06_Final Profit &amp; Loss BR Oct 08 NEW" xfId="2146" xr:uid="{00000000-0005-0000-0000-0000CB030000}"/>
    <cellStyle name="_Company debit ledger provison Feb06_Formated COA" xfId="2147" xr:uid="{00000000-0005-0000-0000-0000CC030000}"/>
    <cellStyle name="_Company debit ledger provison Feb06_FX template" xfId="2148" xr:uid="{00000000-0005-0000-0000-0000CD030000}"/>
    <cellStyle name="_Company debit ledger provison Feb06_GFR Checklist - Half Year Audit Dec 08" xfId="2149" xr:uid="{00000000-0005-0000-0000-0000CE030000}"/>
    <cellStyle name="_Company debit ledger provison Feb06_GFR Checklist and Audit Pack" xfId="2150" xr:uid="{00000000-0005-0000-0000-0000CF030000}"/>
    <cellStyle name="_Company debit ledger provison Feb06_GFR CHecklist Criteria (2)" xfId="2151" xr:uid="{00000000-0005-0000-0000-0000D0030000}"/>
    <cellStyle name="_Company debit ledger provison Feb06_GFR Checklist Nov 08" xfId="2152" xr:uid="{00000000-0005-0000-0000-0000D1030000}"/>
    <cellStyle name="_Company debit ledger provison Feb06_GFR Checklist -Year Audit June 2009 v1" xfId="2153" xr:uid="{00000000-0005-0000-0000-0000D2030000}"/>
    <cellStyle name="_Company debit ledger provison Feb06_GFR Checklist -Year Audit June 2009 v2" xfId="2154" xr:uid="{00000000-0005-0000-0000-0000D3030000}"/>
    <cellStyle name="_Company debit ledger provison Feb06_GFR New Test Checklist Nov 08" xfId="2155" xr:uid="{00000000-0005-0000-0000-0000D4030000}"/>
    <cellStyle name="_Company debit ledger provison Feb06_Graph" xfId="2156" xr:uid="{00000000-0005-0000-0000-0000D5030000}"/>
    <cellStyle name="_Company debit ledger provison Feb06_Group Budget 2008.2009" xfId="2157" xr:uid="{00000000-0005-0000-0000-0000D6030000}"/>
    <cellStyle name="_Company debit ledger provison Feb06_Group Budget 2008.2009 v2" xfId="2158" xr:uid="{00000000-0005-0000-0000-0000D7030000}"/>
    <cellStyle name="_Company debit ledger provison Feb06_Group Budget 2008.S FINAL" xfId="2159" xr:uid="{00000000-0005-0000-0000-0000D8030000}"/>
    <cellStyle name="_Company debit ledger provison Feb06_Group Budget Con PBT &amp; Ebit System v7" xfId="2160" xr:uid="{00000000-0005-0000-0000-0000D9030000}"/>
    <cellStyle name="_Company debit ledger provison Feb06_Group Forecast Sep 07" xfId="2161" xr:uid="{00000000-0005-0000-0000-0000DA030000}"/>
    <cellStyle name="_Company debit ledger provison Feb06_Group Profit &amp; Loss Jun 09" xfId="2162" xr:uid="{00000000-0005-0000-0000-0000DB030000}"/>
    <cellStyle name="_Company debit ledger provison Feb06_Half Year End Audit GFR Che" xfId="2163" xr:uid="{00000000-0005-0000-0000-0000DC030000}"/>
    <cellStyle name="_Company debit ledger provison Feb06_Half Year End Audit GFR Checklist2" xfId="2164" xr:uid="{00000000-0005-0000-0000-0000DD030000}"/>
    <cellStyle name="_Company debit ledger provison Feb06_Jan 08 - TCF Calcs" xfId="2165" xr:uid="{00000000-0005-0000-0000-0000DE030000}"/>
    <cellStyle name="_Company debit ledger provison Feb06_Jul 2008 GFR Checklist with variance analysis" xfId="2166" xr:uid="{00000000-0005-0000-0000-0000DF030000}"/>
    <cellStyle name="_Company debit ledger provison Feb06_K1. Annual Leave" xfId="2167" xr:uid="{00000000-0005-0000-0000-0000E0030000}"/>
    <cellStyle name="_Company debit ledger provison Feb06_K1. Annual Leave_1" xfId="2168" xr:uid="{00000000-0005-0000-0000-0000E1030000}"/>
    <cellStyle name="_Company debit ledger provison Feb06_KMP Disclosure Template" xfId="2169" xr:uid="{00000000-0005-0000-0000-0000E2030000}"/>
    <cellStyle name="_Company debit ledger provison Feb06_L1. Trade Creditors - 905" xfId="2170" xr:uid="{00000000-0005-0000-0000-0000E3030000}"/>
    <cellStyle name="_Company debit ledger provison Feb06_March 07 Checklist Chgs  (2)" xfId="2171" xr:uid="{00000000-0005-0000-0000-0000E4030000}"/>
    <cellStyle name="_Company debit ledger provison Feb06_May 08 GFR Checklist" xfId="2172" xr:uid="{00000000-0005-0000-0000-0000E5030000}"/>
    <cellStyle name="_Company debit ledger provison Feb06_May 10 Metals Consolidated FINAL" xfId="2173" xr:uid="{00000000-0005-0000-0000-0000E6030000}"/>
    <cellStyle name="_Company debit ledger provison Feb06_New GFR Checklist May 07" xfId="2174" xr:uid="{00000000-0005-0000-0000-0000E7030000}"/>
    <cellStyle name="_Company debit ledger provison Feb06_New GFR Checklist May 07_2008 YEnd Audit GFR Checklist - Module 2" xfId="2175" xr:uid="{00000000-0005-0000-0000-0000E8030000}"/>
    <cellStyle name="_Company debit ledger provison Feb06_New GFR Checklist May 07_2009 1-2YEnd Audit GFR Checklist - Module 1" xfId="2176" xr:uid="{00000000-0005-0000-0000-0000E9030000}"/>
    <cellStyle name="_Company debit ledger provison Feb06_New GFR Checklist May 07_2009 1-2YEnd Audit GFR Checklist - NEW" xfId="2177" xr:uid="{00000000-0005-0000-0000-0000EA030000}"/>
    <cellStyle name="_Company debit ledger provison Feb06_New GFR Checklist May 07_Debtor Prov Schedule Checklist (4)" xfId="2178" xr:uid="{00000000-0005-0000-0000-0000EB030000}"/>
    <cellStyle name="_Company debit ledger provison Feb06_New GFR Checklist May 07_GFR Checklist - Half Year Audit Dec 08" xfId="2179" xr:uid="{00000000-0005-0000-0000-0000EC030000}"/>
    <cellStyle name="_Company debit ledger provison Feb06_New GFR Checklist May 07_GFR Checklist Nov 08" xfId="2180" xr:uid="{00000000-0005-0000-0000-0000ED030000}"/>
    <cellStyle name="_Company debit ledger provison Feb06_New GFR Checklist May 07_GFR Checklist -Year Audit June 2009 v1" xfId="2181" xr:uid="{00000000-0005-0000-0000-0000EE030000}"/>
    <cellStyle name="_Company debit ledger provison Feb06_New GFR Checklist May 07_GFR Checklist -Year Audit June 2009 v2" xfId="2182" xr:uid="{00000000-0005-0000-0000-0000EF030000}"/>
    <cellStyle name="_Company debit ledger provison Feb06_New GFR Checklist May 07_GFR Checklist -Year Audit June 2009 v4" xfId="2183" xr:uid="{00000000-0005-0000-0000-0000F0030000}"/>
    <cellStyle name="_Company debit ledger provison Feb06_New GFR Checklist May 07_GFR New Test Checklist Nov 08" xfId="2184" xr:uid="{00000000-0005-0000-0000-0000F1030000}"/>
    <cellStyle name="_Company debit ledger provison Feb06_New GFR Checklist May 07_Half Year End Audit GFR Che" xfId="2185" xr:uid="{00000000-0005-0000-0000-0000F2030000}"/>
    <cellStyle name="_Company debit ledger provison Feb06_New GFR Checklist May 07_May 08 GFR Checklist" xfId="2186" xr:uid="{00000000-0005-0000-0000-0000F3030000}"/>
    <cellStyle name="_Company debit ledger provison Feb06_New GFR Checklist May 07_QLD Dec07 Half Year Audit Checklist" xfId="2187" xr:uid="{00000000-0005-0000-0000-0000F4030000}"/>
    <cellStyle name="_Company debit ledger provison Feb06_New GFR Checklist May 07_R. ADD Debtors csv" xfId="2188" xr:uid="{00000000-0005-0000-0000-0000F5030000}"/>
    <cellStyle name="_Company debit ledger provison Feb06_New GFR Checklist May 07_R. PNLBS YTD csv" xfId="2189" xr:uid="{00000000-0005-0000-0000-0000F6030000}"/>
    <cellStyle name="_Company debit ledger provison Feb06_New GFR Checklist May 07_Rev Rec Template (3)" xfId="2190" xr:uid="{00000000-0005-0000-0000-0000F7030000}"/>
    <cellStyle name="_Company debit ledger provison Feb06_New GFR Checklist May 07_TB Close List of Issues for Overseas" xfId="2191" xr:uid="{00000000-0005-0000-0000-0000F8030000}"/>
    <cellStyle name="_Company debit ledger provison Feb06_New GFR Checklist May 07_VAR. P&amp;L Detail" xfId="2192" xr:uid="{00000000-0005-0000-0000-0000F9030000}"/>
    <cellStyle name="_Company debit ledger provison Feb06_NZ Profit &amp; Loss Jun 09" xfId="2193" xr:uid="{00000000-0005-0000-0000-0000FA030000}"/>
    <cellStyle name="_Company debit ledger provison Feb06_O1. Commission Rec" xfId="2194" xr:uid="{00000000-0005-0000-0000-0000FB030000}"/>
    <cellStyle name="_Company debit ledger provison Feb06_O2. Turnover" xfId="2195" xr:uid="{00000000-0005-0000-0000-0000FC030000}"/>
    <cellStyle name="_Company debit ledger provison Feb06_O3. Staff Numbers" xfId="2196" xr:uid="{00000000-0005-0000-0000-0000FD030000}"/>
    <cellStyle name="_Company debit ledger provison Feb06_O4. Front End Staff Turnover" xfId="2197" xr:uid="{00000000-0005-0000-0000-0000FE030000}"/>
    <cellStyle name="_Company debit ledger provison Feb06_O5. Shop Numbers" xfId="2198" xr:uid="{00000000-0005-0000-0000-0000FF030000}"/>
    <cellStyle name="_Company debit ledger provison Feb06_P&amp;L and Balance Sheet Groupings 2" xfId="2199" xr:uid="{00000000-0005-0000-0000-000000040000}"/>
    <cellStyle name="_Company debit ledger provison Feb06_P&amp;L and Balance Sheet Groupings 2_Debtor Prov Schedule Checklist (4)" xfId="2200" xr:uid="{00000000-0005-0000-0000-000001040000}"/>
    <cellStyle name="_Company debit ledger provison Feb06_P&amp;L and Balance Sheet Groupings 2_GFR Checklist - Half Year Audit Dec 08" xfId="2201" xr:uid="{00000000-0005-0000-0000-000002040000}"/>
    <cellStyle name="_Company debit ledger provison Feb06_P&amp;L and Balance Sheet Groupings 2_GFR Checklist -Year Audit June 2009 v1" xfId="2202" xr:uid="{00000000-0005-0000-0000-000003040000}"/>
    <cellStyle name="_Company debit ledger provison Feb06_P&amp;L and Balance Sheet Groupings 2_GFR Checklist -Year Audit June 2009 v2" xfId="2203" xr:uid="{00000000-0005-0000-0000-000004040000}"/>
    <cellStyle name="_Company debit ledger provison Feb06_P&amp;L and Balance Sheet Groupings 2_GFR Checklist -Year Audit June 2009 v4" xfId="2204" xr:uid="{00000000-0005-0000-0000-000005040000}"/>
    <cellStyle name="_Company debit ledger provison Feb06_P&amp;L and Balance Sheet Groupings 2_R. ADD Debtors csv" xfId="2205" xr:uid="{00000000-0005-0000-0000-000006040000}"/>
    <cellStyle name="_Company debit ledger provison Feb06_P&amp;L and Balance Sheet Groupings 2_R. PNLBS YTD csv" xfId="2206" xr:uid="{00000000-0005-0000-0000-000007040000}"/>
    <cellStyle name="_Company debit ledger provison Feb06_P&amp;L and Balance Sheet Groupings 2_TB Close List of Issues for Overseas" xfId="2207" xr:uid="{00000000-0005-0000-0000-000008040000}"/>
    <cellStyle name="_Company debit ledger provison Feb06_P&amp;L and Balance Sheet Groupings 2_VAR. P&amp;L Detail" xfId="2208" xr:uid="{00000000-0005-0000-0000-000009040000}"/>
    <cellStyle name="_Company debit ledger provison Feb06_Pg 14 - Debtors - July 09 v1" xfId="2209" xr:uid="{00000000-0005-0000-0000-00000A040000}"/>
    <cellStyle name="_Company debit ledger provison Feb06_Pg 14 - Debtors - July 09 v2" xfId="2210" xr:uid="{00000000-0005-0000-0000-00000B040000}"/>
    <cellStyle name="_Company debit ledger provison Feb06_PNL - July 09" xfId="2211" xr:uid="{00000000-0005-0000-0000-00000C040000}"/>
    <cellStyle name="_Company debit ledger provison Feb06_Profit &amp; Loss" xfId="2212" xr:uid="{00000000-0005-0000-0000-00000D040000}"/>
    <cellStyle name="_Company debit ledger provison Feb06_Profit &amp; Loss BR July08" xfId="2213" xr:uid="{00000000-0005-0000-0000-00000E040000}"/>
    <cellStyle name="_Company debit ledger provison Feb06_Profit &amp; Loss BR July08_C. Debtor Prov Summary" xfId="2214" xr:uid="{00000000-0005-0000-0000-00000F040000}"/>
    <cellStyle name="_Company debit ledger provison Feb06_Profit &amp; Loss BR Oct 08 NEW" xfId="2215" xr:uid="{00000000-0005-0000-0000-000010040000}"/>
    <cellStyle name="_Company debit ledger provison Feb06_Profit &amp; Loss BR Oct 08 NEW- Liberty" xfId="2216" xr:uid="{00000000-0005-0000-0000-000011040000}"/>
    <cellStyle name="_Company debit ledger provison Feb06_Profit &amp; Loss_2011 1st Qtr Fcst - Blank Template" xfId="2217" xr:uid="{00000000-0005-0000-0000-000012040000}"/>
    <cellStyle name="_Company debit ledger provison Feb06_Profit &amp; Loss_Actual by Month (2)" xfId="2218" xr:uid="{00000000-0005-0000-0000-000013040000}"/>
    <cellStyle name="_Company debit ledger provison Feb06_Profit &amp; Loss_CFO Flash - Oct 08" xfId="2219" xr:uid="{00000000-0005-0000-0000-000014040000}"/>
    <cellStyle name="_Company debit ledger provison Feb06_Profit &amp; Loss_Control" xfId="2220" xr:uid="{00000000-0005-0000-0000-000015040000}"/>
    <cellStyle name="_Company debit ledger provison Feb06_Profit &amp; Loss_Final Group Budget with Liberty Brendan" xfId="2221" xr:uid="{00000000-0005-0000-0000-000016040000}"/>
    <cellStyle name="_Company debit ledger provison Feb06_Profit &amp; Loss_Group Budget Con PBT &amp; Ebit System v2" xfId="2222" xr:uid="{00000000-0005-0000-0000-000017040000}"/>
    <cellStyle name="_Company debit ledger provison Feb06_Profit &amp; Loss_Group Budget Con PBT &amp; Ebit System v3" xfId="2223" xr:uid="{00000000-0005-0000-0000-000018040000}"/>
    <cellStyle name="_Company debit ledger provison Feb06_Profit &amp; Loss_Group Budget Con PBT &amp; Ebit System v4" xfId="2224" xr:uid="{00000000-0005-0000-0000-000019040000}"/>
    <cellStyle name="_Company debit ledger provison Feb06_Profit &amp; Loss_Group Budget PBT TempE vs System v2" xfId="2225" xr:uid="{00000000-0005-0000-0000-00001A040000}"/>
    <cellStyle name="_Company debit ledger provison Feb06_Profit &amp; Loss_Group Results Jan 09 Act" xfId="2226" xr:uid="{00000000-0005-0000-0000-00001B040000}"/>
    <cellStyle name="_Company debit ledger provison Feb06_Profit &amp; Loss_Group Results Jun 08 Act v2" xfId="2227" xr:uid="{00000000-0005-0000-0000-00001C040000}"/>
    <cellStyle name="_Company debit ledger provison Feb06_Profit &amp; Loss_Group Results Jun 08 Est v2" xfId="2228" xr:uid="{00000000-0005-0000-0000-00001D040000}"/>
    <cellStyle name="_Company debit ledger provison Feb06_Profit &amp; Loss_Group Results May 08 Est" xfId="2229" xr:uid="{00000000-0005-0000-0000-00001E040000}"/>
    <cellStyle name="_Company debit ledger provison Feb06_Profit &amp; Loss_Group Results Nov 08 Act V1" xfId="2230" xr:uid="{00000000-0005-0000-0000-00001F040000}"/>
    <cellStyle name="_Company debit ledger provison Feb06_Profit &amp; Loss_Group Results Oct 08 Est" xfId="2231" xr:uid="{00000000-0005-0000-0000-000020040000}"/>
    <cellStyle name="_Company debit ledger provison Feb06_Profit &amp; Loss_Group Results Sept 08 Act NEW" xfId="2232" xr:uid="{00000000-0005-0000-0000-000021040000}"/>
    <cellStyle name="_Company debit ledger provison Feb06_Profit &amp; Loss_May 10 Metals Consolidated FINAL" xfId="2233" xr:uid="{00000000-0005-0000-0000-000022040000}"/>
    <cellStyle name="_Company debit ledger provison Feb06_Profit &amp; Loss_Prior Year by Month" xfId="2234" xr:uid="{00000000-0005-0000-0000-000023040000}"/>
    <cellStyle name="_Company debit ledger provison Feb06_Profit &amp; Loss_QueryAnalysis_BR_FYR_bm" xfId="2235" xr:uid="{00000000-0005-0000-0000-000024040000}"/>
    <cellStyle name="_Company debit ledger provison Feb06_Profit &amp; Loss_QueryAnalysis_BR_FYR_bmv2" xfId="2236" xr:uid="{00000000-0005-0000-0000-000025040000}"/>
    <cellStyle name="_Company debit ledger provison Feb06_Profit &amp; Loss_QueryAnalysis_BR_FYR_ver1" xfId="2237" xr:uid="{00000000-0005-0000-0000-000026040000}"/>
    <cellStyle name="_Company debit ledger provison Feb06_Profit &amp; Loss_QueryAnalysis_BR_FYR_ver2" xfId="2238" xr:uid="{00000000-0005-0000-0000-000027040000}"/>
    <cellStyle name="_Company debit ledger provison Feb06_Profit &amp; Loss_Sheet1" xfId="2239" xr:uid="{00000000-0005-0000-0000-000028040000}"/>
    <cellStyle name="_Company debit ledger provison Feb06_Profit &amp; Loss_Summary Report" xfId="2240" xr:uid="{00000000-0005-0000-0000-000029040000}"/>
    <cellStyle name="_Company debit ledger provison Feb06_Profit &amp; Loss_Summary Report Actual" xfId="2241" xr:uid="{00000000-0005-0000-0000-00002A040000}"/>
    <cellStyle name="_Company debit ledger provison Feb06_Profit &amp; Loss_Turnover &amp; Comm Sep 08" xfId="2242" xr:uid="{00000000-0005-0000-0000-00002B040000}"/>
    <cellStyle name="_Company debit ledger provison Feb06_Profit &amp; Loss_Turnover &amp; Comm Sep 08 NEW" xfId="2243" xr:uid="{00000000-0005-0000-0000-00002C040000}"/>
    <cellStyle name="_Company debit ledger provison Feb06_Profit &amp; Loss_Turnover &amp; Comm Sep 08 NEW_VAR. P&amp;L Detail" xfId="2244" xr:uid="{00000000-0005-0000-0000-00002D040000}"/>
    <cellStyle name="_Company debit ledger provison Feb06_Profit &amp; Loss_Turnover &amp; Comm Sep 08_VAR. P&amp;L Detail" xfId="2245" xr:uid="{00000000-0005-0000-0000-00002E040000}"/>
    <cellStyle name="_Company debit ledger provison Feb06_Profit &amp; Loss_Vision - FYR - May 09 Est" xfId="2246" xr:uid="{00000000-0005-0000-0000-00002F040000}"/>
    <cellStyle name="_Company debit ledger provison Feb06_Proforma" xfId="2247" xr:uid="{00000000-0005-0000-0000-000030040000}"/>
    <cellStyle name="_Company debit ledger provison Feb06_Proforma 3" xfId="2248" xr:uid="{00000000-0005-0000-0000-000031040000}"/>
    <cellStyle name="_Company debit ledger provison Feb06_Proforma 3_Actual by Month (2)" xfId="2249" xr:uid="{00000000-0005-0000-0000-000032040000}"/>
    <cellStyle name="_Company debit ledger provison Feb06_Proforma 3_Balance Sheet  - Dec 08 v1" xfId="2250" xr:uid="{00000000-0005-0000-0000-000033040000}"/>
    <cellStyle name="_Company debit ledger provison Feb06_Proforma 3_Balance Sheet  - June'08 - V2" xfId="2251" xr:uid="{00000000-0005-0000-0000-000034040000}"/>
    <cellStyle name="_Company debit ledger provison Feb06_Proforma 3_C. Debtor Prov Summary" xfId="2252" xr:uid="{00000000-0005-0000-0000-000035040000}"/>
    <cellStyle name="_Company debit ledger provison Feb06_Proforma 3_CFO Flash - Oct 08" xfId="2253" xr:uid="{00000000-0005-0000-0000-000036040000}"/>
    <cellStyle name="_Company debit ledger provison Feb06_Proforma 3_Control" xfId="2254" xr:uid="{00000000-0005-0000-0000-000037040000}"/>
    <cellStyle name="_Company debit ledger provison Feb06_Proforma 3_Final Group Budget with Liberty Brendan" xfId="2255" xr:uid="{00000000-0005-0000-0000-000038040000}"/>
    <cellStyle name="_Company debit ledger provison Feb06_Proforma 3_Final Group Budget without Liberty" xfId="2256" xr:uid="{00000000-0005-0000-0000-000039040000}"/>
    <cellStyle name="_Company debit ledger provison Feb06_Proforma 3_Final Profit &amp; Loss BR Oct 08 NEW" xfId="2257" xr:uid="{00000000-0005-0000-0000-00003A040000}"/>
    <cellStyle name="_Company debit ledger provison Feb06_Proforma 3_Group Budget 2008.2009" xfId="2258" xr:uid="{00000000-0005-0000-0000-00003B040000}"/>
    <cellStyle name="_Company debit ledger provison Feb06_Proforma 3_Group Budget 2008.2009 v10 Pre 16-6-08" xfId="2259" xr:uid="{00000000-0005-0000-0000-00003C040000}"/>
    <cellStyle name="_Company debit ledger provison Feb06_Proforma 3_Group Budget 2008.2009 v2" xfId="2260" xr:uid="{00000000-0005-0000-0000-00003D040000}"/>
    <cellStyle name="_Company debit ledger provison Feb06_Proforma 3_Group Budget 2008.S FINAL" xfId="2261" xr:uid="{00000000-0005-0000-0000-00003E040000}"/>
    <cellStyle name="_Company debit ledger provison Feb06_Proforma 3_Group Budget Con PBT &amp; Ebit System v2" xfId="2262" xr:uid="{00000000-0005-0000-0000-00003F040000}"/>
    <cellStyle name="_Company debit ledger provison Feb06_Proforma 3_Group Budget Con PBT &amp; Ebit System v3" xfId="2263" xr:uid="{00000000-0005-0000-0000-000040040000}"/>
    <cellStyle name="_Company debit ledger provison Feb06_Proforma 3_Group Budget Con PBT &amp; Ebit System v4" xfId="2264" xr:uid="{00000000-0005-0000-0000-000041040000}"/>
    <cellStyle name="_Company debit ledger provison Feb06_Proforma 3_Group Budget Con PBT &amp; Ebit System v7" xfId="2265" xr:uid="{00000000-0005-0000-0000-000042040000}"/>
    <cellStyle name="_Company debit ledger provison Feb06_Proforma 3_Group Budget PBT TempE vs System v2" xfId="2266" xr:uid="{00000000-0005-0000-0000-000043040000}"/>
    <cellStyle name="_Company debit ledger provison Feb06_Proforma 3_Group Profit &amp; Loss Jun 09" xfId="2267" xr:uid="{00000000-0005-0000-0000-000044040000}"/>
    <cellStyle name="_Company debit ledger provison Feb06_Proforma 3_Group Profit &amp; Loss Jun 09 v2" xfId="2268" xr:uid="{00000000-0005-0000-0000-000045040000}"/>
    <cellStyle name="_Company debit ledger provison Feb06_Proforma 3_Group Results Jan 09 Act" xfId="2269" xr:uid="{00000000-0005-0000-0000-000046040000}"/>
    <cellStyle name="_Company debit ledger provison Feb06_Proforma 3_Group Results Jun 08 Act v2" xfId="2270" xr:uid="{00000000-0005-0000-0000-000047040000}"/>
    <cellStyle name="_Company debit ledger provison Feb06_Proforma 3_Group Results Jun 08 Est v2" xfId="2271" xr:uid="{00000000-0005-0000-0000-000048040000}"/>
    <cellStyle name="_Company debit ledger provison Feb06_Proforma 3_Group Results May 08 Est" xfId="2272" xr:uid="{00000000-0005-0000-0000-000049040000}"/>
    <cellStyle name="_Company debit ledger provison Feb06_Proforma 3_Group Results Nov 08 Act V1" xfId="2273" xr:uid="{00000000-0005-0000-0000-00004A040000}"/>
    <cellStyle name="_Company debit ledger provison Feb06_Proforma 3_Group Results Oct 08 Est" xfId="2274" xr:uid="{00000000-0005-0000-0000-00004B040000}"/>
    <cellStyle name="_Company debit ledger provison Feb06_Proforma 3_Group Results Sept 08 Act NEW" xfId="2275" xr:uid="{00000000-0005-0000-0000-00004C040000}"/>
    <cellStyle name="_Company debit ledger provison Feb06_Proforma 3_Jan 08 - TCF Calcs" xfId="2276" xr:uid="{00000000-0005-0000-0000-00004D040000}"/>
    <cellStyle name="_Company debit ledger provison Feb06_Proforma 3_NZ Profit &amp; Loss Jun 09" xfId="2277" xr:uid="{00000000-0005-0000-0000-00004E040000}"/>
    <cellStyle name="_Company debit ledger provison Feb06_Proforma 3_Prior Year by Month" xfId="2278" xr:uid="{00000000-0005-0000-0000-00004F040000}"/>
    <cellStyle name="_Company debit ledger provison Feb06_Proforma 3_Profit &amp; Loss BR June08" xfId="2279" xr:uid="{00000000-0005-0000-0000-000050040000}"/>
    <cellStyle name="_Company debit ledger provison Feb06_Proforma 3_Profit &amp; Loss BR Nov 08" xfId="2280" xr:uid="{00000000-0005-0000-0000-000051040000}"/>
    <cellStyle name="_Company debit ledger provison Feb06_Proforma 3_Profit &amp; Loss BR Oct 08 NEW" xfId="2281" xr:uid="{00000000-0005-0000-0000-000052040000}"/>
    <cellStyle name="_Company debit ledger provison Feb06_Proforma 3_Profit &amp; Loss BR Oct 08 NEW- Liberty" xfId="2282" xr:uid="{00000000-0005-0000-0000-000053040000}"/>
    <cellStyle name="_Company debit ledger provison Feb06_Proforma 3_QueryAnalysis_BR_FYR_bm" xfId="2283" xr:uid="{00000000-0005-0000-0000-000054040000}"/>
    <cellStyle name="_Company debit ledger provison Feb06_Proforma 3_QueryAnalysis_BR_FYR_bmv2" xfId="2284" xr:uid="{00000000-0005-0000-0000-000055040000}"/>
    <cellStyle name="_Company debit ledger provison Feb06_Proforma 3_QueryAnalysis_BR_FYR_ver1" xfId="2285" xr:uid="{00000000-0005-0000-0000-000056040000}"/>
    <cellStyle name="_Company debit ledger provison Feb06_Proforma 3_QueryAnalysis_BR_FYR_ver2" xfId="2286" xr:uid="{00000000-0005-0000-0000-000057040000}"/>
    <cellStyle name="_Company debit ledger provison Feb06_Proforma 3_Sheet1" xfId="2287" xr:uid="{00000000-0005-0000-0000-000058040000}"/>
    <cellStyle name="_Company debit ledger provison Feb06_Proforma 3_Sheet1_1" xfId="2288" xr:uid="{00000000-0005-0000-0000-000059040000}"/>
    <cellStyle name="_Company debit ledger provison Feb06_Proforma 3_Sheet2" xfId="2289" xr:uid="{00000000-0005-0000-0000-00005A040000}"/>
    <cellStyle name="_Company debit ledger provison Feb06_Proforma 3_Staff Numbers Template Oct TEST After Rest" xfId="2290" xr:uid="{00000000-0005-0000-0000-00005B040000}"/>
    <cellStyle name="_Company debit ledger provison Feb06_Proforma 3_Summary Report" xfId="2291" xr:uid="{00000000-0005-0000-0000-00005C040000}"/>
    <cellStyle name="_Company debit ledger provison Feb06_Proforma 3_Summary Report Actual" xfId="2292" xr:uid="{00000000-0005-0000-0000-00005D040000}"/>
    <cellStyle name="_Company debit ledger provison Feb06_Proforma 3_TCF Calcs (V1_0) - Feb'08" xfId="2293" xr:uid="{00000000-0005-0000-0000-00005E040000}"/>
    <cellStyle name="_Company debit ledger provison Feb06_Proforma 3_Turnover &amp; Comm Sep 08" xfId="2294" xr:uid="{00000000-0005-0000-0000-00005F040000}"/>
    <cellStyle name="_Company debit ledger provison Feb06_Proforma 3_Turnover &amp; Comm Sep 08 NEW" xfId="2295" xr:uid="{00000000-0005-0000-0000-000060040000}"/>
    <cellStyle name="_Company debit ledger provison Feb06_Proforma 3_Turnover &amp; Comm Sep 08 NEW_VAR. P&amp;L Detail" xfId="2296" xr:uid="{00000000-0005-0000-0000-000061040000}"/>
    <cellStyle name="_Company debit ledger provison Feb06_Proforma 3_Turnover &amp; Comm Sep 08_VAR. P&amp;L Detail" xfId="2297" xr:uid="{00000000-0005-0000-0000-000062040000}"/>
    <cellStyle name="_Company debit ledger provison Feb06_Proforma 3_Vision - FYR - May 09 Est" xfId="2298" xr:uid="{00000000-0005-0000-0000-000063040000}"/>
    <cellStyle name="_Company debit ledger provison Feb06_Proforma budget 08" xfId="2299" xr:uid="{00000000-0005-0000-0000-000064040000}"/>
    <cellStyle name="_Company debit ledger provison Feb06_Proforma budget 08 V2" xfId="2300" xr:uid="{00000000-0005-0000-0000-000065040000}"/>
    <cellStyle name="_Company debit ledger provison Feb06_Proforma budget 08 V2_C. Debtor Prov Summary" xfId="2301" xr:uid="{00000000-0005-0000-0000-000066040000}"/>
    <cellStyle name="_Company debit ledger provison Feb06_Proforma budget 08_C. Debtor Prov Summary" xfId="2302" xr:uid="{00000000-0005-0000-0000-000067040000}"/>
    <cellStyle name="_Company debit ledger provison Feb06_Proforma_2011 1st Qtr Fcst - Blank Template" xfId="2303" xr:uid="{00000000-0005-0000-0000-000068040000}"/>
    <cellStyle name="_Company debit ledger provison Feb06_Proforma_May 10 Metals Consolidated FINAL" xfId="2304" xr:uid="{00000000-0005-0000-0000-000069040000}"/>
    <cellStyle name="_Company debit ledger provison Feb06_Proforma_Turnover &amp; Comm Sep 08" xfId="2305" xr:uid="{00000000-0005-0000-0000-00006A040000}"/>
    <cellStyle name="_Company debit ledger provison Feb06_Proforma_Turnover &amp; Comm Sep 08 NEW" xfId="2306" xr:uid="{00000000-0005-0000-0000-00006B040000}"/>
    <cellStyle name="_Company debit ledger provison Feb06_Proforma_Turnover &amp; Comm Sep 08 NEW_VAR. P&amp;L Detail" xfId="2307" xr:uid="{00000000-0005-0000-0000-00006C040000}"/>
    <cellStyle name="_Company debit ledger provison Feb06_Proforma_Turnover &amp; Comm Sep 08_VAR. P&amp;L Detail" xfId="2308" xr:uid="{00000000-0005-0000-0000-00006D040000}"/>
    <cellStyle name="_Company debit ledger provison Feb06_QLD Dec07 Half Year Audit Checklist" xfId="2309" xr:uid="{00000000-0005-0000-0000-00006E040000}"/>
    <cellStyle name="_Company debit ledger provison Feb06_Rev Rec Template (3)" xfId="2310" xr:uid="{00000000-0005-0000-0000-00006F040000}"/>
    <cellStyle name="_Company debit ledger provison Feb06_Revised attestation" xfId="2311" xr:uid="{00000000-0005-0000-0000-000070040000}"/>
    <cellStyle name="_Company debit ledger provison Feb06_S1. P&amp;L Detail - PY" xfId="2312" xr:uid="{00000000-0005-0000-0000-000071040000}"/>
    <cellStyle name="_Company debit ledger provison Feb06_Sheet1" xfId="2313" xr:uid="{00000000-0005-0000-0000-000072040000}"/>
    <cellStyle name="_Company debit ledger provison Feb06_Sheet2" xfId="2314" xr:uid="{00000000-0005-0000-0000-000073040000}"/>
    <cellStyle name="_Company debit ledger provison Feb06_Staff Numbers Template Oct TEST After Rest" xfId="2315" xr:uid="{00000000-0005-0000-0000-000074040000}"/>
    <cellStyle name="_Company debit ledger provison Feb06_TABLE" xfId="2316" xr:uid="{00000000-0005-0000-0000-000075040000}"/>
    <cellStyle name="_Company debit ledger provison Feb06_TB Close List of Issues for Overseas" xfId="2317" xr:uid="{00000000-0005-0000-0000-000076040000}"/>
    <cellStyle name="_Company debit ledger provison Feb06_TCF Calcs (V1_0) - Feb'08" xfId="2318" xr:uid="{00000000-0005-0000-0000-000077040000}"/>
    <cellStyle name="_Company debit ledger provison Feb06_VAR. P&amp;L Detail" xfId="2319" xr:uid="{00000000-0005-0000-0000-000078040000}"/>
    <cellStyle name="_Company debit ledger provison Feb06_Year End Audit GFR Checklist" xfId="2320" xr:uid="{00000000-0005-0000-0000-000079040000}"/>
    <cellStyle name="_Conference area bud templat" xfId="2321" xr:uid="{00000000-0005-0000-0000-00007A040000}"/>
    <cellStyle name="_Copy of FCA Half Year Audit" xfId="2322" xr:uid="{00000000-0005-0000-0000-00007B040000}"/>
    <cellStyle name="_Copy of FCA Half Year Audit_C. Debtor Prov Summary" xfId="2323" xr:uid="{00000000-0005-0000-0000-00007C040000}"/>
    <cellStyle name="_Country support account templates" xfId="2324" xr:uid="{00000000-0005-0000-0000-00007D040000}"/>
    <cellStyle name="_DEBTER PROVISION JUN 05" xfId="2325" xr:uid="{00000000-0005-0000-0000-00007E040000}"/>
    <cellStyle name="_DEBTER PROVISION JUN 05_C. Debtor Prov Summary" xfId="2326" xr:uid="{00000000-0005-0000-0000-00007F040000}"/>
    <cellStyle name="_DEBTOR BOARD Report new format " xfId="2327" xr:uid="{00000000-0005-0000-0000-000080040000}"/>
    <cellStyle name="_DEBTOR BOARD Report new format _Debtors - Aug 08 V1" xfId="2328" xr:uid="{00000000-0005-0000-0000-000081040000}"/>
    <cellStyle name="_DEBTOR BOARD Report new format _Graph" xfId="2329" xr:uid="{00000000-0005-0000-0000-000082040000}"/>
    <cellStyle name="_DEBTOR BOARD Report new format _Pg 14 - Debtors - July 09 v1" xfId="2330" xr:uid="{00000000-0005-0000-0000-000083040000}"/>
    <cellStyle name="_DEBTOR BOARD Report new format _Pg 14 - Debtors - July 09 v2" xfId="2331" xr:uid="{00000000-0005-0000-0000-000084040000}"/>
    <cellStyle name="_DEBTOR BOARD Report new format _PNL - July 09" xfId="2332" xr:uid="{00000000-0005-0000-0000-000085040000}"/>
    <cellStyle name="_DEBTOR BOARD Report new format _Sheet1" xfId="2333" xr:uid="{00000000-0005-0000-0000-000086040000}"/>
    <cellStyle name="_DEBTOR BOARD Report new format _Sheet2" xfId="2334" xr:uid="{00000000-0005-0000-0000-000087040000}"/>
    <cellStyle name="_Debtors - Aug 08 V1" xfId="2335" xr:uid="{00000000-0005-0000-0000-000088040000}"/>
    <cellStyle name="_debtors ageing 30 04 07" xfId="2336" xr:uid="{00000000-0005-0000-0000-000089040000}"/>
    <cellStyle name="_Debtors Ageing 31 05 2007" xfId="2337" xr:uid="{00000000-0005-0000-0000-00008A040000}"/>
    <cellStyle name="_Debtors Aging Report AUG " xfId="2338" xr:uid="{00000000-0005-0000-0000-00008B040000}"/>
    <cellStyle name="_Debtors Dec06 after audit" xfId="2339" xr:uid="{00000000-0005-0000-0000-00008C040000}"/>
    <cellStyle name="_Debtors Dec06 after audit_C. Debtor Prov Summary" xfId="2340" xr:uid="{00000000-0005-0000-0000-00008D040000}"/>
    <cellStyle name="_Dec 06 - AUDIT CHECKLIST (4)" xfId="2341" xr:uid="{00000000-0005-0000-0000-00008E040000}"/>
    <cellStyle name="_Dec 06 - AUDIT CHECKLIST (4) (2)" xfId="2342" xr:uid="{00000000-0005-0000-0000-00008F040000}"/>
    <cellStyle name="_Expenses Summmary-0804" xfId="2343" xr:uid="{00000000-0005-0000-0000-000090040000}"/>
    <cellStyle name="_Expenses Summmary-0804_Balance Sheet  - June'08 - V2" xfId="2344" xr:uid="{00000000-0005-0000-0000-000091040000}"/>
    <cellStyle name="_Expenses Summmary-0804_C. Debtor Prov Summary" xfId="2345" xr:uid="{00000000-0005-0000-0000-000092040000}"/>
    <cellStyle name="_Expenses Summmary-0804_CFO Flash - Oct 08" xfId="2346" xr:uid="{00000000-0005-0000-0000-000093040000}"/>
    <cellStyle name="_Expenses Summmary-0804_Debtor Prov Schedule Checklist (4)" xfId="2347" xr:uid="{00000000-0005-0000-0000-000094040000}"/>
    <cellStyle name="_Expenses Summmary-0804_Debtors - Aug 08 V1" xfId="2348" xr:uid="{00000000-0005-0000-0000-000095040000}"/>
    <cellStyle name="_Expenses Summmary-0804_Final Group Budget with Liberty Brendan" xfId="2349" xr:uid="{00000000-0005-0000-0000-000096040000}"/>
    <cellStyle name="_Expenses Summmary-0804_Final Profit &amp; Loss BR Oct 08 NEW" xfId="2350" xr:uid="{00000000-0005-0000-0000-000097040000}"/>
    <cellStyle name="_Expenses Summmary-0804_GFR Checklist -Year Audit June 2009 v2" xfId="2351" xr:uid="{00000000-0005-0000-0000-000098040000}"/>
    <cellStyle name="_Expenses Summmary-0804_GFR Checklist -Year Audit June 2009 v4" xfId="2352" xr:uid="{00000000-0005-0000-0000-000099040000}"/>
    <cellStyle name="_Expenses Summmary-0804_Graph" xfId="2353" xr:uid="{00000000-0005-0000-0000-00009A040000}"/>
    <cellStyle name="_Expenses Summmary-0804_Group Budget Con PBT &amp; Ebit System v2" xfId="2354" xr:uid="{00000000-0005-0000-0000-00009B040000}"/>
    <cellStyle name="_Expenses Summmary-0804_Group Budget Con PBT &amp; Ebit System v3" xfId="2355" xr:uid="{00000000-0005-0000-0000-00009C040000}"/>
    <cellStyle name="_Expenses Summmary-0804_Group Budget Con PBT &amp; Ebit System v4" xfId="2356" xr:uid="{00000000-0005-0000-0000-00009D040000}"/>
    <cellStyle name="_Expenses Summmary-0804_Group Budget PBT TempE vs System v2" xfId="2357" xr:uid="{00000000-0005-0000-0000-00009E040000}"/>
    <cellStyle name="_Expenses Summmary-0804_Group Profit &amp; Loss Jun 09 v2" xfId="2358" xr:uid="{00000000-0005-0000-0000-00009F040000}"/>
    <cellStyle name="_Expenses Summmary-0804_Group Results Jun 08 Act v2" xfId="2359" xr:uid="{00000000-0005-0000-0000-0000A0040000}"/>
    <cellStyle name="_Expenses Summmary-0804_Group Results Jun 08 Est v2" xfId="2360" xr:uid="{00000000-0005-0000-0000-0000A1040000}"/>
    <cellStyle name="_Expenses Summmary-0804_Group Results May 08 Est" xfId="2361" xr:uid="{00000000-0005-0000-0000-0000A2040000}"/>
    <cellStyle name="_Expenses Summmary-0804_Pg 14 - Debtors - July 09 v1" xfId="2362" xr:uid="{00000000-0005-0000-0000-0000A3040000}"/>
    <cellStyle name="_Expenses Summmary-0804_Pg 14 - Debtors - July 09 v2" xfId="2363" xr:uid="{00000000-0005-0000-0000-0000A4040000}"/>
    <cellStyle name="_Expenses Summmary-0804_PNL - July 09" xfId="2364" xr:uid="{00000000-0005-0000-0000-0000A5040000}"/>
    <cellStyle name="_Expenses Summmary-0804_Profit &amp; Loss BR June08" xfId="2365" xr:uid="{00000000-0005-0000-0000-0000A6040000}"/>
    <cellStyle name="_Expenses Summmary-0804_R. ADD Debtors csv" xfId="2366" xr:uid="{00000000-0005-0000-0000-0000A7040000}"/>
    <cellStyle name="_Expenses Summmary-0804_R. PNLBS YTD csv" xfId="2367" xr:uid="{00000000-0005-0000-0000-0000A8040000}"/>
    <cellStyle name="_Expenses Summmary-0804_TB Close List of Issues for Overseas" xfId="2368" xr:uid="{00000000-0005-0000-0000-0000A9040000}"/>
    <cellStyle name="_Expenses Summmary-0804_VAR. P&amp;L Detail" xfId="2369" xr:uid="{00000000-0005-0000-0000-0000AA040000}"/>
    <cellStyle name="_FCA Half Year Audit Checkli" xfId="2370" xr:uid="{00000000-0005-0000-0000-0000AB040000}"/>
    <cellStyle name="_FCA Half Year Audit Checkli_C. Debtor Prov Summary" xfId="2371" xr:uid="{00000000-0005-0000-0000-0000AC040000}"/>
    <cellStyle name="_FCB Actuals" xfId="2372" xr:uid="{00000000-0005-0000-0000-0000AD040000}"/>
    <cellStyle name="_FCB Actuals_01. Chart of Accounts Feb08" xfId="2373" xr:uid="{00000000-0005-0000-0000-0000AE040000}"/>
    <cellStyle name="_FCB Actuals_01. Chart of Accounts Feb08_2008 YEnd Audit GFR Checklist - Module 2" xfId="2374" xr:uid="{00000000-0005-0000-0000-0000AF040000}"/>
    <cellStyle name="_FCB Actuals_01. Chart of Accounts Feb08_2009 1-2YEnd Audit GFR Checklist - Module 1" xfId="2375" xr:uid="{00000000-0005-0000-0000-0000B0040000}"/>
    <cellStyle name="_FCB Actuals_01. Chart of Accounts Feb08_2009 1-2YEnd Audit GFR Checklist - NEW" xfId="2376" xr:uid="{00000000-0005-0000-0000-0000B1040000}"/>
    <cellStyle name="_FCB Actuals_01. Chart of Accounts Feb08_Debtor Prov Schedule Checklist (4)" xfId="2377" xr:uid="{00000000-0005-0000-0000-0000B2040000}"/>
    <cellStyle name="_FCB Actuals_01. Chart of Accounts Feb08_GFR Checklist - Half Year Audit Dec 08" xfId="2378" xr:uid="{00000000-0005-0000-0000-0000B3040000}"/>
    <cellStyle name="_FCB Actuals_01. Chart of Accounts Feb08_GFR Checklist Nov 08" xfId="2379" xr:uid="{00000000-0005-0000-0000-0000B4040000}"/>
    <cellStyle name="_FCB Actuals_01. Chart of Accounts Feb08_GFR Checklist -Year Audit June 2009 v1" xfId="2380" xr:uid="{00000000-0005-0000-0000-0000B5040000}"/>
    <cellStyle name="_FCB Actuals_01. Chart of Accounts Feb08_GFR Checklist -Year Audit June 2009 v2" xfId="2381" xr:uid="{00000000-0005-0000-0000-0000B6040000}"/>
    <cellStyle name="_FCB Actuals_01. Chart of Accounts Feb08_GFR Checklist -Year Audit June 2009 v4" xfId="2382" xr:uid="{00000000-0005-0000-0000-0000B7040000}"/>
    <cellStyle name="_FCB Actuals_01. Chart of Accounts Feb08_GFR New Test Checklist Nov 08" xfId="2383" xr:uid="{00000000-0005-0000-0000-0000B8040000}"/>
    <cellStyle name="_FCB Actuals_01. Chart of Accounts Feb08_May 08 GFR Checklist" xfId="2384" xr:uid="{00000000-0005-0000-0000-0000B9040000}"/>
    <cellStyle name="_FCB Actuals_01. Chart of Accounts Feb08_R. ADD Debtors csv" xfId="2385" xr:uid="{00000000-0005-0000-0000-0000BA040000}"/>
    <cellStyle name="_FCB Actuals_01. Chart of Accounts Feb08_R. PNLBS YTD csv" xfId="2386" xr:uid="{00000000-0005-0000-0000-0000BB040000}"/>
    <cellStyle name="_FCB Actuals_01. Chart of Accounts Feb08_Rev Rec Template (3)" xfId="2387" xr:uid="{00000000-0005-0000-0000-0000BC040000}"/>
    <cellStyle name="_FCB Actuals_01. Chart of Accounts Feb08_TB Close List of Issues for Overseas" xfId="2388" xr:uid="{00000000-0005-0000-0000-0000BD040000}"/>
    <cellStyle name="_FCB Actuals_01. Chart of Accounts Feb08_VAR. P&amp;L Detail" xfId="2389" xr:uid="{00000000-0005-0000-0000-0000BE040000}"/>
    <cellStyle name="_FCB Actuals_01. Chart of Accounts Sep 07" xfId="2390" xr:uid="{00000000-0005-0000-0000-0000BF040000}"/>
    <cellStyle name="_FCB Actuals_01. Chart of Accounts Sep 07_C3. General Cash by T3" xfId="2391" xr:uid="{00000000-0005-0000-0000-0000C0040000}"/>
    <cellStyle name="_FCB Actuals_01. Chart of Accounts Sep 07_C3. General Cash by T3_1" xfId="2392" xr:uid="{00000000-0005-0000-0000-0000C1040000}"/>
    <cellStyle name="_FCB Actuals_01. Chart of Accounts Sep 07_C4. Client Cash by T2" xfId="2393" xr:uid="{00000000-0005-0000-0000-0000C2040000}"/>
    <cellStyle name="_FCB Actuals_01. Chart of Accounts Sep 07_C4. Client Cash by T2_1" xfId="2394" xr:uid="{00000000-0005-0000-0000-0000C3040000}"/>
    <cellStyle name="_FCB Actuals_01. Chart of Accounts Sep 07_D2. Debtor Prov Summary" xfId="2395" xr:uid="{00000000-0005-0000-0000-0000C4040000}"/>
    <cellStyle name="_FCB Actuals_01. Chart of Accounts Sep 07_D3. Debtors - Top 10" xfId="2396" xr:uid="{00000000-0005-0000-0000-0000C5040000}"/>
    <cellStyle name="_FCB Actuals_01. Chart of Accounts Sep 07_D3. Debtors - Top 10_1" xfId="2397" xr:uid="{00000000-0005-0000-0000-0000C6040000}"/>
    <cellStyle name="_FCB Actuals_01. Chart of Accounts Sep 07_E1. Foreign Exchange" xfId="2398" xr:uid="{00000000-0005-0000-0000-0000C7040000}"/>
    <cellStyle name="_FCB Actuals_01. Chart of Accounts Sep 07_F1. Prepayments" xfId="2399" xr:uid="{00000000-0005-0000-0000-0000C8040000}"/>
    <cellStyle name="_FCB Actuals_01. Chart of Accounts Sep 07_F1. Prepayments_1" xfId="2400" xr:uid="{00000000-0005-0000-0000-0000C9040000}"/>
    <cellStyle name="_FCB Actuals_01. Chart of Accounts Sep 07_K1. Annual Leave" xfId="2401" xr:uid="{00000000-0005-0000-0000-0000CA040000}"/>
    <cellStyle name="_FCB Actuals_01. Chart of Accounts Sep 07_K1. Annual Leave_1" xfId="2402" xr:uid="{00000000-0005-0000-0000-0000CB040000}"/>
    <cellStyle name="_FCB Actuals_01. Chart of Accounts Sep 07_O3. Staff Numbers" xfId="2403" xr:uid="{00000000-0005-0000-0000-0000CC040000}"/>
    <cellStyle name="_FCB Actuals_01. Chart of Accounts Sep 07_O4. Front End Staff Turnover" xfId="2404" xr:uid="{00000000-0005-0000-0000-0000CD040000}"/>
    <cellStyle name="_FCB Actuals_2008 YEnd Audit GFR Checklist - Module 2" xfId="2405" xr:uid="{00000000-0005-0000-0000-0000CE040000}"/>
    <cellStyle name="_FCB Actuals_2009 1-2YEnd Audit GFR Checklist - Module 1" xfId="2406" xr:uid="{00000000-0005-0000-0000-0000CF040000}"/>
    <cellStyle name="_FCB Actuals_2009 1-2YEnd Audit GFR Checklist - NEW" xfId="2407" xr:uid="{00000000-0005-0000-0000-0000D0040000}"/>
    <cellStyle name="_FCB Actuals_2011 1st Qtr Fcst - Blank Template" xfId="2408" xr:uid="{00000000-0005-0000-0000-0000D1040000}"/>
    <cellStyle name="_FCB Actuals_Balance Sheet  - Dec 08 v1" xfId="2409" xr:uid="{00000000-0005-0000-0000-0000D2040000}"/>
    <cellStyle name="_FCB Actuals_Balance Sheet  - June'08 - V2" xfId="2410" xr:uid="{00000000-0005-0000-0000-0000D3040000}"/>
    <cellStyle name="_FCB Actuals_Balance Sheet Oct 07 - Flanno" xfId="2411" xr:uid="{00000000-0005-0000-0000-0000D4040000}"/>
    <cellStyle name="_FCB Actuals_Balance Sheet Oct 07 - Flanno_C. Debtor Prov Summary" xfId="2412" xr:uid="{00000000-0005-0000-0000-0000D5040000}"/>
    <cellStyle name="_FCB Actuals_C. Debtor Prov Summary" xfId="2413" xr:uid="{00000000-0005-0000-0000-0000D6040000}"/>
    <cellStyle name="_FCB Actuals_CofA STAGE" xfId="2414" xr:uid="{00000000-0005-0000-0000-0000D7040000}"/>
    <cellStyle name="_FCB Actuals_Copy of LEISURE TEMPLATE" xfId="2415" xr:uid="{00000000-0005-0000-0000-0000D8040000}"/>
    <cellStyle name="_FCB Actuals_Copy of LEISURE TEMPLATE_C. Debtor Prov Summary" xfId="2416" xr:uid="{00000000-0005-0000-0000-0000D9040000}"/>
    <cellStyle name="_FCB Actuals_Cover Pages2" xfId="2417" xr:uid="{00000000-0005-0000-0000-0000DA040000}"/>
    <cellStyle name="_FCB Actuals_Cover Pages2_Final Group Budget with Liberty Brendan" xfId="2418" xr:uid="{00000000-0005-0000-0000-0000DB040000}"/>
    <cellStyle name="_FCB Actuals_Cover Pages2_Final Group Budget without Liberty" xfId="2419" xr:uid="{00000000-0005-0000-0000-0000DC040000}"/>
    <cellStyle name="_FCB Actuals_Cover Pages2_Group Budget 2008.2009" xfId="2420" xr:uid="{00000000-0005-0000-0000-0000DD040000}"/>
    <cellStyle name="_FCB Actuals_Cover Pages2_Group Budget 2008.2009 v2" xfId="2421" xr:uid="{00000000-0005-0000-0000-0000DE040000}"/>
    <cellStyle name="_FCB Actuals_Cover Pages2_Group Budget 2008.S FINAL" xfId="2422" xr:uid="{00000000-0005-0000-0000-0000DF040000}"/>
    <cellStyle name="_FCB Actuals_Cover Pages2_Group Budget Con PBT &amp; Ebit System v7" xfId="2423" xr:uid="{00000000-0005-0000-0000-0000E0040000}"/>
    <cellStyle name="_FCB Actuals_Debtor Prov Schedule Checklist (4)" xfId="2424" xr:uid="{00000000-0005-0000-0000-0000E1040000}"/>
    <cellStyle name="_FCB Actuals_Final Group Budget with Liberty Brendan" xfId="2425" xr:uid="{00000000-0005-0000-0000-0000E2040000}"/>
    <cellStyle name="_FCB Actuals_Final Group Budget without Liberty" xfId="2426" xr:uid="{00000000-0005-0000-0000-0000E3040000}"/>
    <cellStyle name="_FCB Actuals_Final Profit &amp; Loss BR Oct 08 NEW" xfId="2427" xr:uid="{00000000-0005-0000-0000-0000E4040000}"/>
    <cellStyle name="_FCB Actuals_Formated COA" xfId="2428" xr:uid="{00000000-0005-0000-0000-0000E5040000}"/>
    <cellStyle name="_FCB Actuals_FYR Estimate June 2007 10 Jul" xfId="2429" xr:uid="{00000000-0005-0000-0000-0000E6040000}"/>
    <cellStyle name="_FCB Actuals_FYR Estimate June 2007 10 Jul_2011 1st Qtr Fcst - Blank Template" xfId="2430" xr:uid="{00000000-0005-0000-0000-0000E7040000}"/>
    <cellStyle name="_FCB Actuals_FYR Estimate June 2007 10 Jul_Actual by Month (2)" xfId="2431" xr:uid="{00000000-0005-0000-0000-0000E8040000}"/>
    <cellStyle name="_FCB Actuals_FYR Estimate June 2007 10 Jul_CFO Flash - Oct 08" xfId="2432" xr:uid="{00000000-0005-0000-0000-0000E9040000}"/>
    <cellStyle name="_FCB Actuals_FYR Estimate June 2007 10 Jul_Control" xfId="2433" xr:uid="{00000000-0005-0000-0000-0000EA040000}"/>
    <cellStyle name="_FCB Actuals_FYR Estimate June 2007 10 Jul_Final Group Budget with Liberty Brendan" xfId="2434" xr:uid="{00000000-0005-0000-0000-0000EB040000}"/>
    <cellStyle name="_FCB Actuals_FYR Estimate June 2007 10 Jul_Group Budget Con PBT &amp; Ebit System v2" xfId="2435" xr:uid="{00000000-0005-0000-0000-0000EC040000}"/>
    <cellStyle name="_FCB Actuals_FYR Estimate June 2007 10 Jul_Group Budget Con PBT &amp; Ebit System v3" xfId="2436" xr:uid="{00000000-0005-0000-0000-0000ED040000}"/>
    <cellStyle name="_FCB Actuals_FYR Estimate June 2007 10 Jul_Group Budget Con PBT &amp; Ebit System v4" xfId="2437" xr:uid="{00000000-0005-0000-0000-0000EE040000}"/>
    <cellStyle name="_FCB Actuals_FYR Estimate June 2007 10 Jul_Group Budget PBT TempE vs System v2" xfId="2438" xr:uid="{00000000-0005-0000-0000-0000EF040000}"/>
    <cellStyle name="_FCB Actuals_FYR Estimate June 2007 10 Jul_Group Results Jan 09 Act" xfId="2439" xr:uid="{00000000-0005-0000-0000-0000F0040000}"/>
    <cellStyle name="_FCB Actuals_FYR Estimate June 2007 10 Jul_Group Results Jun 08 Act v2" xfId="2440" xr:uid="{00000000-0005-0000-0000-0000F1040000}"/>
    <cellStyle name="_FCB Actuals_FYR Estimate June 2007 10 Jul_Group Results Jun 08 Est v2" xfId="2441" xr:uid="{00000000-0005-0000-0000-0000F2040000}"/>
    <cellStyle name="_FCB Actuals_FYR Estimate June 2007 10 Jul_Group Results May 08 Est" xfId="2442" xr:uid="{00000000-0005-0000-0000-0000F3040000}"/>
    <cellStyle name="_FCB Actuals_FYR Estimate June 2007 10 Jul_Group Results Nov 08 Act V1" xfId="2443" xr:uid="{00000000-0005-0000-0000-0000F4040000}"/>
    <cellStyle name="_FCB Actuals_FYR Estimate June 2007 10 Jul_Group Results Oct 08 Est" xfId="2444" xr:uid="{00000000-0005-0000-0000-0000F5040000}"/>
    <cellStyle name="_FCB Actuals_FYR Estimate June 2007 10 Jul_Group Results Sept 08 Act NEW" xfId="2445" xr:uid="{00000000-0005-0000-0000-0000F6040000}"/>
    <cellStyle name="_FCB Actuals_FYR Estimate June 2007 10 Jul_May 10 Metals Consolidated FINAL" xfId="2446" xr:uid="{00000000-0005-0000-0000-0000F7040000}"/>
    <cellStyle name="_FCB Actuals_FYR Estimate June 2007 10 Jul_Prior Year by Month" xfId="2447" xr:uid="{00000000-0005-0000-0000-0000F8040000}"/>
    <cellStyle name="_FCB Actuals_FYR Estimate June 2007 10 Jul_QueryAnalysis_BR_FYR_bm" xfId="2448" xr:uid="{00000000-0005-0000-0000-0000F9040000}"/>
    <cellStyle name="_FCB Actuals_FYR Estimate June 2007 10 Jul_QueryAnalysis_BR_FYR_bmv2" xfId="2449" xr:uid="{00000000-0005-0000-0000-0000FA040000}"/>
    <cellStyle name="_FCB Actuals_FYR Estimate June 2007 10 Jul_QueryAnalysis_BR_FYR_ver1" xfId="2450" xr:uid="{00000000-0005-0000-0000-0000FB040000}"/>
    <cellStyle name="_FCB Actuals_FYR Estimate June 2007 10 Jul_QueryAnalysis_BR_FYR_ver2" xfId="2451" xr:uid="{00000000-0005-0000-0000-0000FC040000}"/>
    <cellStyle name="_FCB Actuals_FYR Estimate June 2007 10 Jul_Sheet1" xfId="2452" xr:uid="{00000000-0005-0000-0000-0000FD040000}"/>
    <cellStyle name="_FCB Actuals_FYR Estimate June 2007 10 Jul_Summary Report" xfId="2453" xr:uid="{00000000-0005-0000-0000-0000FE040000}"/>
    <cellStyle name="_FCB Actuals_FYR Estimate June 2007 10 Jul_Summary Report Actual" xfId="2454" xr:uid="{00000000-0005-0000-0000-0000FF040000}"/>
    <cellStyle name="_FCB Actuals_FYR Estimate June 2007 10 Jul_Turnover &amp; Comm Sep 08" xfId="2455" xr:uid="{00000000-0005-0000-0000-000000050000}"/>
    <cellStyle name="_FCB Actuals_FYR Estimate June 2007 10 Jul_Turnover &amp; Comm Sep 08 NEW" xfId="2456" xr:uid="{00000000-0005-0000-0000-000001050000}"/>
    <cellStyle name="_FCB Actuals_FYR Estimate June 2007 10 Jul_Turnover &amp; Comm Sep 08 NEW_VAR. P&amp;L Detail" xfId="2457" xr:uid="{00000000-0005-0000-0000-000002050000}"/>
    <cellStyle name="_FCB Actuals_FYR Estimate June 2007 10 Jul_Turnover &amp; Comm Sep 08_VAR. P&amp;L Detail" xfId="2458" xr:uid="{00000000-0005-0000-0000-000003050000}"/>
    <cellStyle name="_FCB Actuals_FYR Estimate June 2007 10 Jul_Vision - FYR - May 09 Est" xfId="2459" xr:uid="{00000000-0005-0000-0000-000004050000}"/>
    <cellStyle name="_FCB Actuals_GFR Checklist - Half Year Audit Dec 08" xfId="2460" xr:uid="{00000000-0005-0000-0000-000005050000}"/>
    <cellStyle name="_FCB Actuals_GFR Checklist Nov 08" xfId="2461" xr:uid="{00000000-0005-0000-0000-000006050000}"/>
    <cellStyle name="_FCB Actuals_GFR Checklist -Year Audit June 2009 v1" xfId="2462" xr:uid="{00000000-0005-0000-0000-000007050000}"/>
    <cellStyle name="_FCB Actuals_GFR Checklist -Year Audit June 2009 v2" xfId="2463" xr:uid="{00000000-0005-0000-0000-000008050000}"/>
    <cellStyle name="_FCB Actuals_GFR Checklist -Year Audit June 2009 v4" xfId="2464" xr:uid="{00000000-0005-0000-0000-000009050000}"/>
    <cellStyle name="_FCB Actuals_GFR New Test Checklist Nov 08" xfId="2465" xr:uid="{00000000-0005-0000-0000-00000A050000}"/>
    <cellStyle name="_FCB Actuals_Group Budget 2008.2009" xfId="2466" xr:uid="{00000000-0005-0000-0000-00000B050000}"/>
    <cellStyle name="_FCB Actuals_Group Budget 2008.2009 v2" xfId="2467" xr:uid="{00000000-0005-0000-0000-00000C050000}"/>
    <cellStyle name="_FCB Actuals_Group Budget 2008.S FINAL" xfId="2468" xr:uid="{00000000-0005-0000-0000-00000D050000}"/>
    <cellStyle name="_FCB Actuals_Group Budget Con PBT &amp; Ebit System v7" xfId="2469" xr:uid="{00000000-0005-0000-0000-00000E050000}"/>
    <cellStyle name="_FCB Actuals_Group Forecast Sep 07" xfId="2470" xr:uid="{00000000-0005-0000-0000-00000F050000}"/>
    <cellStyle name="_FCB Actuals_Group Profit &amp; Loss Jun 09" xfId="2471" xr:uid="{00000000-0005-0000-0000-000010050000}"/>
    <cellStyle name="_FCB Actuals_Half Year End Audit GFR Che" xfId="2472" xr:uid="{00000000-0005-0000-0000-000011050000}"/>
    <cellStyle name="_FCB Actuals_Jan 08 - TCF Calcs" xfId="2473" xr:uid="{00000000-0005-0000-0000-000012050000}"/>
    <cellStyle name="_FCB Actuals_May 08 GFR Checklist" xfId="2474" xr:uid="{00000000-0005-0000-0000-000013050000}"/>
    <cellStyle name="_FCB Actuals_May 10 Metals Consolidated FINAL" xfId="2475" xr:uid="{00000000-0005-0000-0000-000014050000}"/>
    <cellStyle name="_FCB Actuals_NZ Profit &amp; Loss Jun 09" xfId="2476" xr:uid="{00000000-0005-0000-0000-000015050000}"/>
    <cellStyle name="_FCB Actuals_NZ Scorecard Reporting Suite" xfId="2477" xr:uid="{00000000-0005-0000-0000-000016050000}"/>
    <cellStyle name="_FCB Actuals_NZ Scorecard Reporting Suite_C. Debtor Prov Summary" xfId="2478" xr:uid="{00000000-0005-0000-0000-000017050000}"/>
    <cellStyle name="_FCB Actuals_P&amp;L and Balance Sheet Groupings 2" xfId="2479" xr:uid="{00000000-0005-0000-0000-000018050000}"/>
    <cellStyle name="_FCB Actuals_P&amp;L and Balance Sheet Groupings 2_Debtor Prov Schedule Checklist (4)" xfId="2480" xr:uid="{00000000-0005-0000-0000-000019050000}"/>
    <cellStyle name="_FCB Actuals_P&amp;L and Balance Sheet Groupings 2_GFR Checklist - Half Year Audit Dec 08" xfId="2481" xr:uid="{00000000-0005-0000-0000-00001A050000}"/>
    <cellStyle name="_FCB Actuals_P&amp;L and Balance Sheet Groupings 2_GFR Checklist -Year Audit June 2009 v1" xfId="2482" xr:uid="{00000000-0005-0000-0000-00001B050000}"/>
    <cellStyle name="_FCB Actuals_P&amp;L and Balance Sheet Groupings 2_GFR Checklist -Year Audit June 2009 v2" xfId="2483" xr:uid="{00000000-0005-0000-0000-00001C050000}"/>
    <cellStyle name="_FCB Actuals_P&amp;L and Balance Sheet Groupings 2_GFR Checklist -Year Audit June 2009 v4" xfId="2484" xr:uid="{00000000-0005-0000-0000-00001D050000}"/>
    <cellStyle name="_FCB Actuals_P&amp;L and Balance Sheet Groupings 2_R. ADD Debtors csv" xfId="2485" xr:uid="{00000000-0005-0000-0000-00001E050000}"/>
    <cellStyle name="_FCB Actuals_P&amp;L and Balance Sheet Groupings 2_R. PNLBS YTD csv" xfId="2486" xr:uid="{00000000-0005-0000-0000-00001F050000}"/>
    <cellStyle name="_FCB Actuals_P&amp;L and Balance Sheet Groupings 2_TB Close List of Issues for Overseas" xfId="2487" xr:uid="{00000000-0005-0000-0000-000020050000}"/>
    <cellStyle name="_FCB Actuals_P&amp;L and Balance Sheet Groupings 2_VAR. P&amp;L Detail" xfId="2488" xr:uid="{00000000-0005-0000-0000-000021050000}"/>
    <cellStyle name="_FCB Actuals_Peopleworks Actual Jan" xfId="2489" xr:uid="{00000000-0005-0000-0000-000022050000}"/>
    <cellStyle name="_FCB Actuals_Peopleworks Actual Jan_C. Debtor Prov Summary" xfId="2490" xr:uid="{00000000-0005-0000-0000-000023050000}"/>
    <cellStyle name="_FCB Actuals_Peopleworks Actuals Feb" xfId="2491" xr:uid="{00000000-0005-0000-0000-000024050000}"/>
    <cellStyle name="_FCB Actuals_Peopleworks Actuals Feb_C. Debtor Prov Summary" xfId="2492" xr:uid="{00000000-0005-0000-0000-000025050000}"/>
    <cellStyle name="_FCB Actuals_Profit &amp; Loss" xfId="2493" xr:uid="{00000000-0005-0000-0000-000026050000}"/>
    <cellStyle name="_FCB Actuals_Profit &amp; Loss BR July08" xfId="2494" xr:uid="{00000000-0005-0000-0000-000027050000}"/>
    <cellStyle name="_FCB Actuals_Profit &amp; Loss BR July08_C. Debtor Prov Summary" xfId="2495" xr:uid="{00000000-0005-0000-0000-000028050000}"/>
    <cellStyle name="_FCB Actuals_Profit &amp; Loss BR Oct 08 NEW" xfId="2496" xr:uid="{00000000-0005-0000-0000-000029050000}"/>
    <cellStyle name="_FCB Actuals_Profit &amp; Loss BR Oct 08 NEW- Liberty" xfId="2497" xr:uid="{00000000-0005-0000-0000-00002A050000}"/>
    <cellStyle name="_FCB Actuals_Profit &amp; Loss_2011 1st Qtr Fcst - Blank Template" xfId="2498" xr:uid="{00000000-0005-0000-0000-00002B050000}"/>
    <cellStyle name="_FCB Actuals_Profit &amp; Loss_Actual by Month (2)" xfId="2499" xr:uid="{00000000-0005-0000-0000-00002C050000}"/>
    <cellStyle name="_FCB Actuals_Profit &amp; Loss_CFO Flash - Oct 08" xfId="2500" xr:uid="{00000000-0005-0000-0000-00002D050000}"/>
    <cellStyle name="_FCB Actuals_Profit &amp; Loss_Control" xfId="2501" xr:uid="{00000000-0005-0000-0000-00002E050000}"/>
    <cellStyle name="_FCB Actuals_Profit &amp; Loss_Final Group Budget with Liberty Brendan" xfId="2502" xr:uid="{00000000-0005-0000-0000-00002F050000}"/>
    <cellStyle name="_FCB Actuals_Profit &amp; Loss_Group Budget Con PBT &amp; Ebit System v2" xfId="2503" xr:uid="{00000000-0005-0000-0000-000030050000}"/>
    <cellStyle name="_FCB Actuals_Profit &amp; Loss_Group Budget Con PBT &amp; Ebit System v3" xfId="2504" xr:uid="{00000000-0005-0000-0000-000031050000}"/>
    <cellStyle name="_FCB Actuals_Profit &amp; Loss_Group Budget Con PBT &amp; Ebit System v4" xfId="2505" xr:uid="{00000000-0005-0000-0000-000032050000}"/>
    <cellStyle name="_FCB Actuals_Profit &amp; Loss_Group Budget PBT TempE vs System v2" xfId="2506" xr:uid="{00000000-0005-0000-0000-000033050000}"/>
    <cellStyle name="_FCB Actuals_Profit &amp; Loss_Group Results Jan 09 Act" xfId="2507" xr:uid="{00000000-0005-0000-0000-000034050000}"/>
    <cellStyle name="_FCB Actuals_Profit &amp; Loss_Group Results Jun 08 Act v2" xfId="2508" xr:uid="{00000000-0005-0000-0000-000035050000}"/>
    <cellStyle name="_FCB Actuals_Profit &amp; Loss_Group Results Jun 08 Est v2" xfId="2509" xr:uid="{00000000-0005-0000-0000-000036050000}"/>
    <cellStyle name="_FCB Actuals_Profit &amp; Loss_Group Results May 08 Est" xfId="2510" xr:uid="{00000000-0005-0000-0000-000037050000}"/>
    <cellStyle name="_FCB Actuals_Profit &amp; Loss_Group Results Nov 08 Act V1" xfId="2511" xr:uid="{00000000-0005-0000-0000-000038050000}"/>
    <cellStyle name="_FCB Actuals_Profit &amp; Loss_Group Results Oct 08 Est" xfId="2512" xr:uid="{00000000-0005-0000-0000-000039050000}"/>
    <cellStyle name="_FCB Actuals_Profit &amp; Loss_Group Results Sept 08 Act NEW" xfId="2513" xr:uid="{00000000-0005-0000-0000-00003A050000}"/>
    <cellStyle name="_FCB Actuals_Profit &amp; Loss_May 10 Metals Consolidated FINAL" xfId="2514" xr:uid="{00000000-0005-0000-0000-00003B050000}"/>
    <cellStyle name="_FCB Actuals_Profit &amp; Loss_Prior Year by Month" xfId="2515" xr:uid="{00000000-0005-0000-0000-00003C050000}"/>
    <cellStyle name="_FCB Actuals_Profit &amp; Loss_QueryAnalysis_BR_FYR_bm" xfId="2516" xr:uid="{00000000-0005-0000-0000-00003D050000}"/>
    <cellStyle name="_FCB Actuals_Profit &amp; Loss_QueryAnalysis_BR_FYR_bmv2" xfId="2517" xr:uid="{00000000-0005-0000-0000-00003E050000}"/>
    <cellStyle name="_FCB Actuals_Profit &amp; Loss_QueryAnalysis_BR_FYR_ver1" xfId="2518" xr:uid="{00000000-0005-0000-0000-00003F050000}"/>
    <cellStyle name="_FCB Actuals_Profit &amp; Loss_QueryAnalysis_BR_FYR_ver2" xfId="2519" xr:uid="{00000000-0005-0000-0000-000040050000}"/>
    <cellStyle name="_FCB Actuals_Profit &amp; Loss_Sheet1" xfId="2520" xr:uid="{00000000-0005-0000-0000-000041050000}"/>
    <cellStyle name="_FCB Actuals_Profit &amp; Loss_Summary Report" xfId="2521" xr:uid="{00000000-0005-0000-0000-000042050000}"/>
    <cellStyle name="_FCB Actuals_Profit &amp; Loss_Summary Report Actual" xfId="2522" xr:uid="{00000000-0005-0000-0000-000043050000}"/>
    <cellStyle name="_FCB Actuals_Profit &amp; Loss_Turnover &amp; Comm Sep 08" xfId="2523" xr:uid="{00000000-0005-0000-0000-000044050000}"/>
    <cellStyle name="_FCB Actuals_Profit &amp; Loss_Turnover &amp; Comm Sep 08 NEW" xfId="2524" xr:uid="{00000000-0005-0000-0000-000045050000}"/>
    <cellStyle name="_FCB Actuals_Profit &amp; Loss_Turnover &amp; Comm Sep 08 NEW_VAR. P&amp;L Detail" xfId="2525" xr:uid="{00000000-0005-0000-0000-000046050000}"/>
    <cellStyle name="_FCB Actuals_Profit &amp; Loss_Turnover &amp; Comm Sep 08_VAR. P&amp;L Detail" xfId="2526" xr:uid="{00000000-0005-0000-0000-000047050000}"/>
    <cellStyle name="_FCB Actuals_Profit &amp; Loss_Vision - FYR - May 09 Est" xfId="2527" xr:uid="{00000000-0005-0000-0000-000048050000}"/>
    <cellStyle name="_FCB Actuals_Proforma" xfId="2528" xr:uid="{00000000-0005-0000-0000-000049050000}"/>
    <cellStyle name="_FCB Actuals_Proforma 3" xfId="2529" xr:uid="{00000000-0005-0000-0000-00004A050000}"/>
    <cellStyle name="_FCB Actuals_Proforma 3_Actual by Month (2)" xfId="2530" xr:uid="{00000000-0005-0000-0000-00004B050000}"/>
    <cellStyle name="_FCB Actuals_Proforma 3_Balance Sheet  - Dec 08 v1" xfId="2531" xr:uid="{00000000-0005-0000-0000-00004C050000}"/>
    <cellStyle name="_FCB Actuals_Proforma 3_Balance Sheet  - June'08 - V2" xfId="2532" xr:uid="{00000000-0005-0000-0000-00004D050000}"/>
    <cellStyle name="_FCB Actuals_Proforma 3_C. Debtor Prov Summary" xfId="2533" xr:uid="{00000000-0005-0000-0000-00004E050000}"/>
    <cellStyle name="_FCB Actuals_Proforma 3_CFO Flash - Oct 08" xfId="2534" xr:uid="{00000000-0005-0000-0000-00004F050000}"/>
    <cellStyle name="_FCB Actuals_Proforma 3_Control" xfId="2535" xr:uid="{00000000-0005-0000-0000-000050050000}"/>
    <cellStyle name="_FCB Actuals_Proforma 3_Final Group Budget with Liberty Brendan" xfId="2536" xr:uid="{00000000-0005-0000-0000-000051050000}"/>
    <cellStyle name="_FCB Actuals_Proforma 3_Final Group Budget without Liberty" xfId="2537" xr:uid="{00000000-0005-0000-0000-000052050000}"/>
    <cellStyle name="_FCB Actuals_Proforma 3_Final Profit &amp; Loss BR Oct 08 NEW" xfId="2538" xr:uid="{00000000-0005-0000-0000-000053050000}"/>
    <cellStyle name="_FCB Actuals_Proforma 3_Group Budget 2008.2009" xfId="2539" xr:uid="{00000000-0005-0000-0000-000054050000}"/>
    <cellStyle name="_FCB Actuals_Proforma 3_Group Budget 2008.2009 v10 Pre 16-6-08" xfId="2540" xr:uid="{00000000-0005-0000-0000-000055050000}"/>
    <cellStyle name="_FCB Actuals_Proforma 3_Group Budget 2008.2009 v2" xfId="2541" xr:uid="{00000000-0005-0000-0000-000056050000}"/>
    <cellStyle name="_FCB Actuals_Proforma 3_Group Budget 2008.S FINAL" xfId="2542" xr:uid="{00000000-0005-0000-0000-000057050000}"/>
    <cellStyle name="_FCB Actuals_Proforma 3_Group Budget Con PBT &amp; Ebit System v2" xfId="2543" xr:uid="{00000000-0005-0000-0000-000058050000}"/>
    <cellStyle name="_FCB Actuals_Proforma 3_Group Budget Con PBT &amp; Ebit System v3" xfId="2544" xr:uid="{00000000-0005-0000-0000-000059050000}"/>
    <cellStyle name="_FCB Actuals_Proforma 3_Group Budget Con PBT &amp; Ebit System v4" xfId="2545" xr:uid="{00000000-0005-0000-0000-00005A050000}"/>
    <cellStyle name="_FCB Actuals_Proforma 3_Group Budget Con PBT &amp; Ebit System v7" xfId="2546" xr:uid="{00000000-0005-0000-0000-00005B050000}"/>
    <cellStyle name="_FCB Actuals_Proforma 3_Group Budget PBT TempE vs System v2" xfId="2547" xr:uid="{00000000-0005-0000-0000-00005C050000}"/>
    <cellStyle name="_FCB Actuals_Proforma 3_Group Profit &amp; Loss Jun 09" xfId="2548" xr:uid="{00000000-0005-0000-0000-00005D050000}"/>
    <cellStyle name="_FCB Actuals_Proforma 3_Group Profit &amp; Loss Jun 09 v2" xfId="2549" xr:uid="{00000000-0005-0000-0000-00005E050000}"/>
    <cellStyle name="_FCB Actuals_Proforma 3_Group Results Jan 09 Act" xfId="2550" xr:uid="{00000000-0005-0000-0000-00005F050000}"/>
    <cellStyle name="_FCB Actuals_Proforma 3_Group Results Jun 08 Act v2" xfId="2551" xr:uid="{00000000-0005-0000-0000-000060050000}"/>
    <cellStyle name="_FCB Actuals_Proforma 3_Group Results Jun 08 Est v2" xfId="2552" xr:uid="{00000000-0005-0000-0000-000061050000}"/>
    <cellStyle name="_FCB Actuals_Proforma 3_Group Results May 08 Est" xfId="2553" xr:uid="{00000000-0005-0000-0000-000062050000}"/>
    <cellStyle name="_FCB Actuals_Proforma 3_Group Results Nov 08 Act V1" xfId="2554" xr:uid="{00000000-0005-0000-0000-000063050000}"/>
    <cellStyle name="_FCB Actuals_Proforma 3_Group Results Oct 08 Est" xfId="2555" xr:uid="{00000000-0005-0000-0000-000064050000}"/>
    <cellStyle name="_FCB Actuals_Proforma 3_Group Results Sept 08 Act NEW" xfId="2556" xr:uid="{00000000-0005-0000-0000-000065050000}"/>
    <cellStyle name="_FCB Actuals_Proforma 3_Jan 08 - TCF Calcs" xfId="2557" xr:uid="{00000000-0005-0000-0000-000066050000}"/>
    <cellStyle name="_FCB Actuals_Proforma 3_NZ Profit &amp; Loss Jun 09" xfId="2558" xr:uid="{00000000-0005-0000-0000-000067050000}"/>
    <cellStyle name="_FCB Actuals_Proforma 3_Prior Year by Month" xfId="2559" xr:uid="{00000000-0005-0000-0000-000068050000}"/>
    <cellStyle name="_FCB Actuals_Proforma 3_Profit &amp; Loss BR June08" xfId="2560" xr:uid="{00000000-0005-0000-0000-000069050000}"/>
    <cellStyle name="_FCB Actuals_Proforma 3_Profit &amp; Loss BR Nov 08" xfId="2561" xr:uid="{00000000-0005-0000-0000-00006A050000}"/>
    <cellStyle name="_FCB Actuals_Proforma 3_Profit &amp; Loss BR Oct 08 NEW" xfId="2562" xr:uid="{00000000-0005-0000-0000-00006B050000}"/>
    <cellStyle name="_FCB Actuals_Proforma 3_Profit &amp; Loss BR Oct 08 NEW- Liberty" xfId="2563" xr:uid="{00000000-0005-0000-0000-00006C050000}"/>
    <cellStyle name="_FCB Actuals_Proforma 3_QueryAnalysis_BR_FYR_bm" xfId="2564" xr:uid="{00000000-0005-0000-0000-00006D050000}"/>
    <cellStyle name="_FCB Actuals_Proforma 3_QueryAnalysis_BR_FYR_bmv2" xfId="2565" xr:uid="{00000000-0005-0000-0000-00006E050000}"/>
    <cellStyle name="_FCB Actuals_Proforma 3_QueryAnalysis_BR_FYR_ver1" xfId="2566" xr:uid="{00000000-0005-0000-0000-00006F050000}"/>
    <cellStyle name="_FCB Actuals_Proforma 3_QueryAnalysis_BR_FYR_ver2" xfId="2567" xr:uid="{00000000-0005-0000-0000-000070050000}"/>
    <cellStyle name="_FCB Actuals_Proforma 3_Sheet1" xfId="2568" xr:uid="{00000000-0005-0000-0000-000071050000}"/>
    <cellStyle name="_FCB Actuals_Proforma 3_Sheet1_1" xfId="2569" xr:uid="{00000000-0005-0000-0000-000072050000}"/>
    <cellStyle name="_FCB Actuals_Proforma 3_Sheet2" xfId="2570" xr:uid="{00000000-0005-0000-0000-000073050000}"/>
    <cellStyle name="_FCB Actuals_Proforma 3_Staff Numbers Template Oct TEST After Rest" xfId="2571" xr:uid="{00000000-0005-0000-0000-000074050000}"/>
    <cellStyle name="_FCB Actuals_Proforma 3_Summary Report" xfId="2572" xr:uid="{00000000-0005-0000-0000-000075050000}"/>
    <cellStyle name="_FCB Actuals_Proforma 3_Summary Report Actual" xfId="2573" xr:uid="{00000000-0005-0000-0000-000076050000}"/>
    <cellStyle name="_FCB Actuals_Proforma 3_TCF Calcs (V1_0) - Feb'08" xfId="2574" xr:uid="{00000000-0005-0000-0000-000077050000}"/>
    <cellStyle name="_FCB Actuals_Proforma 3_Turnover &amp; Comm Sep 08" xfId="2575" xr:uid="{00000000-0005-0000-0000-000078050000}"/>
    <cellStyle name="_FCB Actuals_Proforma 3_Turnover &amp; Comm Sep 08 NEW" xfId="2576" xr:uid="{00000000-0005-0000-0000-000079050000}"/>
    <cellStyle name="_FCB Actuals_Proforma 3_Turnover &amp; Comm Sep 08 NEW_VAR. P&amp;L Detail" xfId="2577" xr:uid="{00000000-0005-0000-0000-00007A050000}"/>
    <cellStyle name="_FCB Actuals_Proforma 3_Turnover &amp; Comm Sep 08_VAR. P&amp;L Detail" xfId="2578" xr:uid="{00000000-0005-0000-0000-00007B050000}"/>
    <cellStyle name="_FCB Actuals_Proforma 3_Vision - FYR - May 09 Est" xfId="2579" xr:uid="{00000000-0005-0000-0000-00007C050000}"/>
    <cellStyle name="_FCB Actuals_Proforma budget 08" xfId="2580" xr:uid="{00000000-0005-0000-0000-00007D050000}"/>
    <cellStyle name="_FCB Actuals_Proforma budget 08 V2" xfId="2581" xr:uid="{00000000-0005-0000-0000-00007E050000}"/>
    <cellStyle name="_FCB Actuals_Proforma budget 08 V2_C. Debtor Prov Summary" xfId="2582" xr:uid="{00000000-0005-0000-0000-00007F050000}"/>
    <cellStyle name="_FCB Actuals_Proforma budget 08_C. Debtor Prov Summary" xfId="2583" xr:uid="{00000000-0005-0000-0000-000080050000}"/>
    <cellStyle name="_FCB Actuals_Proforma_2011 1st Qtr Fcst - Blank Template" xfId="2584" xr:uid="{00000000-0005-0000-0000-000081050000}"/>
    <cellStyle name="_FCB Actuals_Proforma_May 10 Metals Consolidated FINAL" xfId="2585" xr:uid="{00000000-0005-0000-0000-000082050000}"/>
    <cellStyle name="_FCB Actuals_Proforma_Turnover &amp; Comm Sep 08" xfId="2586" xr:uid="{00000000-0005-0000-0000-000083050000}"/>
    <cellStyle name="_FCB Actuals_Proforma_Turnover &amp; Comm Sep 08 NEW" xfId="2587" xr:uid="{00000000-0005-0000-0000-000084050000}"/>
    <cellStyle name="_FCB Actuals_Proforma_Turnover &amp; Comm Sep 08 NEW_VAR. P&amp;L Detail" xfId="2588" xr:uid="{00000000-0005-0000-0000-000085050000}"/>
    <cellStyle name="_FCB Actuals_Proforma_Turnover &amp; Comm Sep 08_VAR. P&amp;L Detail" xfId="2589" xr:uid="{00000000-0005-0000-0000-000086050000}"/>
    <cellStyle name="_FCB Actuals_QLD Dec07 Half Year Audit Checklist" xfId="2590" xr:uid="{00000000-0005-0000-0000-000087050000}"/>
    <cellStyle name="_FCB Actuals_R. ADD Debtors csv" xfId="2591" xr:uid="{00000000-0005-0000-0000-000088050000}"/>
    <cellStyle name="_FCB Actuals_R. PNLBS YTD csv" xfId="2592" xr:uid="{00000000-0005-0000-0000-000089050000}"/>
    <cellStyle name="_FCB Actuals_Rev Rec Template (3)" xfId="2593" xr:uid="{00000000-0005-0000-0000-00008A050000}"/>
    <cellStyle name="_FCB Actuals_Staff Numbers Template Oct TEST After Rest" xfId="2594" xr:uid="{00000000-0005-0000-0000-00008B050000}"/>
    <cellStyle name="_FCB Actuals_TABLE" xfId="2595" xr:uid="{00000000-0005-0000-0000-00008C050000}"/>
    <cellStyle name="_FCB Actuals_TB Close List of Issues for Overseas" xfId="2596" xr:uid="{00000000-0005-0000-0000-00008D050000}"/>
    <cellStyle name="_FCB Actuals_TCF Calcs (V1_0) - Feb'08" xfId="2597" xr:uid="{00000000-0005-0000-0000-00008E050000}"/>
    <cellStyle name="_FCB Actuals_ttv calculation" xfId="2598" xr:uid="{00000000-0005-0000-0000-00008F050000}"/>
    <cellStyle name="_FCB Actuals_ttv calculation_C. Debtor Prov Summary" xfId="2599" xr:uid="{00000000-0005-0000-0000-000090050000}"/>
    <cellStyle name="_FCB Actuals_VAR. P&amp;L Detail" xfId="2600" xr:uid="{00000000-0005-0000-0000-000091050000}"/>
    <cellStyle name="_FCBS Finance Report" xfId="2601" xr:uid="{00000000-0005-0000-0000-000092050000}"/>
    <cellStyle name="_FCBS Finance Report_C. Debtor Prov Summary" xfId="2602" xr:uid="{00000000-0005-0000-0000-000093050000}"/>
    <cellStyle name="_FCBS Finance Report2" xfId="2603" xr:uid="{00000000-0005-0000-0000-000094050000}"/>
    <cellStyle name="_FCBS Finance Report2_C. Debtor Prov Summary" xfId="2604" xr:uid="{00000000-0005-0000-0000-000095050000}"/>
    <cellStyle name="_FCm Brand  Fcast Dec 04" xfId="2605" xr:uid="{00000000-0005-0000-0000-000096050000}"/>
    <cellStyle name="_FCm Brand  Fcast Dec 04_01 Country Forecast Template BAK" xfId="2606" xr:uid="{00000000-0005-0000-0000-000097050000}"/>
    <cellStyle name="_FCm Brand  Fcast Dec 04_2007 Area Budget Fun" xfId="2607" xr:uid="{00000000-0005-0000-0000-000098050000}"/>
    <cellStyle name="_FCm Brand  Fcast Dec 04_2007 Nation Reforecast support Template" xfId="2608" xr:uid="{00000000-0005-0000-0000-000099050000}"/>
    <cellStyle name="_FCm Brand  Fcast Dec 04_Area Support Account" xfId="2609" xr:uid="{00000000-0005-0000-0000-00009A050000}"/>
    <cellStyle name="_FCm Brand  Fcast Dec 04_C. Debtor Prov Summary" xfId="2610" xr:uid="{00000000-0005-0000-0000-00009B050000}"/>
    <cellStyle name="_FCm Brand  Fcast Dec 04_Conference area bud templat" xfId="2611" xr:uid="{00000000-0005-0000-0000-00009C050000}"/>
    <cellStyle name="_FCm Brand  Fcast Dec 04_Copy of LEISURE TEMPLATE" xfId="2612" xr:uid="{00000000-0005-0000-0000-00009D050000}"/>
    <cellStyle name="_FCm Brand  Fcast Dec 04_Copy of LEISURE TEMPLATE_C. Debtor Prov Summary" xfId="2613" xr:uid="{00000000-0005-0000-0000-00009E050000}"/>
    <cellStyle name="_FCm Brand  Fcast Dec 04_Genesis 2007 Area Finance Budget" xfId="2614" xr:uid="{00000000-0005-0000-0000-00009F050000}"/>
    <cellStyle name="_FCm Brand  Fcast Dec 04_NZ Scorecard Reporting Suite" xfId="2615" xr:uid="{00000000-0005-0000-0000-0000A0050000}"/>
    <cellStyle name="_FCm Brand  Fcast Dec 04_NZ Scorecard Reporting Suite_C. Debtor Prov Summary" xfId="2616" xr:uid="{00000000-0005-0000-0000-0000A1050000}"/>
    <cellStyle name="_FCm Brand  Fcast Dec 04_Peopleworks Actual Jan" xfId="2617" xr:uid="{00000000-0005-0000-0000-0000A2050000}"/>
    <cellStyle name="_FCm Brand  Fcast Dec 04_Peopleworks Actual Jan_C. Debtor Prov Summary" xfId="2618" xr:uid="{00000000-0005-0000-0000-0000A3050000}"/>
    <cellStyle name="_FCm Brand  Fcast Dec 04_Peopleworks Actuals Feb" xfId="2619" xr:uid="{00000000-0005-0000-0000-0000A4050000}"/>
    <cellStyle name="_FCm Brand  Fcast Dec 04_Peopleworks Actuals Feb_C. Debtor Prov Summary" xfId="2620" xr:uid="{00000000-0005-0000-0000-0000A5050000}"/>
    <cellStyle name="_FCm Reporting Template" xfId="2621" xr:uid="{00000000-0005-0000-0000-0000A6050000}"/>
    <cellStyle name="_FCm Reporting Template_C. Debtor Prov Summary" xfId="2622" xr:uid="{00000000-0005-0000-0000-0000A7050000}"/>
    <cellStyle name="_FCm Reporting Template_Copy of LEISURE TEMPLATE" xfId="2623" xr:uid="{00000000-0005-0000-0000-0000A8050000}"/>
    <cellStyle name="_FCm Reporting Template_Copy of LEISURE TEMPLATE_C. Debtor Prov Summary" xfId="2624" xr:uid="{00000000-0005-0000-0000-0000A9050000}"/>
    <cellStyle name="_FCm Reporting Template_NZ Scorecard Reporting Suite" xfId="2625" xr:uid="{00000000-0005-0000-0000-0000AA050000}"/>
    <cellStyle name="_FCm Reporting Template_NZ Scorecard Reporting Suite_C. Debtor Prov Summary" xfId="2626" xr:uid="{00000000-0005-0000-0000-0000AB050000}"/>
    <cellStyle name="_FCm Reporting Template_Peopleworks Actual Jan" xfId="2627" xr:uid="{00000000-0005-0000-0000-0000AC050000}"/>
    <cellStyle name="_FCm Reporting Template_Peopleworks Actual Jan_C. Debtor Prov Summary" xfId="2628" xr:uid="{00000000-0005-0000-0000-0000AD050000}"/>
    <cellStyle name="_FCm Reporting Template_Peopleworks Actuals Feb" xfId="2629" xr:uid="{00000000-0005-0000-0000-0000AE050000}"/>
    <cellStyle name="_FCm Reporting Template_Peopleworks Actuals Feb_C. Debtor Prov Summary" xfId="2630" xr:uid="{00000000-0005-0000-0000-0000AF050000}"/>
    <cellStyle name="_Finance Report" xfId="2631" xr:uid="{00000000-0005-0000-0000-0000B0050000}"/>
    <cellStyle name="_Finance Report Data" xfId="2632" xr:uid="{00000000-0005-0000-0000-0000B1050000}"/>
    <cellStyle name="_Finance Report Data_01. Chart of Accounts Feb08" xfId="2633" xr:uid="{00000000-0005-0000-0000-0000B2050000}"/>
    <cellStyle name="_Finance Report Data_01. Chart of Accounts Feb08_2008 YEnd Audit GFR Checklist - Module 2" xfId="2634" xr:uid="{00000000-0005-0000-0000-0000B3050000}"/>
    <cellStyle name="_Finance Report Data_01. Chart of Accounts Feb08_2009 1-2YEnd Audit GFR Checklist - Module 1" xfId="2635" xr:uid="{00000000-0005-0000-0000-0000B4050000}"/>
    <cellStyle name="_Finance Report Data_01. Chart of Accounts Feb08_2009 1-2YEnd Audit GFR Checklist - NEW" xfId="2636" xr:uid="{00000000-0005-0000-0000-0000B5050000}"/>
    <cellStyle name="_Finance Report Data_01. Chart of Accounts Feb08_Debtor Prov Schedule Checklist (4)" xfId="2637" xr:uid="{00000000-0005-0000-0000-0000B6050000}"/>
    <cellStyle name="_Finance Report Data_01. Chart of Accounts Feb08_GFR Checklist - Half Year Audit Dec 08" xfId="2638" xr:uid="{00000000-0005-0000-0000-0000B7050000}"/>
    <cellStyle name="_Finance Report Data_01. Chart of Accounts Feb08_GFR Checklist Nov 08" xfId="2639" xr:uid="{00000000-0005-0000-0000-0000B8050000}"/>
    <cellStyle name="_Finance Report Data_01. Chart of Accounts Feb08_GFR Checklist -Year Audit June 2009 v1" xfId="2640" xr:uid="{00000000-0005-0000-0000-0000B9050000}"/>
    <cellStyle name="_Finance Report Data_01. Chart of Accounts Feb08_GFR Checklist -Year Audit June 2009 v2" xfId="2641" xr:uid="{00000000-0005-0000-0000-0000BA050000}"/>
    <cellStyle name="_Finance Report Data_01. Chart of Accounts Feb08_GFR Checklist -Year Audit June 2009 v4" xfId="2642" xr:uid="{00000000-0005-0000-0000-0000BB050000}"/>
    <cellStyle name="_Finance Report Data_01. Chart of Accounts Feb08_GFR New Test Checklist Nov 08" xfId="2643" xr:uid="{00000000-0005-0000-0000-0000BC050000}"/>
    <cellStyle name="_Finance Report Data_01. Chart of Accounts Feb08_May 08 GFR Checklist" xfId="2644" xr:uid="{00000000-0005-0000-0000-0000BD050000}"/>
    <cellStyle name="_Finance Report Data_01. Chart of Accounts Feb08_R. ADD Debtors csv" xfId="2645" xr:uid="{00000000-0005-0000-0000-0000BE050000}"/>
    <cellStyle name="_Finance Report Data_01. Chart of Accounts Feb08_R. PNLBS YTD csv" xfId="2646" xr:uid="{00000000-0005-0000-0000-0000BF050000}"/>
    <cellStyle name="_Finance Report Data_01. Chart of Accounts Feb08_Rev Rec Template (3)" xfId="2647" xr:uid="{00000000-0005-0000-0000-0000C0050000}"/>
    <cellStyle name="_Finance Report Data_01. Chart of Accounts Feb08_TB Close List of Issues for Overseas" xfId="2648" xr:uid="{00000000-0005-0000-0000-0000C1050000}"/>
    <cellStyle name="_Finance Report Data_01. Chart of Accounts Feb08_VAR. P&amp;L Detail" xfId="2649" xr:uid="{00000000-0005-0000-0000-0000C2050000}"/>
    <cellStyle name="_Finance Report Data_01. Chart of Accounts Sep 07" xfId="2650" xr:uid="{00000000-0005-0000-0000-0000C3050000}"/>
    <cellStyle name="_Finance Report Data_01. Chart of Accounts Sep 07_C3. General Cash by T3" xfId="2651" xr:uid="{00000000-0005-0000-0000-0000C4050000}"/>
    <cellStyle name="_Finance Report Data_01. Chart of Accounts Sep 07_C3. General Cash by T3_1" xfId="2652" xr:uid="{00000000-0005-0000-0000-0000C5050000}"/>
    <cellStyle name="_Finance Report Data_01. Chart of Accounts Sep 07_C4. Client Cash by T2" xfId="2653" xr:uid="{00000000-0005-0000-0000-0000C6050000}"/>
    <cellStyle name="_Finance Report Data_01. Chart of Accounts Sep 07_C4. Client Cash by T2_1" xfId="2654" xr:uid="{00000000-0005-0000-0000-0000C7050000}"/>
    <cellStyle name="_Finance Report Data_01. Chart of Accounts Sep 07_D2. Debtor Prov Summary" xfId="2655" xr:uid="{00000000-0005-0000-0000-0000C8050000}"/>
    <cellStyle name="_Finance Report Data_01. Chart of Accounts Sep 07_D3. Debtors - Top 10" xfId="2656" xr:uid="{00000000-0005-0000-0000-0000C9050000}"/>
    <cellStyle name="_Finance Report Data_01. Chart of Accounts Sep 07_D3. Debtors - Top 10_1" xfId="2657" xr:uid="{00000000-0005-0000-0000-0000CA050000}"/>
    <cellStyle name="_Finance Report Data_01. Chart of Accounts Sep 07_E1. Foreign Exchange" xfId="2658" xr:uid="{00000000-0005-0000-0000-0000CB050000}"/>
    <cellStyle name="_Finance Report Data_01. Chart of Accounts Sep 07_F1. Prepayments" xfId="2659" xr:uid="{00000000-0005-0000-0000-0000CC050000}"/>
    <cellStyle name="_Finance Report Data_01. Chart of Accounts Sep 07_F1. Prepayments_1" xfId="2660" xr:uid="{00000000-0005-0000-0000-0000CD050000}"/>
    <cellStyle name="_Finance Report Data_01. Chart of Accounts Sep 07_K1. Annual Leave" xfId="2661" xr:uid="{00000000-0005-0000-0000-0000CE050000}"/>
    <cellStyle name="_Finance Report Data_01. Chart of Accounts Sep 07_K1. Annual Leave_1" xfId="2662" xr:uid="{00000000-0005-0000-0000-0000CF050000}"/>
    <cellStyle name="_Finance Report Data_01. Chart of Accounts Sep 07_O3. Staff Numbers" xfId="2663" xr:uid="{00000000-0005-0000-0000-0000D0050000}"/>
    <cellStyle name="_Finance Report Data_01. Chart of Accounts Sep 07_O4. Front End Staff Turnover" xfId="2664" xr:uid="{00000000-0005-0000-0000-0000D1050000}"/>
    <cellStyle name="_Finance Report Data_2008 YEnd Audit GFR Checklist - Module 2" xfId="2665" xr:uid="{00000000-0005-0000-0000-0000D2050000}"/>
    <cellStyle name="_Finance Report Data_2009 1-2YEnd Audit GFR Checklist - Module 1" xfId="2666" xr:uid="{00000000-0005-0000-0000-0000D3050000}"/>
    <cellStyle name="_Finance Report Data_2009 1-2YEnd Audit GFR Checklist - NEW" xfId="2667" xr:uid="{00000000-0005-0000-0000-0000D4050000}"/>
    <cellStyle name="_Finance Report Data_2011 1st Qtr Fcst - Blank Template" xfId="2668" xr:uid="{00000000-0005-0000-0000-0000D5050000}"/>
    <cellStyle name="_Finance Report Data_24 Nov 05_Draft of Board Report" xfId="2669" xr:uid="{00000000-0005-0000-0000-0000D6050000}"/>
    <cellStyle name="_Finance Report Data_24 Nov 05_Draft of Board Report_Board Report - Debtor V1_0 " xfId="2670" xr:uid="{00000000-0005-0000-0000-0000D7050000}"/>
    <cellStyle name="_Finance Report Data_24 Nov 05_Draft of Board Report_Board Report - Debtor V1_3" xfId="2671" xr:uid="{00000000-0005-0000-0000-0000D8050000}"/>
    <cellStyle name="_Finance Report Data_24 Nov 05_Draft of Board Report_Board Report - Debtor V1_3_Debtors - Aug 08 V1" xfId="2672" xr:uid="{00000000-0005-0000-0000-0000D9050000}"/>
    <cellStyle name="_Finance Report Data_24 Nov 05_Draft of Board Report_Board Report - Debtor V1_3_Graph" xfId="2673" xr:uid="{00000000-0005-0000-0000-0000DA050000}"/>
    <cellStyle name="_Finance Report Data_24 Nov 05_Draft of Board Report_Board Report - Debtor V1_3_Pg 14 - Debtors - July 09 v1" xfId="2674" xr:uid="{00000000-0005-0000-0000-0000DB050000}"/>
    <cellStyle name="_Finance Report Data_24 Nov 05_Draft of Board Report_Board Report - Debtor V1_3_Pg 14 - Debtors - July 09 v2" xfId="2675" xr:uid="{00000000-0005-0000-0000-0000DC050000}"/>
    <cellStyle name="_Finance Report Data_24 Nov 05_Draft of Board Report_Board Report - Debtor V1_3_PNL - July 09" xfId="2676" xr:uid="{00000000-0005-0000-0000-0000DD050000}"/>
    <cellStyle name="_Finance Report Data_24 Nov 05_Draft of Board Report_Board Report - Debtor V1_3_Sheet1" xfId="2677" xr:uid="{00000000-0005-0000-0000-0000DE050000}"/>
    <cellStyle name="_Finance Report Data_24 Nov 05_Draft of Board Report_Board Report - Debtor V1_3_Sheet2" xfId="2678" xr:uid="{00000000-0005-0000-0000-0000DF050000}"/>
    <cellStyle name="_Finance Report Data_24 Nov 05_Draft of Board Report_Board Report - Debtor V1_4" xfId="2679" xr:uid="{00000000-0005-0000-0000-0000E0050000}"/>
    <cellStyle name="_Finance Report Data_24 Nov 05_Draft of Board Report_Board Report - Debtor V1_4_Debtors - Aug 08 V1" xfId="2680" xr:uid="{00000000-0005-0000-0000-0000E1050000}"/>
    <cellStyle name="_Finance Report Data_24 Nov 05_Draft of Board Report_Board Report - Debtor V1_4_Graph" xfId="2681" xr:uid="{00000000-0005-0000-0000-0000E2050000}"/>
    <cellStyle name="_Finance Report Data_24 Nov 05_Draft of Board Report_Board Report - Debtor V1_4_Pg 14 - Debtors - July 09 v1" xfId="2682" xr:uid="{00000000-0005-0000-0000-0000E3050000}"/>
    <cellStyle name="_Finance Report Data_24 Nov 05_Draft of Board Report_Board Report - Debtor V1_4_Pg 14 - Debtors - July 09 v2" xfId="2683" xr:uid="{00000000-0005-0000-0000-0000E4050000}"/>
    <cellStyle name="_Finance Report Data_24 Nov 05_Draft of Board Report_Board Report - Debtor V1_4_PNL - July 09" xfId="2684" xr:uid="{00000000-0005-0000-0000-0000E5050000}"/>
    <cellStyle name="_Finance Report Data_24 Nov 05_Draft of Board Report_Board Report - Debtor V1_4_Sheet1" xfId="2685" xr:uid="{00000000-0005-0000-0000-0000E6050000}"/>
    <cellStyle name="_Finance Report Data_24 Nov 05_Draft of Board Report_Board Report - Debtor V1_4_Sheet2" xfId="2686" xr:uid="{00000000-0005-0000-0000-0000E7050000}"/>
    <cellStyle name="_Finance Report Data_24 Nov 05_Draft of Board Report_C. Debtor Prov Summary" xfId="2687" xr:uid="{00000000-0005-0000-0000-0000E8050000}"/>
    <cellStyle name="_Finance Report Data_24 Nov 05_Draft of Board Report_DEBTOR BOARD Report new format " xfId="2688" xr:uid="{00000000-0005-0000-0000-0000E9050000}"/>
    <cellStyle name="_Finance Report Data_24 Nov 05_Draft of Board Report_Debtors - Aug 08 V1" xfId="2689" xr:uid="{00000000-0005-0000-0000-0000EA050000}"/>
    <cellStyle name="_Finance Report Data_24 Nov 05_Draft of Board Report_Debtors Apr 08 V02" xfId="2690" xr:uid="{00000000-0005-0000-0000-0000EB050000}"/>
    <cellStyle name="_Finance Report Data_24 Nov 05_Draft of Board Report_Debtors June'08 (New) V2" xfId="2691" xr:uid="{00000000-0005-0000-0000-0000EC050000}"/>
    <cellStyle name="_Finance Report Data_24 Nov 05_Draft of Board Report_Debtors June'08 (New) V2_Debtors - Aug 08 V1" xfId="2692" xr:uid="{00000000-0005-0000-0000-0000ED050000}"/>
    <cellStyle name="_Finance Report Data_24 Nov 05_Draft of Board Report_Debtors June'08 (New) V2_Graph" xfId="2693" xr:uid="{00000000-0005-0000-0000-0000EE050000}"/>
    <cellStyle name="_Finance Report Data_24 Nov 05_Draft of Board Report_Debtors June'08 (New) V2_Pg 14 - Debtors - July 09 v1" xfId="2694" xr:uid="{00000000-0005-0000-0000-0000EF050000}"/>
    <cellStyle name="_Finance Report Data_24 Nov 05_Draft of Board Report_Debtors June'08 (New) V2_Pg 14 - Debtors - July 09 v2" xfId="2695" xr:uid="{00000000-0005-0000-0000-0000F0050000}"/>
    <cellStyle name="_Finance Report Data_24 Nov 05_Draft of Board Report_Debtors June'08 (New) V2_PNL - July 09" xfId="2696" xr:uid="{00000000-0005-0000-0000-0000F1050000}"/>
    <cellStyle name="_Finance Report Data_24 Nov 05_Draft of Board Report_Debtors June'08 (New) V2_Sheet1" xfId="2697" xr:uid="{00000000-0005-0000-0000-0000F2050000}"/>
    <cellStyle name="_Finance Report Data_24 Nov 05_Draft of Board Report_Debtors June'08 (New) V2_Sheet2" xfId="2698" xr:uid="{00000000-0005-0000-0000-0000F3050000}"/>
    <cellStyle name="_Finance Report Data_24 Nov 05_Draft of Board Report_Debtors June'08 (old)" xfId="2699" xr:uid="{00000000-0005-0000-0000-0000F4050000}"/>
    <cellStyle name="_Finance Report Data_24 Nov 05_Draft of Board Report_Debtors Mar 08 V01" xfId="2700" xr:uid="{00000000-0005-0000-0000-0000F5050000}"/>
    <cellStyle name="_Finance Report Data_24 Nov 05_Draft of Board Report_Debtors May 08 V3" xfId="2701" xr:uid="{00000000-0005-0000-0000-0000F6050000}"/>
    <cellStyle name="_Finance Report Data_24 Nov 05_Draft of Board Report_Debtors May 08 V4" xfId="2702" xr:uid="{00000000-0005-0000-0000-0000F7050000}"/>
    <cellStyle name="_Finance Report Data_24 Nov 05_Draft of Board Report_Debtors Nov06" xfId="2703" xr:uid="{00000000-0005-0000-0000-0000F8050000}"/>
    <cellStyle name="_Finance Report Data_24 Nov 05_Draft of Board Report_Debtors Nov06_C. Debtor Prov Summary" xfId="2704" xr:uid="{00000000-0005-0000-0000-0000F9050000}"/>
    <cellStyle name="_Finance Report Data_24 Nov 05_Draft of Board Report_Debtors VerJan 08" xfId="2705" xr:uid="{00000000-0005-0000-0000-0000FA050000}"/>
    <cellStyle name="_Finance Report Data_24 Nov 05_Draft of Board Report_Final Debtors Oct 06 New" xfId="2706" xr:uid="{00000000-0005-0000-0000-0000FB050000}"/>
    <cellStyle name="_Finance Report Data_24 Nov 05_Draft of Board Report_Final Debtors Oct 06 New_C. Debtor Prov Summary" xfId="2707" xr:uid="{00000000-0005-0000-0000-0000FC050000}"/>
    <cellStyle name="_Finance Report Data_24 Nov 05_Draft of Board Report_Graph" xfId="2708" xr:uid="{00000000-0005-0000-0000-0000FD050000}"/>
    <cellStyle name="_Finance Report Data_24 Nov 05_Draft of Board Report_Pg 14 - Debtors - July 09 v1" xfId="2709" xr:uid="{00000000-0005-0000-0000-0000FE050000}"/>
    <cellStyle name="_Finance Report Data_24 Nov 05_Draft of Board Report_Pg 14 - Debtors - July 09 v2" xfId="2710" xr:uid="{00000000-0005-0000-0000-0000FF050000}"/>
    <cellStyle name="_Finance Report Data_24 Nov 05_Draft of Board Report_PNL - July 09" xfId="2711" xr:uid="{00000000-0005-0000-0000-000000060000}"/>
    <cellStyle name="_Finance Report Data_24 Nov 05_Draft of Board Report_Sheet1" xfId="2712" xr:uid="{00000000-0005-0000-0000-000001060000}"/>
    <cellStyle name="_Finance Report Data_24 Nov 05_Draft of Board Report_Sheet2" xfId="2713" xr:uid="{00000000-0005-0000-0000-000002060000}"/>
    <cellStyle name="_Finance Report Data_Balance Sheet  - Dec 08 v1" xfId="2714" xr:uid="{00000000-0005-0000-0000-000003060000}"/>
    <cellStyle name="_Finance Report Data_Balance Sheet  - June'08 - V2" xfId="2715" xr:uid="{00000000-0005-0000-0000-000004060000}"/>
    <cellStyle name="_Finance Report Data_Balance Sheet Oct 07 - Flanno" xfId="2716" xr:uid="{00000000-0005-0000-0000-000005060000}"/>
    <cellStyle name="_Finance Report Data_Balance Sheet Oct 07 - Flanno_C. Debtor Prov Summary" xfId="2717" xr:uid="{00000000-0005-0000-0000-000006060000}"/>
    <cellStyle name="_Finance Report Data_C. Debtor Prov Summary" xfId="2718" xr:uid="{00000000-0005-0000-0000-000007060000}"/>
    <cellStyle name="_Finance Report Data_CofA STAGE" xfId="2719" xr:uid="{00000000-0005-0000-0000-000008060000}"/>
    <cellStyle name="_Finance Report Data_Copy of LEISURE TEMPLATE" xfId="2720" xr:uid="{00000000-0005-0000-0000-000009060000}"/>
    <cellStyle name="_Finance Report Data_Copy of LEISURE TEMPLATE_C. Debtor Prov Summary" xfId="2721" xr:uid="{00000000-0005-0000-0000-00000A060000}"/>
    <cellStyle name="_Finance Report Data_Cover Pages2" xfId="2722" xr:uid="{00000000-0005-0000-0000-00000B060000}"/>
    <cellStyle name="_Finance Report Data_Cover Pages2_Final Group Budget with Liberty Brendan" xfId="2723" xr:uid="{00000000-0005-0000-0000-00000C060000}"/>
    <cellStyle name="_Finance Report Data_Cover Pages2_Final Group Budget without Liberty" xfId="2724" xr:uid="{00000000-0005-0000-0000-00000D060000}"/>
    <cellStyle name="_Finance Report Data_Cover Pages2_Group Budget 2008.2009" xfId="2725" xr:uid="{00000000-0005-0000-0000-00000E060000}"/>
    <cellStyle name="_Finance Report Data_Cover Pages2_Group Budget 2008.2009 v2" xfId="2726" xr:uid="{00000000-0005-0000-0000-00000F060000}"/>
    <cellStyle name="_Finance Report Data_Cover Pages2_Group Budget 2008.S FINAL" xfId="2727" xr:uid="{00000000-0005-0000-0000-000010060000}"/>
    <cellStyle name="_Finance Report Data_Cover Pages2_Group Budget Con PBT &amp; Ebit System v7" xfId="2728" xr:uid="{00000000-0005-0000-0000-000011060000}"/>
    <cellStyle name="_Finance Report Data_Debtor Prov Schedule Checklist (4)" xfId="2729" xr:uid="{00000000-0005-0000-0000-000012060000}"/>
    <cellStyle name="_Finance Report Data_Final Group Budget with Liberty Brendan" xfId="2730" xr:uid="{00000000-0005-0000-0000-000013060000}"/>
    <cellStyle name="_Finance Report Data_Final Group Budget without Liberty" xfId="2731" xr:uid="{00000000-0005-0000-0000-000014060000}"/>
    <cellStyle name="_Finance Report Data_Final Profit &amp; Loss BR Oct 08 NEW" xfId="2732" xr:uid="{00000000-0005-0000-0000-000015060000}"/>
    <cellStyle name="_Finance Report Data_Formated COA" xfId="2733" xr:uid="{00000000-0005-0000-0000-000016060000}"/>
    <cellStyle name="_Finance Report Data_FYR Estimate June 2007 10 Jul" xfId="2734" xr:uid="{00000000-0005-0000-0000-000017060000}"/>
    <cellStyle name="_Finance Report Data_FYR Estimate June 2007 10 Jul_2011 1st Qtr Fcst - Blank Template" xfId="2735" xr:uid="{00000000-0005-0000-0000-000018060000}"/>
    <cellStyle name="_Finance Report Data_FYR Estimate June 2007 10 Jul_Actual by Month (2)" xfId="2736" xr:uid="{00000000-0005-0000-0000-000019060000}"/>
    <cellStyle name="_Finance Report Data_FYR Estimate June 2007 10 Jul_CFO Flash - Oct 08" xfId="2737" xr:uid="{00000000-0005-0000-0000-00001A060000}"/>
    <cellStyle name="_Finance Report Data_FYR Estimate June 2007 10 Jul_Control" xfId="2738" xr:uid="{00000000-0005-0000-0000-00001B060000}"/>
    <cellStyle name="_Finance Report Data_FYR Estimate June 2007 10 Jul_Final Group Budget with Liberty Brendan" xfId="2739" xr:uid="{00000000-0005-0000-0000-00001C060000}"/>
    <cellStyle name="_Finance Report Data_FYR Estimate June 2007 10 Jul_Group Budget Con PBT &amp; Ebit System v2" xfId="2740" xr:uid="{00000000-0005-0000-0000-00001D060000}"/>
    <cellStyle name="_Finance Report Data_FYR Estimate June 2007 10 Jul_Group Budget Con PBT &amp; Ebit System v3" xfId="2741" xr:uid="{00000000-0005-0000-0000-00001E060000}"/>
    <cellStyle name="_Finance Report Data_FYR Estimate June 2007 10 Jul_Group Budget Con PBT &amp; Ebit System v4" xfId="2742" xr:uid="{00000000-0005-0000-0000-00001F060000}"/>
    <cellStyle name="_Finance Report Data_FYR Estimate June 2007 10 Jul_Group Budget PBT TempE vs System v2" xfId="2743" xr:uid="{00000000-0005-0000-0000-000020060000}"/>
    <cellStyle name="_Finance Report Data_FYR Estimate June 2007 10 Jul_Group Results Jan 09 Act" xfId="2744" xr:uid="{00000000-0005-0000-0000-000021060000}"/>
    <cellStyle name="_Finance Report Data_FYR Estimate June 2007 10 Jul_Group Results Jun 08 Act v2" xfId="2745" xr:uid="{00000000-0005-0000-0000-000022060000}"/>
    <cellStyle name="_Finance Report Data_FYR Estimate June 2007 10 Jul_Group Results Jun 08 Est v2" xfId="2746" xr:uid="{00000000-0005-0000-0000-000023060000}"/>
    <cellStyle name="_Finance Report Data_FYR Estimate June 2007 10 Jul_Group Results May 08 Est" xfId="2747" xr:uid="{00000000-0005-0000-0000-000024060000}"/>
    <cellStyle name="_Finance Report Data_FYR Estimate June 2007 10 Jul_Group Results Nov 08 Act V1" xfId="2748" xr:uid="{00000000-0005-0000-0000-000025060000}"/>
    <cellStyle name="_Finance Report Data_FYR Estimate June 2007 10 Jul_Group Results Oct 08 Est" xfId="2749" xr:uid="{00000000-0005-0000-0000-000026060000}"/>
    <cellStyle name="_Finance Report Data_FYR Estimate June 2007 10 Jul_Group Results Sept 08 Act NEW" xfId="2750" xr:uid="{00000000-0005-0000-0000-000027060000}"/>
    <cellStyle name="_Finance Report Data_FYR Estimate June 2007 10 Jul_May 10 Metals Consolidated FINAL" xfId="2751" xr:uid="{00000000-0005-0000-0000-000028060000}"/>
    <cellStyle name="_Finance Report Data_FYR Estimate June 2007 10 Jul_Prior Year by Month" xfId="2752" xr:uid="{00000000-0005-0000-0000-000029060000}"/>
    <cellStyle name="_Finance Report Data_FYR Estimate June 2007 10 Jul_QueryAnalysis_BR_FYR_bm" xfId="2753" xr:uid="{00000000-0005-0000-0000-00002A060000}"/>
    <cellStyle name="_Finance Report Data_FYR Estimate June 2007 10 Jul_QueryAnalysis_BR_FYR_bmv2" xfId="2754" xr:uid="{00000000-0005-0000-0000-00002B060000}"/>
    <cellStyle name="_Finance Report Data_FYR Estimate June 2007 10 Jul_QueryAnalysis_BR_FYR_ver1" xfId="2755" xr:uid="{00000000-0005-0000-0000-00002C060000}"/>
    <cellStyle name="_Finance Report Data_FYR Estimate June 2007 10 Jul_QueryAnalysis_BR_FYR_ver2" xfId="2756" xr:uid="{00000000-0005-0000-0000-00002D060000}"/>
    <cellStyle name="_Finance Report Data_FYR Estimate June 2007 10 Jul_Sheet1" xfId="2757" xr:uid="{00000000-0005-0000-0000-00002E060000}"/>
    <cellStyle name="_Finance Report Data_FYR Estimate June 2007 10 Jul_Summary Report" xfId="2758" xr:uid="{00000000-0005-0000-0000-00002F060000}"/>
    <cellStyle name="_Finance Report Data_FYR Estimate June 2007 10 Jul_Summary Report Actual" xfId="2759" xr:uid="{00000000-0005-0000-0000-000030060000}"/>
    <cellStyle name="_Finance Report Data_FYR Estimate June 2007 10 Jul_Turnover &amp; Comm Sep 08" xfId="2760" xr:uid="{00000000-0005-0000-0000-000031060000}"/>
    <cellStyle name="_Finance Report Data_FYR Estimate June 2007 10 Jul_Turnover &amp; Comm Sep 08 NEW" xfId="2761" xr:uid="{00000000-0005-0000-0000-000032060000}"/>
    <cellStyle name="_Finance Report Data_FYR Estimate June 2007 10 Jul_Turnover &amp; Comm Sep 08 NEW_VAR. P&amp;L Detail" xfId="2762" xr:uid="{00000000-0005-0000-0000-000033060000}"/>
    <cellStyle name="_Finance Report Data_FYR Estimate June 2007 10 Jul_Turnover &amp; Comm Sep 08_VAR. P&amp;L Detail" xfId="2763" xr:uid="{00000000-0005-0000-0000-000034060000}"/>
    <cellStyle name="_Finance Report Data_FYR Estimate June 2007 10 Jul_Vision - FYR - May 09 Est" xfId="2764" xr:uid="{00000000-0005-0000-0000-000035060000}"/>
    <cellStyle name="_Finance Report Data_GFR Checklist - Half Year Audit Dec 08" xfId="2765" xr:uid="{00000000-0005-0000-0000-000036060000}"/>
    <cellStyle name="_Finance Report Data_GFR Checklist Nov 08" xfId="2766" xr:uid="{00000000-0005-0000-0000-000037060000}"/>
    <cellStyle name="_Finance Report Data_GFR Checklist -Year Audit June 2009 v1" xfId="2767" xr:uid="{00000000-0005-0000-0000-000038060000}"/>
    <cellStyle name="_Finance Report Data_GFR Checklist -Year Audit June 2009 v2" xfId="2768" xr:uid="{00000000-0005-0000-0000-000039060000}"/>
    <cellStyle name="_Finance Report Data_GFR Checklist -Year Audit June 2009 v4" xfId="2769" xr:uid="{00000000-0005-0000-0000-00003A060000}"/>
    <cellStyle name="_Finance Report Data_GFR New Test Checklist Nov 08" xfId="2770" xr:uid="{00000000-0005-0000-0000-00003B060000}"/>
    <cellStyle name="_Finance Report Data_Group Budget 2008.2009" xfId="2771" xr:uid="{00000000-0005-0000-0000-00003C060000}"/>
    <cellStyle name="_Finance Report Data_Group Budget 2008.2009 v2" xfId="2772" xr:uid="{00000000-0005-0000-0000-00003D060000}"/>
    <cellStyle name="_Finance Report Data_Group Budget 2008.S FINAL" xfId="2773" xr:uid="{00000000-0005-0000-0000-00003E060000}"/>
    <cellStyle name="_Finance Report Data_Group Budget Con PBT &amp; Ebit System v7" xfId="2774" xr:uid="{00000000-0005-0000-0000-00003F060000}"/>
    <cellStyle name="_Finance Report Data_Group Forecast Sep 07" xfId="2775" xr:uid="{00000000-0005-0000-0000-000040060000}"/>
    <cellStyle name="_Finance Report Data_Group Profit &amp; Loss Jun 09" xfId="2776" xr:uid="{00000000-0005-0000-0000-000041060000}"/>
    <cellStyle name="_Finance Report Data_Half Year End Audit GFR Che" xfId="2777" xr:uid="{00000000-0005-0000-0000-000042060000}"/>
    <cellStyle name="_Finance Report Data_Jan 08 - TCF Calcs" xfId="2778" xr:uid="{00000000-0005-0000-0000-000043060000}"/>
    <cellStyle name="_Finance Report Data_May 08 GFR Checklist" xfId="2779" xr:uid="{00000000-0005-0000-0000-000044060000}"/>
    <cellStyle name="_Finance Report Data_May 10 Metals Consolidated FINAL" xfId="2780" xr:uid="{00000000-0005-0000-0000-000045060000}"/>
    <cellStyle name="_Finance Report Data_NZ Profit &amp; Loss Jun 09" xfId="2781" xr:uid="{00000000-0005-0000-0000-000046060000}"/>
    <cellStyle name="_Finance Report Data_NZ Scorecard Reporting Suite" xfId="2782" xr:uid="{00000000-0005-0000-0000-000047060000}"/>
    <cellStyle name="_Finance Report Data_NZ Scorecard Reporting Suite_C. Debtor Prov Summary" xfId="2783" xr:uid="{00000000-0005-0000-0000-000048060000}"/>
    <cellStyle name="_Finance Report Data_P&amp;L and Balance Sheet Groupings 2" xfId="2784" xr:uid="{00000000-0005-0000-0000-000049060000}"/>
    <cellStyle name="_Finance Report Data_P&amp;L and Balance Sheet Groupings 2_Debtor Prov Schedule Checklist (4)" xfId="2785" xr:uid="{00000000-0005-0000-0000-00004A060000}"/>
    <cellStyle name="_Finance Report Data_P&amp;L and Balance Sheet Groupings 2_GFR Checklist - Half Year Audit Dec 08" xfId="2786" xr:uid="{00000000-0005-0000-0000-00004B060000}"/>
    <cellStyle name="_Finance Report Data_P&amp;L and Balance Sheet Groupings 2_GFR Checklist -Year Audit June 2009 v1" xfId="2787" xr:uid="{00000000-0005-0000-0000-00004C060000}"/>
    <cellStyle name="_Finance Report Data_P&amp;L and Balance Sheet Groupings 2_GFR Checklist -Year Audit June 2009 v2" xfId="2788" xr:uid="{00000000-0005-0000-0000-00004D060000}"/>
    <cellStyle name="_Finance Report Data_P&amp;L and Balance Sheet Groupings 2_GFR Checklist -Year Audit June 2009 v4" xfId="2789" xr:uid="{00000000-0005-0000-0000-00004E060000}"/>
    <cellStyle name="_Finance Report Data_P&amp;L and Balance Sheet Groupings 2_R. ADD Debtors csv" xfId="2790" xr:uid="{00000000-0005-0000-0000-00004F060000}"/>
    <cellStyle name="_Finance Report Data_P&amp;L and Balance Sheet Groupings 2_R. PNLBS YTD csv" xfId="2791" xr:uid="{00000000-0005-0000-0000-000050060000}"/>
    <cellStyle name="_Finance Report Data_P&amp;L and Balance Sheet Groupings 2_TB Close List of Issues for Overseas" xfId="2792" xr:uid="{00000000-0005-0000-0000-000051060000}"/>
    <cellStyle name="_Finance Report Data_P&amp;L and Balance Sheet Groupings 2_VAR. P&amp;L Detail" xfId="2793" xr:uid="{00000000-0005-0000-0000-000052060000}"/>
    <cellStyle name="_Finance Report Data_Peopleworks Actual Jan" xfId="2794" xr:uid="{00000000-0005-0000-0000-000053060000}"/>
    <cellStyle name="_Finance Report Data_Peopleworks Actual Jan_C. Debtor Prov Summary" xfId="2795" xr:uid="{00000000-0005-0000-0000-000054060000}"/>
    <cellStyle name="_Finance Report Data_Peopleworks Actuals Feb" xfId="2796" xr:uid="{00000000-0005-0000-0000-000055060000}"/>
    <cellStyle name="_Finance Report Data_Peopleworks Actuals Feb_C. Debtor Prov Summary" xfId="2797" xr:uid="{00000000-0005-0000-0000-000056060000}"/>
    <cellStyle name="_Finance Report Data_Profit &amp; Loss" xfId="2798" xr:uid="{00000000-0005-0000-0000-000057060000}"/>
    <cellStyle name="_Finance Report Data_Profit &amp; Loss BR July08" xfId="2799" xr:uid="{00000000-0005-0000-0000-000058060000}"/>
    <cellStyle name="_Finance Report Data_Profit &amp; Loss BR July08_C. Debtor Prov Summary" xfId="2800" xr:uid="{00000000-0005-0000-0000-000059060000}"/>
    <cellStyle name="_Finance Report Data_Profit &amp; Loss BR Oct 08 NEW" xfId="2801" xr:uid="{00000000-0005-0000-0000-00005A060000}"/>
    <cellStyle name="_Finance Report Data_Profit &amp; Loss BR Oct 08 NEW- Liberty" xfId="2802" xr:uid="{00000000-0005-0000-0000-00005B060000}"/>
    <cellStyle name="_Finance Report Data_Profit &amp; Loss_2011 1st Qtr Fcst - Blank Template" xfId="2803" xr:uid="{00000000-0005-0000-0000-00005C060000}"/>
    <cellStyle name="_Finance Report Data_Profit &amp; Loss_Actual by Month (2)" xfId="2804" xr:uid="{00000000-0005-0000-0000-00005D060000}"/>
    <cellStyle name="_Finance Report Data_Profit &amp; Loss_CFO Flash - Oct 08" xfId="2805" xr:uid="{00000000-0005-0000-0000-00005E060000}"/>
    <cellStyle name="_Finance Report Data_Profit &amp; Loss_Control" xfId="2806" xr:uid="{00000000-0005-0000-0000-00005F060000}"/>
    <cellStyle name="_Finance Report Data_Profit &amp; Loss_Final Group Budget with Liberty Brendan" xfId="2807" xr:uid="{00000000-0005-0000-0000-000060060000}"/>
    <cellStyle name="_Finance Report Data_Profit &amp; Loss_Group Budget Con PBT &amp; Ebit System v2" xfId="2808" xr:uid="{00000000-0005-0000-0000-000061060000}"/>
    <cellStyle name="_Finance Report Data_Profit &amp; Loss_Group Budget Con PBT &amp; Ebit System v3" xfId="2809" xr:uid="{00000000-0005-0000-0000-000062060000}"/>
    <cellStyle name="_Finance Report Data_Profit &amp; Loss_Group Budget Con PBT &amp; Ebit System v4" xfId="2810" xr:uid="{00000000-0005-0000-0000-000063060000}"/>
    <cellStyle name="_Finance Report Data_Profit &amp; Loss_Group Budget PBT TempE vs System v2" xfId="2811" xr:uid="{00000000-0005-0000-0000-000064060000}"/>
    <cellStyle name="_Finance Report Data_Profit &amp; Loss_Group Results Jan 09 Act" xfId="2812" xr:uid="{00000000-0005-0000-0000-000065060000}"/>
    <cellStyle name="_Finance Report Data_Profit &amp; Loss_Group Results Jun 08 Act v2" xfId="2813" xr:uid="{00000000-0005-0000-0000-000066060000}"/>
    <cellStyle name="_Finance Report Data_Profit &amp; Loss_Group Results Jun 08 Est v2" xfId="2814" xr:uid="{00000000-0005-0000-0000-000067060000}"/>
    <cellStyle name="_Finance Report Data_Profit &amp; Loss_Group Results May 08 Est" xfId="2815" xr:uid="{00000000-0005-0000-0000-000068060000}"/>
    <cellStyle name="_Finance Report Data_Profit &amp; Loss_Group Results Nov 08 Act V1" xfId="2816" xr:uid="{00000000-0005-0000-0000-000069060000}"/>
    <cellStyle name="_Finance Report Data_Profit &amp; Loss_Group Results Oct 08 Est" xfId="2817" xr:uid="{00000000-0005-0000-0000-00006A060000}"/>
    <cellStyle name="_Finance Report Data_Profit &amp; Loss_Group Results Sept 08 Act NEW" xfId="2818" xr:uid="{00000000-0005-0000-0000-00006B060000}"/>
    <cellStyle name="_Finance Report Data_Profit &amp; Loss_May 10 Metals Consolidated FINAL" xfId="2819" xr:uid="{00000000-0005-0000-0000-00006C060000}"/>
    <cellStyle name="_Finance Report Data_Profit &amp; Loss_Prior Year by Month" xfId="2820" xr:uid="{00000000-0005-0000-0000-00006D060000}"/>
    <cellStyle name="_Finance Report Data_Profit &amp; Loss_QueryAnalysis_BR_FYR_bm" xfId="2821" xr:uid="{00000000-0005-0000-0000-00006E060000}"/>
    <cellStyle name="_Finance Report Data_Profit &amp; Loss_QueryAnalysis_BR_FYR_bmv2" xfId="2822" xr:uid="{00000000-0005-0000-0000-00006F060000}"/>
    <cellStyle name="_Finance Report Data_Profit &amp; Loss_QueryAnalysis_BR_FYR_ver1" xfId="2823" xr:uid="{00000000-0005-0000-0000-000070060000}"/>
    <cellStyle name="_Finance Report Data_Profit &amp; Loss_QueryAnalysis_BR_FYR_ver2" xfId="2824" xr:uid="{00000000-0005-0000-0000-000071060000}"/>
    <cellStyle name="_Finance Report Data_Profit &amp; Loss_Sheet1" xfId="2825" xr:uid="{00000000-0005-0000-0000-000072060000}"/>
    <cellStyle name="_Finance Report Data_Profit &amp; Loss_Summary Report" xfId="2826" xr:uid="{00000000-0005-0000-0000-000073060000}"/>
    <cellStyle name="_Finance Report Data_Profit &amp; Loss_Summary Report Actual" xfId="2827" xr:uid="{00000000-0005-0000-0000-000074060000}"/>
    <cellStyle name="_Finance Report Data_Profit &amp; Loss_Turnover &amp; Comm Sep 08" xfId="2828" xr:uid="{00000000-0005-0000-0000-000075060000}"/>
    <cellStyle name="_Finance Report Data_Profit &amp; Loss_Turnover &amp; Comm Sep 08 NEW" xfId="2829" xr:uid="{00000000-0005-0000-0000-000076060000}"/>
    <cellStyle name="_Finance Report Data_Profit &amp; Loss_Turnover &amp; Comm Sep 08 NEW_VAR. P&amp;L Detail" xfId="2830" xr:uid="{00000000-0005-0000-0000-000077060000}"/>
    <cellStyle name="_Finance Report Data_Profit &amp; Loss_Turnover &amp; Comm Sep 08_VAR. P&amp;L Detail" xfId="2831" xr:uid="{00000000-0005-0000-0000-000078060000}"/>
    <cellStyle name="_Finance Report Data_Profit &amp; Loss_Vision - FYR - May 09 Est" xfId="2832" xr:uid="{00000000-0005-0000-0000-000079060000}"/>
    <cellStyle name="_Finance Report Data_Proforma" xfId="2833" xr:uid="{00000000-0005-0000-0000-00007A060000}"/>
    <cellStyle name="_Finance Report Data_Proforma 3" xfId="2834" xr:uid="{00000000-0005-0000-0000-00007B060000}"/>
    <cellStyle name="_Finance Report Data_Proforma 3_Actual by Month (2)" xfId="2835" xr:uid="{00000000-0005-0000-0000-00007C060000}"/>
    <cellStyle name="_Finance Report Data_Proforma 3_Balance Sheet  - Dec 08 v1" xfId="2836" xr:uid="{00000000-0005-0000-0000-00007D060000}"/>
    <cellStyle name="_Finance Report Data_Proforma 3_Balance Sheet  - June'08 - V2" xfId="2837" xr:uid="{00000000-0005-0000-0000-00007E060000}"/>
    <cellStyle name="_Finance Report Data_Proforma 3_C. Debtor Prov Summary" xfId="2838" xr:uid="{00000000-0005-0000-0000-00007F060000}"/>
    <cellStyle name="_Finance Report Data_Proforma 3_CFO Flash - Oct 08" xfId="2839" xr:uid="{00000000-0005-0000-0000-000080060000}"/>
    <cellStyle name="_Finance Report Data_Proforma 3_Control" xfId="2840" xr:uid="{00000000-0005-0000-0000-000081060000}"/>
    <cellStyle name="_Finance Report Data_Proforma 3_Final Group Budget with Liberty Brendan" xfId="2841" xr:uid="{00000000-0005-0000-0000-000082060000}"/>
    <cellStyle name="_Finance Report Data_Proforma 3_Final Group Budget without Liberty" xfId="2842" xr:uid="{00000000-0005-0000-0000-000083060000}"/>
    <cellStyle name="_Finance Report Data_Proforma 3_Final Profit &amp; Loss BR Oct 08 NEW" xfId="2843" xr:uid="{00000000-0005-0000-0000-000084060000}"/>
    <cellStyle name="_Finance Report Data_Proforma 3_Group Budget 2008.2009" xfId="2844" xr:uid="{00000000-0005-0000-0000-000085060000}"/>
    <cellStyle name="_Finance Report Data_Proforma 3_Group Budget 2008.2009 v10 Pre 16-6-08" xfId="2845" xr:uid="{00000000-0005-0000-0000-000086060000}"/>
    <cellStyle name="_Finance Report Data_Proforma 3_Group Budget 2008.2009 v2" xfId="2846" xr:uid="{00000000-0005-0000-0000-000087060000}"/>
    <cellStyle name="_Finance Report Data_Proforma 3_Group Budget 2008.S FINAL" xfId="2847" xr:uid="{00000000-0005-0000-0000-000088060000}"/>
    <cellStyle name="_Finance Report Data_Proforma 3_Group Budget Con PBT &amp; Ebit System v2" xfId="2848" xr:uid="{00000000-0005-0000-0000-000089060000}"/>
    <cellStyle name="_Finance Report Data_Proforma 3_Group Budget Con PBT &amp; Ebit System v3" xfId="2849" xr:uid="{00000000-0005-0000-0000-00008A060000}"/>
    <cellStyle name="_Finance Report Data_Proforma 3_Group Budget Con PBT &amp; Ebit System v4" xfId="2850" xr:uid="{00000000-0005-0000-0000-00008B060000}"/>
    <cellStyle name="_Finance Report Data_Proforma 3_Group Budget Con PBT &amp; Ebit System v7" xfId="2851" xr:uid="{00000000-0005-0000-0000-00008C060000}"/>
    <cellStyle name="_Finance Report Data_Proforma 3_Group Budget PBT TempE vs System v2" xfId="2852" xr:uid="{00000000-0005-0000-0000-00008D060000}"/>
    <cellStyle name="_Finance Report Data_Proforma 3_Group Profit &amp; Loss Jun 09" xfId="2853" xr:uid="{00000000-0005-0000-0000-00008E060000}"/>
    <cellStyle name="_Finance Report Data_Proforma 3_Group Profit &amp; Loss Jun 09 v2" xfId="2854" xr:uid="{00000000-0005-0000-0000-00008F060000}"/>
    <cellStyle name="_Finance Report Data_Proforma 3_Group Results Jan 09 Act" xfId="2855" xr:uid="{00000000-0005-0000-0000-000090060000}"/>
    <cellStyle name="_Finance Report Data_Proforma 3_Group Results Jun 08 Act v2" xfId="2856" xr:uid="{00000000-0005-0000-0000-000091060000}"/>
    <cellStyle name="_Finance Report Data_Proforma 3_Group Results Jun 08 Est v2" xfId="2857" xr:uid="{00000000-0005-0000-0000-000092060000}"/>
    <cellStyle name="_Finance Report Data_Proforma 3_Group Results May 08 Est" xfId="2858" xr:uid="{00000000-0005-0000-0000-000093060000}"/>
    <cellStyle name="_Finance Report Data_Proforma 3_Group Results Nov 08 Act V1" xfId="2859" xr:uid="{00000000-0005-0000-0000-000094060000}"/>
    <cellStyle name="_Finance Report Data_Proforma 3_Group Results Oct 08 Est" xfId="2860" xr:uid="{00000000-0005-0000-0000-000095060000}"/>
    <cellStyle name="_Finance Report Data_Proforma 3_Group Results Sept 08 Act NEW" xfId="2861" xr:uid="{00000000-0005-0000-0000-000096060000}"/>
    <cellStyle name="_Finance Report Data_Proforma 3_Jan 08 - TCF Calcs" xfId="2862" xr:uid="{00000000-0005-0000-0000-000097060000}"/>
    <cellStyle name="_Finance Report Data_Proforma 3_NZ Profit &amp; Loss Jun 09" xfId="2863" xr:uid="{00000000-0005-0000-0000-000098060000}"/>
    <cellStyle name="_Finance Report Data_Proforma 3_Prior Year by Month" xfId="2864" xr:uid="{00000000-0005-0000-0000-000099060000}"/>
    <cellStyle name="_Finance Report Data_Proforma 3_Profit &amp; Loss BR June08" xfId="2865" xr:uid="{00000000-0005-0000-0000-00009A060000}"/>
    <cellStyle name="_Finance Report Data_Proforma 3_Profit &amp; Loss BR Nov 08" xfId="2866" xr:uid="{00000000-0005-0000-0000-00009B060000}"/>
    <cellStyle name="_Finance Report Data_Proforma 3_Profit &amp; Loss BR Oct 08 NEW" xfId="2867" xr:uid="{00000000-0005-0000-0000-00009C060000}"/>
    <cellStyle name="_Finance Report Data_Proforma 3_Profit &amp; Loss BR Oct 08 NEW- Liberty" xfId="2868" xr:uid="{00000000-0005-0000-0000-00009D060000}"/>
    <cellStyle name="_Finance Report Data_Proforma 3_QueryAnalysis_BR_FYR_bm" xfId="2869" xr:uid="{00000000-0005-0000-0000-00009E060000}"/>
    <cellStyle name="_Finance Report Data_Proforma 3_QueryAnalysis_BR_FYR_bmv2" xfId="2870" xr:uid="{00000000-0005-0000-0000-00009F060000}"/>
    <cellStyle name="_Finance Report Data_Proforma 3_QueryAnalysis_BR_FYR_ver1" xfId="2871" xr:uid="{00000000-0005-0000-0000-0000A0060000}"/>
    <cellStyle name="_Finance Report Data_Proforma 3_QueryAnalysis_BR_FYR_ver2" xfId="2872" xr:uid="{00000000-0005-0000-0000-0000A1060000}"/>
    <cellStyle name="_Finance Report Data_Proforma 3_Sheet1" xfId="2873" xr:uid="{00000000-0005-0000-0000-0000A2060000}"/>
    <cellStyle name="_Finance Report Data_Proforma 3_Sheet1_1" xfId="2874" xr:uid="{00000000-0005-0000-0000-0000A3060000}"/>
    <cellStyle name="_Finance Report Data_Proforma 3_Sheet2" xfId="2875" xr:uid="{00000000-0005-0000-0000-0000A4060000}"/>
    <cellStyle name="_Finance Report Data_Proforma 3_Staff Numbers Template Oct TEST After Rest" xfId="2876" xr:uid="{00000000-0005-0000-0000-0000A5060000}"/>
    <cellStyle name="_Finance Report Data_Proforma 3_Summary Report" xfId="2877" xr:uid="{00000000-0005-0000-0000-0000A6060000}"/>
    <cellStyle name="_Finance Report Data_Proforma 3_Summary Report Actual" xfId="2878" xr:uid="{00000000-0005-0000-0000-0000A7060000}"/>
    <cellStyle name="_Finance Report Data_Proforma 3_TCF Calcs (V1_0) - Feb'08" xfId="2879" xr:uid="{00000000-0005-0000-0000-0000A8060000}"/>
    <cellStyle name="_Finance Report Data_Proforma 3_Turnover &amp; Comm Sep 08" xfId="2880" xr:uid="{00000000-0005-0000-0000-0000A9060000}"/>
    <cellStyle name="_Finance Report Data_Proforma 3_Turnover &amp; Comm Sep 08 NEW" xfId="2881" xr:uid="{00000000-0005-0000-0000-0000AA060000}"/>
    <cellStyle name="_Finance Report Data_Proforma 3_Turnover &amp; Comm Sep 08 NEW_VAR. P&amp;L Detail" xfId="2882" xr:uid="{00000000-0005-0000-0000-0000AB060000}"/>
    <cellStyle name="_Finance Report Data_Proforma 3_Turnover &amp; Comm Sep 08_VAR. P&amp;L Detail" xfId="2883" xr:uid="{00000000-0005-0000-0000-0000AC060000}"/>
    <cellStyle name="_Finance Report Data_Proforma 3_Vision - FYR - May 09 Est" xfId="2884" xr:uid="{00000000-0005-0000-0000-0000AD060000}"/>
    <cellStyle name="_Finance Report Data_Proforma budget 08" xfId="2885" xr:uid="{00000000-0005-0000-0000-0000AE060000}"/>
    <cellStyle name="_Finance Report Data_Proforma budget 08 V2" xfId="2886" xr:uid="{00000000-0005-0000-0000-0000AF060000}"/>
    <cellStyle name="_Finance Report Data_Proforma budget 08 V2_C. Debtor Prov Summary" xfId="2887" xr:uid="{00000000-0005-0000-0000-0000B0060000}"/>
    <cellStyle name="_Finance Report Data_Proforma budget 08_C. Debtor Prov Summary" xfId="2888" xr:uid="{00000000-0005-0000-0000-0000B1060000}"/>
    <cellStyle name="_Finance Report Data_Proforma_2011 1st Qtr Fcst - Blank Template" xfId="2889" xr:uid="{00000000-0005-0000-0000-0000B2060000}"/>
    <cellStyle name="_Finance Report Data_Proforma_May 10 Metals Consolidated FINAL" xfId="2890" xr:uid="{00000000-0005-0000-0000-0000B3060000}"/>
    <cellStyle name="_Finance Report Data_Proforma_Turnover &amp; Comm Sep 08" xfId="2891" xr:uid="{00000000-0005-0000-0000-0000B4060000}"/>
    <cellStyle name="_Finance Report Data_Proforma_Turnover &amp; Comm Sep 08 NEW" xfId="2892" xr:uid="{00000000-0005-0000-0000-0000B5060000}"/>
    <cellStyle name="_Finance Report Data_Proforma_Turnover &amp; Comm Sep 08 NEW_VAR. P&amp;L Detail" xfId="2893" xr:uid="{00000000-0005-0000-0000-0000B6060000}"/>
    <cellStyle name="_Finance Report Data_Proforma_Turnover &amp; Comm Sep 08_VAR. P&amp;L Detail" xfId="2894" xr:uid="{00000000-0005-0000-0000-0000B7060000}"/>
    <cellStyle name="_Finance Report Data_QLD Dec07 Half Year Audit Checklist" xfId="2895" xr:uid="{00000000-0005-0000-0000-0000B8060000}"/>
    <cellStyle name="_Finance Report Data_R. ADD Debtors csv" xfId="2896" xr:uid="{00000000-0005-0000-0000-0000B9060000}"/>
    <cellStyle name="_Finance Report Data_R. PNLBS YTD csv" xfId="2897" xr:uid="{00000000-0005-0000-0000-0000BA060000}"/>
    <cellStyle name="_Finance Report Data_Rev Rec Template (3)" xfId="2898" xr:uid="{00000000-0005-0000-0000-0000BB060000}"/>
    <cellStyle name="_Finance Report Data_Staff Numbers Template Oct TEST After Rest" xfId="2899" xr:uid="{00000000-0005-0000-0000-0000BC060000}"/>
    <cellStyle name="_Finance Report Data_TABLE" xfId="2900" xr:uid="{00000000-0005-0000-0000-0000BD060000}"/>
    <cellStyle name="_Finance Report Data_TB Close List of Issues for Overseas" xfId="2901" xr:uid="{00000000-0005-0000-0000-0000BE060000}"/>
    <cellStyle name="_Finance Report Data_TCF Calcs (V1_0) - Feb'08" xfId="2902" xr:uid="{00000000-0005-0000-0000-0000BF060000}"/>
    <cellStyle name="_Finance Report Data_ttv calculation" xfId="2903" xr:uid="{00000000-0005-0000-0000-0000C0060000}"/>
    <cellStyle name="_Finance Report Data_ttv calculation_C. Debtor Prov Summary" xfId="2904" xr:uid="{00000000-0005-0000-0000-0000C1060000}"/>
    <cellStyle name="_Finance Report Data_VAR. P&amp;L Detail" xfId="2905" xr:uid="{00000000-0005-0000-0000-0000C2060000}"/>
    <cellStyle name="_Finance Report_01. Chart of Accounts Feb08" xfId="2906" xr:uid="{00000000-0005-0000-0000-0000C3060000}"/>
    <cellStyle name="_Finance Report_01. Chart of Accounts Feb08_2008 YEnd Audit GFR Checklist - Module 2" xfId="2907" xr:uid="{00000000-0005-0000-0000-0000C4060000}"/>
    <cellStyle name="_Finance Report_01. Chart of Accounts Feb08_2009 1-2YEnd Audit GFR Checklist - Module 1" xfId="2908" xr:uid="{00000000-0005-0000-0000-0000C5060000}"/>
    <cellStyle name="_Finance Report_01. Chart of Accounts Feb08_2009 1-2YEnd Audit GFR Checklist - NEW" xfId="2909" xr:uid="{00000000-0005-0000-0000-0000C6060000}"/>
    <cellStyle name="_Finance Report_01. Chart of Accounts Feb08_Debtor Prov Schedule Checklist (4)" xfId="2910" xr:uid="{00000000-0005-0000-0000-0000C7060000}"/>
    <cellStyle name="_Finance Report_01. Chart of Accounts Feb08_GFR Checklist - Half Year Audit Dec 08" xfId="2911" xr:uid="{00000000-0005-0000-0000-0000C8060000}"/>
    <cellStyle name="_Finance Report_01. Chart of Accounts Feb08_GFR Checklist Nov 08" xfId="2912" xr:uid="{00000000-0005-0000-0000-0000C9060000}"/>
    <cellStyle name="_Finance Report_01. Chart of Accounts Feb08_GFR Checklist -Year Audit June 2009 v1" xfId="2913" xr:uid="{00000000-0005-0000-0000-0000CA060000}"/>
    <cellStyle name="_Finance Report_01. Chart of Accounts Feb08_GFR Checklist -Year Audit June 2009 v2" xfId="2914" xr:uid="{00000000-0005-0000-0000-0000CB060000}"/>
    <cellStyle name="_Finance Report_01. Chart of Accounts Feb08_GFR Checklist -Year Audit June 2009 v4" xfId="2915" xr:uid="{00000000-0005-0000-0000-0000CC060000}"/>
    <cellStyle name="_Finance Report_01. Chart of Accounts Feb08_GFR New Test Checklist Nov 08" xfId="2916" xr:uid="{00000000-0005-0000-0000-0000CD060000}"/>
    <cellStyle name="_Finance Report_01. Chart of Accounts Feb08_May 08 GFR Checklist" xfId="2917" xr:uid="{00000000-0005-0000-0000-0000CE060000}"/>
    <cellStyle name="_Finance Report_01. Chart of Accounts Feb08_R. ADD Debtors csv" xfId="2918" xr:uid="{00000000-0005-0000-0000-0000CF060000}"/>
    <cellStyle name="_Finance Report_01. Chart of Accounts Feb08_R. PNLBS YTD csv" xfId="2919" xr:uid="{00000000-0005-0000-0000-0000D0060000}"/>
    <cellStyle name="_Finance Report_01. Chart of Accounts Feb08_Rev Rec Template (3)" xfId="2920" xr:uid="{00000000-0005-0000-0000-0000D1060000}"/>
    <cellStyle name="_Finance Report_01. Chart of Accounts Feb08_TB Close List of Issues for Overseas" xfId="2921" xr:uid="{00000000-0005-0000-0000-0000D2060000}"/>
    <cellStyle name="_Finance Report_01. Chart of Accounts Feb08_VAR. P&amp;L Detail" xfId="2922" xr:uid="{00000000-0005-0000-0000-0000D3060000}"/>
    <cellStyle name="_Finance Report_01. Chart of Accounts Sep 07" xfId="2923" xr:uid="{00000000-0005-0000-0000-0000D4060000}"/>
    <cellStyle name="_Finance Report_01. Chart of Accounts Sep 07_C3. General Cash by T3" xfId="2924" xr:uid="{00000000-0005-0000-0000-0000D5060000}"/>
    <cellStyle name="_Finance Report_01. Chart of Accounts Sep 07_C3. General Cash by T3_1" xfId="2925" xr:uid="{00000000-0005-0000-0000-0000D6060000}"/>
    <cellStyle name="_Finance Report_01. Chart of Accounts Sep 07_C4. Client Cash by T2" xfId="2926" xr:uid="{00000000-0005-0000-0000-0000D7060000}"/>
    <cellStyle name="_Finance Report_01. Chart of Accounts Sep 07_C4. Client Cash by T2_1" xfId="2927" xr:uid="{00000000-0005-0000-0000-0000D8060000}"/>
    <cellStyle name="_Finance Report_01. Chart of Accounts Sep 07_D2. Debtor Prov Summary" xfId="2928" xr:uid="{00000000-0005-0000-0000-0000D9060000}"/>
    <cellStyle name="_Finance Report_01. Chart of Accounts Sep 07_D3. Debtors - Top 10" xfId="2929" xr:uid="{00000000-0005-0000-0000-0000DA060000}"/>
    <cellStyle name="_Finance Report_01. Chart of Accounts Sep 07_D3. Debtors - Top 10_1" xfId="2930" xr:uid="{00000000-0005-0000-0000-0000DB060000}"/>
    <cellStyle name="_Finance Report_01. Chart of Accounts Sep 07_E1. Foreign Exchange" xfId="2931" xr:uid="{00000000-0005-0000-0000-0000DC060000}"/>
    <cellStyle name="_Finance Report_01. Chart of Accounts Sep 07_F1. Prepayments" xfId="2932" xr:uid="{00000000-0005-0000-0000-0000DD060000}"/>
    <cellStyle name="_Finance Report_01. Chart of Accounts Sep 07_F1. Prepayments_1" xfId="2933" xr:uid="{00000000-0005-0000-0000-0000DE060000}"/>
    <cellStyle name="_Finance Report_01. Chart of Accounts Sep 07_K1. Annual Leave" xfId="2934" xr:uid="{00000000-0005-0000-0000-0000DF060000}"/>
    <cellStyle name="_Finance Report_01. Chart of Accounts Sep 07_K1. Annual Leave_1" xfId="2935" xr:uid="{00000000-0005-0000-0000-0000E0060000}"/>
    <cellStyle name="_Finance Report_01. Chart of Accounts Sep 07_O3. Staff Numbers" xfId="2936" xr:uid="{00000000-0005-0000-0000-0000E1060000}"/>
    <cellStyle name="_Finance Report_01. Chart of Accounts Sep 07_O4. Front End Staff Turnover" xfId="2937" xr:uid="{00000000-0005-0000-0000-0000E2060000}"/>
    <cellStyle name="_Finance Report_24 Nov 05_Draft of Board Report" xfId="2938" xr:uid="{00000000-0005-0000-0000-0000E3060000}"/>
    <cellStyle name="_Finance Report_24 Nov 05_Draft of Board Report_Board Report - Debtor V1_0 " xfId="2939" xr:uid="{00000000-0005-0000-0000-0000E4060000}"/>
    <cellStyle name="_Finance Report_24 Nov 05_Draft of Board Report_Board Report - Debtor V1_3" xfId="2940" xr:uid="{00000000-0005-0000-0000-0000E5060000}"/>
    <cellStyle name="_Finance Report_24 Nov 05_Draft of Board Report_Board Report - Debtor V1_3_Debtors - Aug 08 V1" xfId="2941" xr:uid="{00000000-0005-0000-0000-0000E6060000}"/>
    <cellStyle name="_Finance Report_24 Nov 05_Draft of Board Report_Board Report - Debtor V1_3_Graph" xfId="2942" xr:uid="{00000000-0005-0000-0000-0000E7060000}"/>
    <cellStyle name="_Finance Report_24 Nov 05_Draft of Board Report_Board Report - Debtor V1_3_Pg 14 - Debtors - July 09 v1" xfId="2943" xr:uid="{00000000-0005-0000-0000-0000E8060000}"/>
    <cellStyle name="_Finance Report_24 Nov 05_Draft of Board Report_Board Report - Debtor V1_3_Pg 14 - Debtors - July 09 v2" xfId="2944" xr:uid="{00000000-0005-0000-0000-0000E9060000}"/>
    <cellStyle name="_Finance Report_24 Nov 05_Draft of Board Report_Board Report - Debtor V1_3_PNL - July 09" xfId="2945" xr:uid="{00000000-0005-0000-0000-0000EA060000}"/>
    <cellStyle name="_Finance Report_24 Nov 05_Draft of Board Report_Board Report - Debtor V1_3_Sheet1" xfId="2946" xr:uid="{00000000-0005-0000-0000-0000EB060000}"/>
    <cellStyle name="_Finance Report_24 Nov 05_Draft of Board Report_Board Report - Debtor V1_3_Sheet2" xfId="2947" xr:uid="{00000000-0005-0000-0000-0000EC060000}"/>
    <cellStyle name="_Finance Report_24 Nov 05_Draft of Board Report_Board Report - Debtor V1_4" xfId="2948" xr:uid="{00000000-0005-0000-0000-0000ED060000}"/>
    <cellStyle name="_Finance Report_24 Nov 05_Draft of Board Report_Board Report - Debtor V1_4_Debtors - Aug 08 V1" xfId="2949" xr:uid="{00000000-0005-0000-0000-0000EE060000}"/>
    <cellStyle name="_Finance Report_24 Nov 05_Draft of Board Report_Board Report - Debtor V1_4_Graph" xfId="2950" xr:uid="{00000000-0005-0000-0000-0000EF060000}"/>
    <cellStyle name="_Finance Report_24 Nov 05_Draft of Board Report_Board Report - Debtor V1_4_Pg 14 - Debtors - July 09 v1" xfId="2951" xr:uid="{00000000-0005-0000-0000-0000F0060000}"/>
    <cellStyle name="_Finance Report_24 Nov 05_Draft of Board Report_Board Report - Debtor V1_4_Pg 14 - Debtors - July 09 v2" xfId="2952" xr:uid="{00000000-0005-0000-0000-0000F1060000}"/>
    <cellStyle name="_Finance Report_24 Nov 05_Draft of Board Report_Board Report - Debtor V1_4_PNL - July 09" xfId="2953" xr:uid="{00000000-0005-0000-0000-0000F2060000}"/>
    <cellStyle name="_Finance Report_24 Nov 05_Draft of Board Report_Board Report - Debtor V1_4_Sheet1" xfId="2954" xr:uid="{00000000-0005-0000-0000-0000F3060000}"/>
    <cellStyle name="_Finance Report_24 Nov 05_Draft of Board Report_Board Report - Debtor V1_4_Sheet2" xfId="2955" xr:uid="{00000000-0005-0000-0000-0000F4060000}"/>
    <cellStyle name="_Finance Report_24 Nov 05_Draft of Board Report_C. Debtor Prov Summary" xfId="2956" xr:uid="{00000000-0005-0000-0000-0000F5060000}"/>
    <cellStyle name="_Finance Report_24 Nov 05_Draft of Board Report_DEBTOR BOARD Report new format " xfId="2957" xr:uid="{00000000-0005-0000-0000-0000F6060000}"/>
    <cellStyle name="_Finance Report_24 Nov 05_Draft of Board Report_Debtors - Aug 08 V1" xfId="2958" xr:uid="{00000000-0005-0000-0000-0000F7060000}"/>
    <cellStyle name="_Finance Report_24 Nov 05_Draft of Board Report_Debtors Apr 08 V02" xfId="2959" xr:uid="{00000000-0005-0000-0000-0000F8060000}"/>
    <cellStyle name="_Finance Report_24 Nov 05_Draft of Board Report_Debtors June'08 (New) V2" xfId="2960" xr:uid="{00000000-0005-0000-0000-0000F9060000}"/>
    <cellStyle name="_Finance Report_24 Nov 05_Draft of Board Report_Debtors June'08 (New) V2_Debtors - Aug 08 V1" xfId="2961" xr:uid="{00000000-0005-0000-0000-0000FA060000}"/>
    <cellStyle name="_Finance Report_24 Nov 05_Draft of Board Report_Debtors June'08 (New) V2_Graph" xfId="2962" xr:uid="{00000000-0005-0000-0000-0000FB060000}"/>
    <cellStyle name="_Finance Report_24 Nov 05_Draft of Board Report_Debtors June'08 (New) V2_Pg 14 - Debtors - July 09 v1" xfId="2963" xr:uid="{00000000-0005-0000-0000-0000FC060000}"/>
    <cellStyle name="_Finance Report_24 Nov 05_Draft of Board Report_Debtors June'08 (New) V2_Pg 14 - Debtors - July 09 v2" xfId="2964" xr:uid="{00000000-0005-0000-0000-0000FD060000}"/>
    <cellStyle name="_Finance Report_24 Nov 05_Draft of Board Report_Debtors June'08 (New) V2_PNL - July 09" xfId="2965" xr:uid="{00000000-0005-0000-0000-0000FE060000}"/>
    <cellStyle name="_Finance Report_24 Nov 05_Draft of Board Report_Debtors June'08 (New) V2_Sheet1" xfId="2966" xr:uid="{00000000-0005-0000-0000-0000FF060000}"/>
    <cellStyle name="_Finance Report_24 Nov 05_Draft of Board Report_Debtors June'08 (New) V2_Sheet2" xfId="2967" xr:uid="{00000000-0005-0000-0000-000000070000}"/>
    <cellStyle name="_Finance Report_24 Nov 05_Draft of Board Report_Debtors June'08 (old)" xfId="2968" xr:uid="{00000000-0005-0000-0000-000001070000}"/>
    <cellStyle name="_Finance Report_24 Nov 05_Draft of Board Report_Debtors Mar 08 V01" xfId="2969" xr:uid="{00000000-0005-0000-0000-000002070000}"/>
    <cellStyle name="_Finance Report_24 Nov 05_Draft of Board Report_Debtors May 08 V3" xfId="2970" xr:uid="{00000000-0005-0000-0000-000003070000}"/>
    <cellStyle name="_Finance Report_24 Nov 05_Draft of Board Report_Debtors May 08 V4" xfId="2971" xr:uid="{00000000-0005-0000-0000-000004070000}"/>
    <cellStyle name="_Finance Report_24 Nov 05_Draft of Board Report_Debtors Nov06" xfId="2972" xr:uid="{00000000-0005-0000-0000-000005070000}"/>
    <cellStyle name="_Finance Report_24 Nov 05_Draft of Board Report_Debtors Nov06_C. Debtor Prov Summary" xfId="2973" xr:uid="{00000000-0005-0000-0000-000006070000}"/>
    <cellStyle name="_Finance Report_24 Nov 05_Draft of Board Report_Debtors VerJan 08" xfId="2974" xr:uid="{00000000-0005-0000-0000-000007070000}"/>
    <cellStyle name="_Finance Report_24 Nov 05_Draft of Board Report_Final Debtors Oct 06 New" xfId="2975" xr:uid="{00000000-0005-0000-0000-000008070000}"/>
    <cellStyle name="_Finance Report_24 Nov 05_Draft of Board Report_Final Debtors Oct 06 New_C. Debtor Prov Summary" xfId="2976" xr:uid="{00000000-0005-0000-0000-000009070000}"/>
    <cellStyle name="_Finance Report_24 Nov 05_Draft of Board Report_Graph" xfId="2977" xr:uid="{00000000-0005-0000-0000-00000A070000}"/>
    <cellStyle name="_Finance Report_24 Nov 05_Draft of Board Report_Latest Revision_Board Report" xfId="2978" xr:uid="{00000000-0005-0000-0000-00000B070000}"/>
    <cellStyle name="_Finance Report_24 Nov 05_Draft of Board Report_Latest Revision_Board Report_C. Debtor Prov Summary" xfId="2979" xr:uid="{00000000-0005-0000-0000-00000C070000}"/>
    <cellStyle name="_Finance Report_24 Nov 05_Draft of Board Report_Pg 14 - Debtors - July 09 v1" xfId="2980" xr:uid="{00000000-0005-0000-0000-00000D070000}"/>
    <cellStyle name="_Finance Report_24 Nov 05_Draft of Board Report_Pg 14 - Debtors - July 09 v2" xfId="2981" xr:uid="{00000000-0005-0000-0000-00000E070000}"/>
    <cellStyle name="_Finance Report_24 Nov 05_Draft of Board Report_PNL - July 09" xfId="2982" xr:uid="{00000000-0005-0000-0000-00000F070000}"/>
    <cellStyle name="_Finance Report_24 Nov 05_Draft of Board Report_Sheet1" xfId="2983" xr:uid="{00000000-0005-0000-0000-000010070000}"/>
    <cellStyle name="_Finance Report_24 Nov 05_Draft of Board Report_Sheet2" xfId="2984" xr:uid="{00000000-0005-0000-0000-000011070000}"/>
    <cellStyle name="_Finance Report_Balance Sheet  - Dec 08 v1" xfId="2985" xr:uid="{00000000-0005-0000-0000-000012070000}"/>
    <cellStyle name="_Finance Report_Balance Sheet  - June'08 - V2" xfId="2986" xr:uid="{00000000-0005-0000-0000-000013070000}"/>
    <cellStyle name="_Finance Report_Balance Sheet Oct 07 - Flanno" xfId="2987" xr:uid="{00000000-0005-0000-0000-000014070000}"/>
    <cellStyle name="_Finance Report_Balance Sheet Oct 07 - Flanno_C. Debtor Prov Summary" xfId="2988" xr:uid="{00000000-0005-0000-0000-000015070000}"/>
    <cellStyle name="_Finance Report_C. Debtor Prov Summary" xfId="2989" xr:uid="{00000000-0005-0000-0000-000016070000}"/>
    <cellStyle name="_Finance Report_CFO Proforma" xfId="2990" xr:uid="{00000000-0005-0000-0000-000017070000}"/>
    <cellStyle name="_Finance Report_CFO Proforma_2008 YEnd Audit GFR Checklist - Module 2" xfId="2991" xr:uid="{00000000-0005-0000-0000-000018070000}"/>
    <cellStyle name="_Finance Report_CFO Proforma_2009 1-2YEnd Audit GFR Checklist - Module 1" xfId="2992" xr:uid="{00000000-0005-0000-0000-000019070000}"/>
    <cellStyle name="_Finance Report_CFO Proforma_2009 1-2YEnd Audit GFR Checklist - NEW" xfId="2993" xr:uid="{00000000-0005-0000-0000-00001A070000}"/>
    <cellStyle name="_Finance Report_CFO Proforma_Debtor Prov Schedule Checklist (4)" xfId="2994" xr:uid="{00000000-0005-0000-0000-00001B070000}"/>
    <cellStyle name="_Finance Report_CFO Proforma_GFR Checklist - Half Year Audit Dec 08" xfId="2995" xr:uid="{00000000-0005-0000-0000-00001C070000}"/>
    <cellStyle name="_Finance Report_CFO Proforma_GFR Checklist Nov 08" xfId="2996" xr:uid="{00000000-0005-0000-0000-00001D070000}"/>
    <cellStyle name="_Finance Report_CFO Proforma_GFR Checklist -Year Audit June 2009 v1" xfId="2997" xr:uid="{00000000-0005-0000-0000-00001E070000}"/>
    <cellStyle name="_Finance Report_CFO Proforma_GFR Checklist -Year Audit June 2009 v2" xfId="2998" xr:uid="{00000000-0005-0000-0000-00001F070000}"/>
    <cellStyle name="_Finance Report_CFO Proforma_GFR Checklist -Year Audit June 2009 v4" xfId="2999" xr:uid="{00000000-0005-0000-0000-000020070000}"/>
    <cellStyle name="_Finance Report_CFO Proforma_GFR New Test Checklist Nov 08" xfId="3000" xr:uid="{00000000-0005-0000-0000-000021070000}"/>
    <cellStyle name="_Finance Report_CFO Proforma_Half Year End Audit GFR Che" xfId="3001" xr:uid="{00000000-0005-0000-0000-000022070000}"/>
    <cellStyle name="_Finance Report_CFO Proforma_May 08 GFR Checklist" xfId="3002" xr:uid="{00000000-0005-0000-0000-000023070000}"/>
    <cellStyle name="_Finance Report_CFO Proforma_QLD Dec07 Half Year Audit Checklist" xfId="3003" xr:uid="{00000000-0005-0000-0000-000024070000}"/>
    <cellStyle name="_Finance Report_CFO Proforma_R. ADD Debtors csv" xfId="3004" xr:uid="{00000000-0005-0000-0000-000025070000}"/>
    <cellStyle name="_Finance Report_CFO Proforma_R. PNLBS YTD csv" xfId="3005" xr:uid="{00000000-0005-0000-0000-000026070000}"/>
    <cellStyle name="_Finance Report_CFO Proforma_Rev Rec Template (3)" xfId="3006" xr:uid="{00000000-0005-0000-0000-000027070000}"/>
    <cellStyle name="_Finance Report_CFO Proforma_TB Close List of Issues for Overseas" xfId="3007" xr:uid="{00000000-0005-0000-0000-000028070000}"/>
    <cellStyle name="_Finance Report_CFO Proforma_VAR. P&amp;L Detail" xfId="3008" xr:uid="{00000000-0005-0000-0000-000029070000}"/>
    <cellStyle name="_Finance Report_CofA STAGE" xfId="3009" xr:uid="{00000000-0005-0000-0000-00002A070000}"/>
    <cellStyle name="_Finance Report_Copy of LEISURE TEMPLATE" xfId="3010" xr:uid="{00000000-0005-0000-0000-00002B070000}"/>
    <cellStyle name="_Finance Report_Copy of LEISURE TEMPLATE_C. Debtor Prov Summary" xfId="3011" xr:uid="{00000000-0005-0000-0000-00002C070000}"/>
    <cellStyle name="_Finance Report_Cover Pages2" xfId="3012" xr:uid="{00000000-0005-0000-0000-00002D070000}"/>
    <cellStyle name="_Finance Report_Cover Pages2_Final Group Budget with Liberty Brendan" xfId="3013" xr:uid="{00000000-0005-0000-0000-00002E070000}"/>
    <cellStyle name="_Finance Report_Cover Pages2_Final Group Budget without Liberty" xfId="3014" xr:uid="{00000000-0005-0000-0000-00002F070000}"/>
    <cellStyle name="_Finance Report_Cover Pages2_Group Budget 2008.2009" xfId="3015" xr:uid="{00000000-0005-0000-0000-000030070000}"/>
    <cellStyle name="_Finance Report_Cover Pages2_Group Budget 2008.2009 v2" xfId="3016" xr:uid="{00000000-0005-0000-0000-000031070000}"/>
    <cellStyle name="_Finance Report_Cover Pages2_Group Budget 2008.S FINAL" xfId="3017" xr:uid="{00000000-0005-0000-0000-000032070000}"/>
    <cellStyle name="_Finance Report_Cover Pages2_Group Budget Con PBT &amp; Ebit System v7" xfId="3018" xr:uid="{00000000-0005-0000-0000-000033070000}"/>
    <cellStyle name="_Finance Report_Debtors Dec06 after audit" xfId="3019" xr:uid="{00000000-0005-0000-0000-000034070000}"/>
    <cellStyle name="_Finance Report_Debtors Dec06 after audit_C. Debtor Prov Summary" xfId="3020" xr:uid="{00000000-0005-0000-0000-000035070000}"/>
    <cellStyle name="_Finance Report_Final Group Budget with Liberty Brendan" xfId="3021" xr:uid="{00000000-0005-0000-0000-000036070000}"/>
    <cellStyle name="_Finance Report_Final Group Budget without Liberty" xfId="3022" xr:uid="{00000000-0005-0000-0000-000037070000}"/>
    <cellStyle name="_Finance Report_Final Profit &amp; Loss BR Oct 08 NEW" xfId="3023" xr:uid="{00000000-0005-0000-0000-000038070000}"/>
    <cellStyle name="_Finance Report_FYR Estimate June 2007 10 Jul" xfId="3024" xr:uid="{00000000-0005-0000-0000-000039070000}"/>
    <cellStyle name="_Finance Report_FYR Estimate June 2007 10 Jul_2011 1st Qtr Fcst - Blank Template" xfId="3025" xr:uid="{00000000-0005-0000-0000-00003A070000}"/>
    <cellStyle name="_Finance Report_FYR Estimate June 2007 10 Jul_Actual by Month (2)" xfId="3026" xr:uid="{00000000-0005-0000-0000-00003B070000}"/>
    <cellStyle name="_Finance Report_FYR Estimate June 2007 10 Jul_CFO Flash - Oct 08" xfId="3027" xr:uid="{00000000-0005-0000-0000-00003C070000}"/>
    <cellStyle name="_Finance Report_FYR Estimate June 2007 10 Jul_Control" xfId="3028" xr:uid="{00000000-0005-0000-0000-00003D070000}"/>
    <cellStyle name="_Finance Report_FYR Estimate June 2007 10 Jul_Final Group Budget with Liberty Brendan" xfId="3029" xr:uid="{00000000-0005-0000-0000-00003E070000}"/>
    <cellStyle name="_Finance Report_FYR Estimate June 2007 10 Jul_Group Budget Con PBT &amp; Ebit System v2" xfId="3030" xr:uid="{00000000-0005-0000-0000-00003F070000}"/>
    <cellStyle name="_Finance Report_FYR Estimate June 2007 10 Jul_Group Budget Con PBT &amp; Ebit System v3" xfId="3031" xr:uid="{00000000-0005-0000-0000-000040070000}"/>
    <cellStyle name="_Finance Report_FYR Estimate June 2007 10 Jul_Group Budget Con PBT &amp; Ebit System v4" xfId="3032" xr:uid="{00000000-0005-0000-0000-000041070000}"/>
    <cellStyle name="_Finance Report_FYR Estimate June 2007 10 Jul_Group Budget PBT TempE vs System v2" xfId="3033" xr:uid="{00000000-0005-0000-0000-000042070000}"/>
    <cellStyle name="_Finance Report_FYR Estimate June 2007 10 Jul_Group Results Jan 09 Act" xfId="3034" xr:uid="{00000000-0005-0000-0000-000043070000}"/>
    <cellStyle name="_Finance Report_FYR Estimate June 2007 10 Jul_Group Results Jun 08 Act v2" xfId="3035" xr:uid="{00000000-0005-0000-0000-000044070000}"/>
    <cellStyle name="_Finance Report_FYR Estimate June 2007 10 Jul_Group Results Jun 08 Est v2" xfId="3036" xr:uid="{00000000-0005-0000-0000-000045070000}"/>
    <cellStyle name="_Finance Report_FYR Estimate June 2007 10 Jul_Group Results May 08 Est" xfId="3037" xr:uid="{00000000-0005-0000-0000-000046070000}"/>
    <cellStyle name="_Finance Report_FYR Estimate June 2007 10 Jul_Group Results Nov 08 Act V1" xfId="3038" xr:uid="{00000000-0005-0000-0000-000047070000}"/>
    <cellStyle name="_Finance Report_FYR Estimate June 2007 10 Jul_Group Results Oct 08 Est" xfId="3039" xr:uid="{00000000-0005-0000-0000-000048070000}"/>
    <cellStyle name="_Finance Report_FYR Estimate June 2007 10 Jul_Group Results Sept 08 Act NEW" xfId="3040" xr:uid="{00000000-0005-0000-0000-000049070000}"/>
    <cellStyle name="_Finance Report_FYR Estimate June 2007 10 Jul_May 10 Metals Consolidated FINAL" xfId="3041" xr:uid="{00000000-0005-0000-0000-00004A070000}"/>
    <cellStyle name="_Finance Report_FYR Estimate June 2007 10 Jul_Prior Year by Month" xfId="3042" xr:uid="{00000000-0005-0000-0000-00004B070000}"/>
    <cellStyle name="_Finance Report_FYR Estimate June 2007 10 Jul_QueryAnalysis_BR_FYR_bm" xfId="3043" xr:uid="{00000000-0005-0000-0000-00004C070000}"/>
    <cellStyle name="_Finance Report_FYR Estimate June 2007 10 Jul_QueryAnalysis_BR_FYR_bmv2" xfId="3044" xr:uid="{00000000-0005-0000-0000-00004D070000}"/>
    <cellStyle name="_Finance Report_FYR Estimate June 2007 10 Jul_QueryAnalysis_BR_FYR_ver1" xfId="3045" xr:uid="{00000000-0005-0000-0000-00004E070000}"/>
    <cellStyle name="_Finance Report_FYR Estimate June 2007 10 Jul_QueryAnalysis_BR_FYR_ver2" xfId="3046" xr:uid="{00000000-0005-0000-0000-00004F070000}"/>
    <cellStyle name="_Finance Report_FYR Estimate June 2007 10 Jul_Sheet1" xfId="3047" xr:uid="{00000000-0005-0000-0000-000050070000}"/>
    <cellStyle name="_Finance Report_FYR Estimate June 2007 10 Jul_Summary Report" xfId="3048" xr:uid="{00000000-0005-0000-0000-000051070000}"/>
    <cellStyle name="_Finance Report_FYR Estimate June 2007 10 Jul_Summary Report Actual" xfId="3049" xr:uid="{00000000-0005-0000-0000-000052070000}"/>
    <cellStyle name="_Finance Report_FYR Estimate June 2007 10 Jul_Turnover &amp; Comm Sep 08" xfId="3050" xr:uid="{00000000-0005-0000-0000-000053070000}"/>
    <cellStyle name="_Finance Report_FYR Estimate June 2007 10 Jul_Turnover &amp; Comm Sep 08 NEW" xfId="3051" xr:uid="{00000000-0005-0000-0000-000054070000}"/>
    <cellStyle name="_Finance Report_FYR Estimate June 2007 10 Jul_Turnover &amp; Comm Sep 08 NEW_VAR. P&amp;L Detail" xfId="3052" xr:uid="{00000000-0005-0000-0000-000055070000}"/>
    <cellStyle name="_Finance Report_FYR Estimate June 2007 10 Jul_Turnover &amp; Comm Sep 08_VAR. P&amp;L Detail" xfId="3053" xr:uid="{00000000-0005-0000-0000-000056070000}"/>
    <cellStyle name="_Finance Report_FYR Estimate June 2007 10 Jul_Vision - FYR - May 09 Est" xfId="3054" xr:uid="{00000000-0005-0000-0000-000057070000}"/>
    <cellStyle name="_Finance Report_Group Budget 2008.2009" xfId="3055" xr:uid="{00000000-0005-0000-0000-000058070000}"/>
    <cellStyle name="_Finance Report_Group Budget 2008.2009 v2" xfId="3056" xr:uid="{00000000-0005-0000-0000-000059070000}"/>
    <cellStyle name="_Finance Report_Group Budget 2008.S FINAL" xfId="3057" xr:uid="{00000000-0005-0000-0000-00005A070000}"/>
    <cellStyle name="_Finance Report_Group Budget Con PBT &amp; Ebit System v7" xfId="3058" xr:uid="{00000000-0005-0000-0000-00005B070000}"/>
    <cellStyle name="_Finance Report_Group Forecast Sep 07" xfId="3059" xr:uid="{00000000-0005-0000-0000-00005C070000}"/>
    <cellStyle name="_Finance Report_Group Profit &amp; Loss Jun 09" xfId="3060" xr:uid="{00000000-0005-0000-0000-00005D070000}"/>
    <cellStyle name="_Finance Report_Jan 08 - TCF Calcs" xfId="3061" xr:uid="{00000000-0005-0000-0000-00005E070000}"/>
    <cellStyle name="_Finance Report_NZ Profit &amp; Loss Jun 09" xfId="3062" xr:uid="{00000000-0005-0000-0000-00005F070000}"/>
    <cellStyle name="_Finance Report_NZ Scorecard Reporting Suite" xfId="3063" xr:uid="{00000000-0005-0000-0000-000060070000}"/>
    <cellStyle name="_Finance Report_NZ Scorecard Reporting Suite_C. Debtor Prov Summary" xfId="3064" xr:uid="{00000000-0005-0000-0000-000061070000}"/>
    <cellStyle name="_Finance Report_P&amp;L and Balance Sheet Groupings 2" xfId="3065" xr:uid="{00000000-0005-0000-0000-000062070000}"/>
    <cellStyle name="_Finance Report_P&amp;L and Balance Sheet Groupings 2_Debtor Prov Schedule Checklist (4)" xfId="3066" xr:uid="{00000000-0005-0000-0000-000063070000}"/>
    <cellStyle name="_Finance Report_P&amp;L and Balance Sheet Groupings 2_GFR Checklist - Half Year Audit Dec 08" xfId="3067" xr:uid="{00000000-0005-0000-0000-000064070000}"/>
    <cellStyle name="_Finance Report_P&amp;L and Balance Sheet Groupings 2_GFR Checklist -Year Audit June 2009 v1" xfId="3068" xr:uid="{00000000-0005-0000-0000-000065070000}"/>
    <cellStyle name="_Finance Report_P&amp;L and Balance Sheet Groupings 2_GFR Checklist -Year Audit June 2009 v2" xfId="3069" xr:uid="{00000000-0005-0000-0000-000066070000}"/>
    <cellStyle name="_Finance Report_P&amp;L and Balance Sheet Groupings 2_GFR Checklist -Year Audit June 2009 v4" xfId="3070" xr:uid="{00000000-0005-0000-0000-000067070000}"/>
    <cellStyle name="_Finance Report_P&amp;L and Balance Sheet Groupings 2_R. ADD Debtors csv" xfId="3071" xr:uid="{00000000-0005-0000-0000-000068070000}"/>
    <cellStyle name="_Finance Report_P&amp;L and Balance Sheet Groupings 2_R. PNLBS YTD csv" xfId="3072" xr:uid="{00000000-0005-0000-0000-000069070000}"/>
    <cellStyle name="_Finance Report_P&amp;L and Balance Sheet Groupings 2_TB Close List of Issues for Overseas" xfId="3073" xr:uid="{00000000-0005-0000-0000-00006A070000}"/>
    <cellStyle name="_Finance Report_P&amp;L and Balance Sheet Groupings 2_VAR. P&amp;L Detail" xfId="3074" xr:uid="{00000000-0005-0000-0000-00006B070000}"/>
    <cellStyle name="_Finance Report_Peopleworks Actual Jan" xfId="3075" xr:uid="{00000000-0005-0000-0000-00006C070000}"/>
    <cellStyle name="_Finance Report_Peopleworks Actual Jan_C. Debtor Prov Summary" xfId="3076" xr:uid="{00000000-0005-0000-0000-00006D070000}"/>
    <cellStyle name="_Finance Report_Peopleworks Actuals Feb" xfId="3077" xr:uid="{00000000-0005-0000-0000-00006E070000}"/>
    <cellStyle name="_Finance Report_Peopleworks Actuals Feb_C. Debtor Prov Summary" xfId="3078" xr:uid="{00000000-0005-0000-0000-00006F070000}"/>
    <cellStyle name="_Finance Report_Profit &amp; Loss" xfId="3079" xr:uid="{00000000-0005-0000-0000-000070070000}"/>
    <cellStyle name="_Finance Report_Profit &amp; Loss BR July08" xfId="3080" xr:uid="{00000000-0005-0000-0000-000071070000}"/>
    <cellStyle name="_Finance Report_Profit &amp; Loss BR July08_C. Debtor Prov Summary" xfId="3081" xr:uid="{00000000-0005-0000-0000-000072070000}"/>
    <cellStyle name="_Finance Report_Profit &amp; Loss BR Oct 08 NEW" xfId="3082" xr:uid="{00000000-0005-0000-0000-000073070000}"/>
    <cellStyle name="_Finance Report_Profit &amp; Loss BR Oct 08 NEW- Liberty" xfId="3083" xr:uid="{00000000-0005-0000-0000-000074070000}"/>
    <cellStyle name="_Finance Report_Profit &amp; Loss_2011 1st Qtr Fcst - Blank Template" xfId="3084" xr:uid="{00000000-0005-0000-0000-000075070000}"/>
    <cellStyle name="_Finance Report_Profit &amp; Loss_Actual by Month (2)" xfId="3085" xr:uid="{00000000-0005-0000-0000-000076070000}"/>
    <cellStyle name="_Finance Report_Profit &amp; Loss_CFO Flash - Oct 08" xfId="3086" xr:uid="{00000000-0005-0000-0000-000077070000}"/>
    <cellStyle name="_Finance Report_Profit &amp; Loss_Control" xfId="3087" xr:uid="{00000000-0005-0000-0000-000078070000}"/>
    <cellStyle name="_Finance Report_Profit &amp; Loss_Final Group Budget with Liberty Brendan" xfId="3088" xr:uid="{00000000-0005-0000-0000-000079070000}"/>
    <cellStyle name="_Finance Report_Profit &amp; Loss_Group Budget Con PBT &amp; Ebit System v2" xfId="3089" xr:uid="{00000000-0005-0000-0000-00007A070000}"/>
    <cellStyle name="_Finance Report_Profit &amp; Loss_Group Budget Con PBT &amp; Ebit System v3" xfId="3090" xr:uid="{00000000-0005-0000-0000-00007B070000}"/>
    <cellStyle name="_Finance Report_Profit &amp; Loss_Group Budget Con PBT &amp; Ebit System v4" xfId="3091" xr:uid="{00000000-0005-0000-0000-00007C070000}"/>
    <cellStyle name="_Finance Report_Profit &amp; Loss_Group Budget PBT TempE vs System v2" xfId="3092" xr:uid="{00000000-0005-0000-0000-00007D070000}"/>
    <cellStyle name="_Finance Report_Profit &amp; Loss_Group Results Jan 09 Act" xfId="3093" xr:uid="{00000000-0005-0000-0000-00007E070000}"/>
    <cellStyle name="_Finance Report_Profit &amp; Loss_Group Results Jun 08 Act v2" xfId="3094" xr:uid="{00000000-0005-0000-0000-00007F070000}"/>
    <cellStyle name="_Finance Report_Profit &amp; Loss_Group Results Jun 08 Est v2" xfId="3095" xr:uid="{00000000-0005-0000-0000-000080070000}"/>
    <cellStyle name="_Finance Report_Profit &amp; Loss_Group Results May 08 Est" xfId="3096" xr:uid="{00000000-0005-0000-0000-000081070000}"/>
    <cellStyle name="_Finance Report_Profit &amp; Loss_Group Results Nov 08 Act V1" xfId="3097" xr:uid="{00000000-0005-0000-0000-000082070000}"/>
    <cellStyle name="_Finance Report_Profit &amp; Loss_Group Results Oct 08 Est" xfId="3098" xr:uid="{00000000-0005-0000-0000-000083070000}"/>
    <cellStyle name="_Finance Report_Profit &amp; Loss_Group Results Sept 08 Act NEW" xfId="3099" xr:uid="{00000000-0005-0000-0000-000084070000}"/>
    <cellStyle name="_Finance Report_Profit &amp; Loss_May 10 Metals Consolidated FINAL" xfId="3100" xr:uid="{00000000-0005-0000-0000-000085070000}"/>
    <cellStyle name="_Finance Report_Profit &amp; Loss_Prior Year by Month" xfId="3101" xr:uid="{00000000-0005-0000-0000-000086070000}"/>
    <cellStyle name="_Finance Report_Profit &amp; Loss_QueryAnalysis_BR_FYR_bm" xfId="3102" xr:uid="{00000000-0005-0000-0000-000087070000}"/>
    <cellStyle name="_Finance Report_Profit &amp; Loss_QueryAnalysis_BR_FYR_bmv2" xfId="3103" xr:uid="{00000000-0005-0000-0000-000088070000}"/>
    <cellStyle name="_Finance Report_Profit &amp; Loss_QueryAnalysis_BR_FYR_ver1" xfId="3104" xr:uid="{00000000-0005-0000-0000-000089070000}"/>
    <cellStyle name="_Finance Report_Profit &amp; Loss_QueryAnalysis_BR_FYR_ver2" xfId="3105" xr:uid="{00000000-0005-0000-0000-00008A070000}"/>
    <cellStyle name="_Finance Report_Profit &amp; Loss_Sheet1" xfId="3106" xr:uid="{00000000-0005-0000-0000-00008B070000}"/>
    <cellStyle name="_Finance Report_Profit &amp; Loss_Summary Report" xfId="3107" xr:uid="{00000000-0005-0000-0000-00008C070000}"/>
    <cellStyle name="_Finance Report_Profit &amp; Loss_Summary Report Actual" xfId="3108" xr:uid="{00000000-0005-0000-0000-00008D070000}"/>
    <cellStyle name="_Finance Report_Profit &amp; Loss_Turnover &amp; Comm Sep 08" xfId="3109" xr:uid="{00000000-0005-0000-0000-00008E070000}"/>
    <cellStyle name="_Finance Report_Profit &amp; Loss_Turnover &amp; Comm Sep 08 NEW" xfId="3110" xr:uid="{00000000-0005-0000-0000-00008F070000}"/>
    <cellStyle name="_Finance Report_Profit &amp; Loss_Turnover &amp; Comm Sep 08 NEW_VAR. P&amp;L Detail" xfId="3111" xr:uid="{00000000-0005-0000-0000-000090070000}"/>
    <cellStyle name="_Finance Report_Profit &amp; Loss_Turnover &amp; Comm Sep 08_VAR. P&amp;L Detail" xfId="3112" xr:uid="{00000000-0005-0000-0000-000091070000}"/>
    <cellStyle name="_Finance Report_Profit &amp; Loss_Vision - FYR - May 09 Est" xfId="3113" xr:uid="{00000000-0005-0000-0000-000092070000}"/>
    <cellStyle name="_Finance Report_Proforma" xfId="3114" xr:uid="{00000000-0005-0000-0000-000093070000}"/>
    <cellStyle name="_Finance Report_Proforma 3" xfId="3115" xr:uid="{00000000-0005-0000-0000-000094070000}"/>
    <cellStyle name="_Finance Report_Proforma 3_Actual by Month (2)" xfId="3116" xr:uid="{00000000-0005-0000-0000-000095070000}"/>
    <cellStyle name="_Finance Report_Proforma 3_Balance Sheet  - Dec 08 v1" xfId="3117" xr:uid="{00000000-0005-0000-0000-000096070000}"/>
    <cellStyle name="_Finance Report_Proforma 3_Balance Sheet  - June'08 - V2" xfId="3118" xr:uid="{00000000-0005-0000-0000-000097070000}"/>
    <cellStyle name="_Finance Report_Proforma 3_C. Debtor Prov Summary" xfId="3119" xr:uid="{00000000-0005-0000-0000-000098070000}"/>
    <cellStyle name="_Finance Report_Proforma 3_CFO Flash - Oct 08" xfId="3120" xr:uid="{00000000-0005-0000-0000-000099070000}"/>
    <cellStyle name="_Finance Report_Proforma 3_Control" xfId="3121" xr:uid="{00000000-0005-0000-0000-00009A070000}"/>
    <cellStyle name="_Finance Report_Proforma 3_Final Group Budget with Liberty Brendan" xfId="3122" xr:uid="{00000000-0005-0000-0000-00009B070000}"/>
    <cellStyle name="_Finance Report_Proforma 3_Final Group Budget without Liberty" xfId="3123" xr:uid="{00000000-0005-0000-0000-00009C070000}"/>
    <cellStyle name="_Finance Report_Proforma 3_Final Profit &amp; Loss BR Oct 08 NEW" xfId="3124" xr:uid="{00000000-0005-0000-0000-00009D070000}"/>
    <cellStyle name="_Finance Report_Proforma 3_Group Budget 2008.2009" xfId="3125" xr:uid="{00000000-0005-0000-0000-00009E070000}"/>
    <cellStyle name="_Finance Report_Proforma 3_Group Budget 2008.2009 v10 Pre 16-6-08" xfId="3126" xr:uid="{00000000-0005-0000-0000-00009F070000}"/>
    <cellStyle name="_Finance Report_Proforma 3_Group Budget 2008.2009 v2" xfId="3127" xr:uid="{00000000-0005-0000-0000-0000A0070000}"/>
    <cellStyle name="_Finance Report_Proforma 3_Group Budget 2008.S FINAL" xfId="3128" xr:uid="{00000000-0005-0000-0000-0000A1070000}"/>
    <cellStyle name="_Finance Report_Proforma 3_Group Budget Con PBT &amp; Ebit System v2" xfId="3129" xr:uid="{00000000-0005-0000-0000-0000A2070000}"/>
    <cellStyle name="_Finance Report_Proforma 3_Group Budget Con PBT &amp; Ebit System v3" xfId="3130" xr:uid="{00000000-0005-0000-0000-0000A3070000}"/>
    <cellStyle name="_Finance Report_Proforma 3_Group Budget Con PBT &amp; Ebit System v4" xfId="3131" xr:uid="{00000000-0005-0000-0000-0000A4070000}"/>
    <cellStyle name="_Finance Report_Proforma 3_Group Budget Con PBT &amp; Ebit System v7" xfId="3132" xr:uid="{00000000-0005-0000-0000-0000A5070000}"/>
    <cellStyle name="_Finance Report_Proforma 3_Group Budget PBT TempE vs System v2" xfId="3133" xr:uid="{00000000-0005-0000-0000-0000A6070000}"/>
    <cellStyle name="_Finance Report_Proforma 3_Group Profit &amp; Loss Jun 09" xfId="3134" xr:uid="{00000000-0005-0000-0000-0000A7070000}"/>
    <cellStyle name="_Finance Report_Proforma 3_Group Profit &amp; Loss Jun 09 v2" xfId="3135" xr:uid="{00000000-0005-0000-0000-0000A8070000}"/>
    <cellStyle name="_Finance Report_Proforma 3_Group Results Jan 09 Act" xfId="3136" xr:uid="{00000000-0005-0000-0000-0000A9070000}"/>
    <cellStyle name="_Finance Report_Proforma 3_Group Results Jun 08 Act v2" xfId="3137" xr:uid="{00000000-0005-0000-0000-0000AA070000}"/>
    <cellStyle name="_Finance Report_Proforma 3_Group Results Jun 08 Est v2" xfId="3138" xr:uid="{00000000-0005-0000-0000-0000AB070000}"/>
    <cellStyle name="_Finance Report_Proforma 3_Group Results May 08 Est" xfId="3139" xr:uid="{00000000-0005-0000-0000-0000AC070000}"/>
    <cellStyle name="_Finance Report_Proforma 3_Group Results Nov 08 Act V1" xfId="3140" xr:uid="{00000000-0005-0000-0000-0000AD070000}"/>
    <cellStyle name="_Finance Report_Proforma 3_Group Results Oct 08 Est" xfId="3141" xr:uid="{00000000-0005-0000-0000-0000AE070000}"/>
    <cellStyle name="_Finance Report_Proforma 3_Group Results Sept 08 Act NEW" xfId="3142" xr:uid="{00000000-0005-0000-0000-0000AF070000}"/>
    <cellStyle name="_Finance Report_Proforma 3_Jan 08 - TCF Calcs" xfId="3143" xr:uid="{00000000-0005-0000-0000-0000B0070000}"/>
    <cellStyle name="_Finance Report_Proforma 3_NZ Profit &amp; Loss Jun 09" xfId="3144" xr:uid="{00000000-0005-0000-0000-0000B1070000}"/>
    <cellStyle name="_Finance Report_Proforma 3_Prior Year by Month" xfId="3145" xr:uid="{00000000-0005-0000-0000-0000B2070000}"/>
    <cellStyle name="_Finance Report_Proforma 3_Profit &amp; Loss BR June08" xfId="3146" xr:uid="{00000000-0005-0000-0000-0000B3070000}"/>
    <cellStyle name="_Finance Report_Proforma 3_Profit &amp; Loss BR Nov 08" xfId="3147" xr:uid="{00000000-0005-0000-0000-0000B4070000}"/>
    <cellStyle name="_Finance Report_Proforma 3_Profit &amp; Loss BR Oct 08 NEW" xfId="3148" xr:uid="{00000000-0005-0000-0000-0000B5070000}"/>
    <cellStyle name="_Finance Report_Proforma 3_Profit &amp; Loss BR Oct 08 NEW- Liberty" xfId="3149" xr:uid="{00000000-0005-0000-0000-0000B6070000}"/>
    <cellStyle name="_Finance Report_Proforma 3_QueryAnalysis_BR_FYR_bm" xfId="3150" xr:uid="{00000000-0005-0000-0000-0000B7070000}"/>
    <cellStyle name="_Finance Report_Proforma 3_QueryAnalysis_BR_FYR_bmv2" xfId="3151" xr:uid="{00000000-0005-0000-0000-0000B8070000}"/>
    <cellStyle name="_Finance Report_Proforma 3_QueryAnalysis_BR_FYR_ver1" xfId="3152" xr:uid="{00000000-0005-0000-0000-0000B9070000}"/>
    <cellStyle name="_Finance Report_Proforma 3_QueryAnalysis_BR_FYR_ver2" xfId="3153" xr:uid="{00000000-0005-0000-0000-0000BA070000}"/>
    <cellStyle name="_Finance Report_Proforma 3_Sheet1" xfId="3154" xr:uid="{00000000-0005-0000-0000-0000BB070000}"/>
    <cellStyle name="_Finance Report_Proforma 3_Sheet1_1" xfId="3155" xr:uid="{00000000-0005-0000-0000-0000BC070000}"/>
    <cellStyle name="_Finance Report_Proforma 3_Sheet2" xfId="3156" xr:uid="{00000000-0005-0000-0000-0000BD070000}"/>
    <cellStyle name="_Finance Report_Proforma 3_Staff Numbers Template Oct TEST After Rest" xfId="3157" xr:uid="{00000000-0005-0000-0000-0000BE070000}"/>
    <cellStyle name="_Finance Report_Proforma 3_Summary Report" xfId="3158" xr:uid="{00000000-0005-0000-0000-0000BF070000}"/>
    <cellStyle name="_Finance Report_Proforma 3_Summary Report Actual" xfId="3159" xr:uid="{00000000-0005-0000-0000-0000C0070000}"/>
    <cellStyle name="_Finance Report_Proforma 3_TCF Calcs (V1_0) - Feb'08" xfId="3160" xr:uid="{00000000-0005-0000-0000-0000C1070000}"/>
    <cellStyle name="_Finance Report_Proforma 3_Turnover &amp; Comm Sep 08" xfId="3161" xr:uid="{00000000-0005-0000-0000-0000C2070000}"/>
    <cellStyle name="_Finance Report_Proforma 3_Turnover &amp; Comm Sep 08 NEW" xfId="3162" xr:uid="{00000000-0005-0000-0000-0000C3070000}"/>
    <cellStyle name="_Finance Report_Proforma 3_Turnover &amp; Comm Sep 08 NEW_VAR. P&amp;L Detail" xfId="3163" xr:uid="{00000000-0005-0000-0000-0000C4070000}"/>
    <cellStyle name="_Finance Report_Proforma 3_Turnover &amp; Comm Sep 08_VAR. P&amp;L Detail" xfId="3164" xr:uid="{00000000-0005-0000-0000-0000C5070000}"/>
    <cellStyle name="_Finance Report_Proforma 3_Vision - FYR - May 09 Est" xfId="3165" xr:uid="{00000000-0005-0000-0000-0000C6070000}"/>
    <cellStyle name="_Finance Report_Proforma budget 08" xfId="3166" xr:uid="{00000000-0005-0000-0000-0000C7070000}"/>
    <cellStyle name="_Finance Report_Proforma budget 08 V2" xfId="3167" xr:uid="{00000000-0005-0000-0000-0000C8070000}"/>
    <cellStyle name="_Finance Report_Proforma budget 08 V2_C. Debtor Prov Summary" xfId="3168" xr:uid="{00000000-0005-0000-0000-0000C9070000}"/>
    <cellStyle name="_Finance Report_Proforma budget 08_C. Debtor Prov Summary" xfId="3169" xr:uid="{00000000-0005-0000-0000-0000CA070000}"/>
    <cellStyle name="_Finance Report_Proforma_2011 1st Qtr Fcst - Blank Template" xfId="3170" xr:uid="{00000000-0005-0000-0000-0000CB070000}"/>
    <cellStyle name="_Finance Report_Proforma_May 10 Metals Consolidated FINAL" xfId="3171" xr:uid="{00000000-0005-0000-0000-0000CC070000}"/>
    <cellStyle name="_Finance Report_Proforma_Turnover &amp; Comm Sep 08" xfId="3172" xr:uid="{00000000-0005-0000-0000-0000CD070000}"/>
    <cellStyle name="_Finance Report_Proforma_Turnover &amp; Comm Sep 08 NEW" xfId="3173" xr:uid="{00000000-0005-0000-0000-0000CE070000}"/>
    <cellStyle name="_Finance Report_Proforma_Turnover &amp; Comm Sep 08 NEW_VAR. P&amp;L Detail" xfId="3174" xr:uid="{00000000-0005-0000-0000-0000CF070000}"/>
    <cellStyle name="_Finance Report_Proforma_Turnover &amp; Comm Sep 08_VAR. P&amp;L Detail" xfId="3175" xr:uid="{00000000-0005-0000-0000-0000D0070000}"/>
    <cellStyle name="_Finance Report_Staff Numbers Template Oct TEST After Rest" xfId="3176" xr:uid="{00000000-0005-0000-0000-0000D1070000}"/>
    <cellStyle name="_Finance Report_TABLE" xfId="3177" xr:uid="{00000000-0005-0000-0000-0000D2070000}"/>
    <cellStyle name="_Finance Report_TCF Calcs (V1_0) - Feb'08" xfId="3178" xr:uid="{00000000-0005-0000-0000-0000D3070000}"/>
    <cellStyle name="_Finance Report_ttv calculation" xfId="3179" xr:uid="{00000000-0005-0000-0000-0000D4070000}"/>
    <cellStyle name="_Finance Report_ttv calculation_C. Debtor Prov Summary" xfId="3180" xr:uid="{00000000-0005-0000-0000-0000D5070000}"/>
    <cellStyle name="_Forecast Nov 04 revised" xfId="3181" xr:uid="{00000000-0005-0000-0000-0000D6070000}"/>
    <cellStyle name="_Forecast Nov 04 revised_01 Country Forecast Template BAK" xfId="3182" xr:uid="{00000000-0005-0000-0000-0000D7070000}"/>
    <cellStyle name="_Forecast Nov 04 revised_2007 Area Budget Fun" xfId="3183" xr:uid="{00000000-0005-0000-0000-0000D8070000}"/>
    <cellStyle name="_Forecast Nov 04 revised_2007 Nation Reforecast support Template" xfId="3184" xr:uid="{00000000-0005-0000-0000-0000D9070000}"/>
    <cellStyle name="_Forecast Nov 04 revised_Area Support Account" xfId="3185" xr:uid="{00000000-0005-0000-0000-0000DA070000}"/>
    <cellStyle name="_Forecast Nov 04 revised_C. Debtor Prov Summary" xfId="3186" xr:uid="{00000000-0005-0000-0000-0000DB070000}"/>
    <cellStyle name="_Forecast Nov 04 revised_Conference area bud templat" xfId="3187" xr:uid="{00000000-0005-0000-0000-0000DC070000}"/>
    <cellStyle name="_Forecast Nov 04 revised_Copy of LEISURE TEMPLATE" xfId="3188" xr:uid="{00000000-0005-0000-0000-0000DD070000}"/>
    <cellStyle name="_Forecast Nov 04 revised_Copy of LEISURE TEMPLATE_C. Debtor Prov Summary" xfId="3189" xr:uid="{00000000-0005-0000-0000-0000DE070000}"/>
    <cellStyle name="_Forecast Nov 04 revised_NZ Scorecard Reporting Suite" xfId="3190" xr:uid="{00000000-0005-0000-0000-0000DF070000}"/>
    <cellStyle name="_Forecast Nov 04 revised_Peopleworks Actual Jan" xfId="3191" xr:uid="{00000000-0005-0000-0000-0000E0070000}"/>
    <cellStyle name="_Forecast Nov 04 revised_Peopleworks Actuals Feb" xfId="3192" xr:uid="{00000000-0005-0000-0000-0000E1070000}"/>
    <cellStyle name="_FX template" xfId="3193" xr:uid="{00000000-0005-0000-0000-0000E2070000}"/>
    <cellStyle name="_FYR Act Est 2007 MASTER" xfId="3194" xr:uid="{00000000-0005-0000-0000-0000E3070000}"/>
    <cellStyle name="_FYR Act Est 2007 MASTER_Debtor Prov Schedule Checklist (4)" xfId="3195" xr:uid="{00000000-0005-0000-0000-0000E4070000}"/>
    <cellStyle name="_FYR Act Est 2007 MASTER_GFR Checklist -Year Audit June 2009 v2" xfId="3196" xr:uid="{00000000-0005-0000-0000-0000E5070000}"/>
    <cellStyle name="_FYR Act Est 2007 MASTER_GFR Checklist -Year Audit June 2009 v4" xfId="3197" xr:uid="{00000000-0005-0000-0000-0000E6070000}"/>
    <cellStyle name="_FYR Act Est 2007 MASTER_R. ADD Debtors csv" xfId="3198" xr:uid="{00000000-0005-0000-0000-0000E7070000}"/>
    <cellStyle name="_FYR Act Est 2007 MASTER_R. PNLBS YTD csv" xfId="3199" xr:uid="{00000000-0005-0000-0000-0000E8070000}"/>
    <cellStyle name="_FYR Act Est 2007 MASTER_Rev Rec Template (3)" xfId="3200" xr:uid="{00000000-0005-0000-0000-0000E9070000}"/>
    <cellStyle name="_FYR Act Est 2007 MASTER_TB Close List of Issues for Overseas" xfId="3201" xr:uid="{00000000-0005-0000-0000-0000EA070000}"/>
    <cellStyle name="_FYR Act Est 2007 MASTER_VAR. P&amp;L Detail" xfId="3202" xr:uid="{00000000-0005-0000-0000-0000EB070000}"/>
    <cellStyle name="_FYR September Actual final v2" xfId="3203" xr:uid="{00000000-0005-0000-0000-0000EC070000}"/>
    <cellStyle name="_FYR September Actual final v2_Debtor Prov Schedule Checklist (4)" xfId="3204" xr:uid="{00000000-0005-0000-0000-0000ED070000}"/>
    <cellStyle name="_FYR September Actual final v2_GFR Checklist -Year Audit June 2009 v2" xfId="3205" xr:uid="{00000000-0005-0000-0000-0000EE070000}"/>
    <cellStyle name="_FYR September Actual final v2_GFR Checklist -Year Audit June 2009 v4" xfId="3206" xr:uid="{00000000-0005-0000-0000-0000EF070000}"/>
    <cellStyle name="_FYR September Actual final v2_R. ADD Debtors csv" xfId="3207" xr:uid="{00000000-0005-0000-0000-0000F0070000}"/>
    <cellStyle name="_FYR September Actual final v2_R. PNLBS YTD csv" xfId="3208" xr:uid="{00000000-0005-0000-0000-0000F1070000}"/>
    <cellStyle name="_FYR September Actual final v2_Rev Rec Template (3)" xfId="3209" xr:uid="{00000000-0005-0000-0000-0000F2070000}"/>
    <cellStyle name="_FYR September Actual final v2_TB Close List of Issues for Overseas" xfId="3210" xr:uid="{00000000-0005-0000-0000-0000F3070000}"/>
    <cellStyle name="_FYR September Actual final v2_VAR. P&amp;L Detail" xfId="3211" xr:uid="{00000000-0005-0000-0000-0000F4070000}"/>
    <cellStyle name="_GFR Checklist - Half Year Audit Dec 08" xfId="3212" xr:uid="{00000000-0005-0000-0000-0000F5070000}"/>
    <cellStyle name="_GFR CHecklist Criteria (2)" xfId="3213" xr:uid="{00000000-0005-0000-0000-0000F6070000}"/>
    <cellStyle name="_GFR Checklist Nov 08" xfId="3214" xr:uid="{00000000-0005-0000-0000-0000F7070000}"/>
    <cellStyle name="_GFR checklist scorecard" xfId="3215" xr:uid="{00000000-0005-0000-0000-0000F8070000}"/>
    <cellStyle name="_GFR checklist Sep 06" xfId="3216" xr:uid="{00000000-0005-0000-0000-0000F9070000}"/>
    <cellStyle name="_GFR New Test Checklist Nov 08" xfId="3217" xr:uid="{00000000-0005-0000-0000-0000FA070000}"/>
    <cellStyle name="_GlobalCorpSwot Dec 04" xfId="3218" xr:uid="{00000000-0005-0000-0000-0000FB070000}"/>
    <cellStyle name="_GlobalCorpSwot Dec 04_24 Nov 05_Draft of Board Report" xfId="3219" xr:uid="{00000000-0005-0000-0000-0000FC070000}"/>
    <cellStyle name="_GlobalCorpSwot Dec 04_24 Nov 05_Draft of Board Report_Debtors Nov06" xfId="3220" xr:uid="{00000000-0005-0000-0000-0000FD070000}"/>
    <cellStyle name="_GlobalCorpSwot Dec 04_24 Nov 05_Draft of Board Report_Final Debtors Oct 06 New" xfId="3221" xr:uid="{00000000-0005-0000-0000-0000FE070000}"/>
    <cellStyle name="_GlobalCorpSwot Dec 04_24 Nov 05_Draft of Board Report_Latest Revision_Board Report" xfId="3222" xr:uid="{00000000-0005-0000-0000-0000FF070000}"/>
    <cellStyle name="_GlobalCorpSwot Dec 04_Copy of LEISURE TEMPLATE" xfId="3223" xr:uid="{00000000-0005-0000-0000-000000080000}"/>
    <cellStyle name="_GlobalCorpSwot Dec 04_NZ Scorecard Reporting Suite" xfId="3224" xr:uid="{00000000-0005-0000-0000-000001080000}"/>
    <cellStyle name="_GlobalCorpSwot Dec 04_Peopleworks Actual Jan" xfId="3225" xr:uid="{00000000-0005-0000-0000-000002080000}"/>
    <cellStyle name="_GlobalCorpSwot Dec 04_Peopleworks Actuals Feb" xfId="3226" xr:uid="{00000000-0005-0000-0000-000003080000}"/>
    <cellStyle name="_Goaldigger Debtor Provision" xfId="3227" xr:uid="{00000000-0005-0000-0000-000004080000}"/>
    <cellStyle name="_Goaldigger Debtor Provision July 05" xfId="3228" xr:uid="{00000000-0005-0000-0000-000005080000}"/>
    <cellStyle name="_Half Year End Audit GFR Che" xfId="3229" xr:uid="{00000000-0005-0000-0000-000006080000}"/>
    <cellStyle name="_Income and Cost Budget Template_36 week plan" xfId="3230" xr:uid="{00000000-0005-0000-0000-000007080000}"/>
    <cellStyle name="_Jul 2008 GFR Checklist with variance analysis" xfId="3231" xr:uid="{00000000-0005-0000-0000-000008080000}"/>
    <cellStyle name="_Jul 2008 GFR Checklist with variance analysis_2008 YEnd Audit GFR Checklist - Module 2" xfId="3232" xr:uid="{00000000-0005-0000-0000-000009080000}"/>
    <cellStyle name="_Jul 2008 GFR Checklist with variance analysis_2009 1-2YEnd Audit GFR Checklist - Module 1" xfId="3233" xr:uid="{00000000-0005-0000-0000-00000A080000}"/>
    <cellStyle name="_Jul 2008 GFR Checklist with variance analysis_2009 1-2YEnd Audit GFR Checklist - NEW" xfId="3234" xr:uid="{00000000-0005-0000-0000-00000B080000}"/>
    <cellStyle name="_Jul 2008 GFR Checklist with variance analysis_Debtor Prov Schedule Checklist (4)" xfId="3235" xr:uid="{00000000-0005-0000-0000-00000C080000}"/>
    <cellStyle name="_Jul 2008 GFR Checklist with variance analysis_GFR Checklist - Half Year Audit Dec 08" xfId="3236" xr:uid="{00000000-0005-0000-0000-00000D080000}"/>
    <cellStyle name="_Jul 2008 GFR Checklist with variance analysis_GFR Checklist Nov 08" xfId="3237" xr:uid="{00000000-0005-0000-0000-00000E080000}"/>
    <cellStyle name="_Jul 2008 GFR Checklist with variance analysis_GFR Checklist -Year Audit June 2009 v1" xfId="3238" xr:uid="{00000000-0005-0000-0000-00000F080000}"/>
    <cellStyle name="_Jul 2008 GFR Checklist with variance analysis_GFR Checklist -Year Audit June 2009 v2" xfId="3239" xr:uid="{00000000-0005-0000-0000-000010080000}"/>
    <cellStyle name="_Jul 2008 GFR Checklist with variance analysis_GFR Checklist -Year Audit June 2009 v4" xfId="3240" xr:uid="{00000000-0005-0000-0000-000011080000}"/>
    <cellStyle name="_Jul 2008 GFR Checklist with variance analysis_GFR New Test Checklist Nov 08" xfId="3241" xr:uid="{00000000-0005-0000-0000-000012080000}"/>
    <cellStyle name="_Jul 2008 GFR Checklist with variance analysis_Half Year End Audit GFR Che" xfId="3242" xr:uid="{00000000-0005-0000-0000-000013080000}"/>
    <cellStyle name="_Jul 2008 GFR Checklist with variance analysis_May 08 GFR Checklist" xfId="3243" xr:uid="{00000000-0005-0000-0000-000014080000}"/>
    <cellStyle name="_Jul 2008 GFR Checklist with variance analysis_QLD Dec07 Half Year Audit Checklist" xfId="3244" xr:uid="{00000000-0005-0000-0000-000015080000}"/>
    <cellStyle name="_Jul 2008 GFR Checklist with variance analysis_R. ADD Debtors csv" xfId="3245" xr:uid="{00000000-0005-0000-0000-000016080000}"/>
    <cellStyle name="_Jul 2008 GFR Checklist with variance analysis_R. PNLBS YTD csv" xfId="3246" xr:uid="{00000000-0005-0000-0000-000017080000}"/>
    <cellStyle name="_Jul 2008 GFR Checklist with variance analysis_Rev Rec Template (3)" xfId="3247" xr:uid="{00000000-0005-0000-0000-000018080000}"/>
    <cellStyle name="_Jul 2008 GFR Checklist with variance analysis_TB Close List of Issues for Overseas" xfId="3248" xr:uid="{00000000-0005-0000-0000-000019080000}"/>
    <cellStyle name="_Jul 2008 GFR Checklist with variance analysis_VAR. P&amp;L Detail" xfId="3249" xr:uid="{00000000-0005-0000-0000-00001A080000}"/>
    <cellStyle name="_july mm est" xfId="3250" xr:uid="{00000000-0005-0000-0000-00001B080000}"/>
    <cellStyle name="_Katzazz Debtors template Au" xfId="3251" xr:uid="{00000000-0005-0000-0000-00001C080000}"/>
    <cellStyle name="_KPI % Of Comm Apr06 Analysis" xfId="3252" xr:uid="{00000000-0005-0000-0000-00001D080000}"/>
    <cellStyle name="_KPI % Of Comm Feb06 Analysis" xfId="3253" xr:uid="{00000000-0005-0000-0000-00001E080000}"/>
    <cellStyle name="_KPI % Of Comm Jan06 Analysis" xfId="3254" xr:uid="{00000000-0005-0000-0000-00001F080000}"/>
    <cellStyle name="_KPI % Of Comm Mar06 Analysis" xfId="3255" xr:uid="{00000000-0005-0000-0000-000020080000}"/>
    <cellStyle name="_KPI % Of Comm Sep05 Analysi_24 Nov 05_Draft of Board Report" xfId="3256" xr:uid="{00000000-0005-0000-0000-000021080000}"/>
    <cellStyle name="_KPI % Of Comm Sep05 Analysi_24 Nov 05_Draft of Board Report_Debtors Nov06" xfId="3257" xr:uid="{00000000-0005-0000-0000-000022080000}"/>
    <cellStyle name="_KPI % Of Comm Sep05 Analysi_24 Nov 05_Draft of Board Report_Final Debtors Oct 06 New" xfId="3258" xr:uid="{00000000-0005-0000-0000-000023080000}"/>
    <cellStyle name="_Leisure Ops Oz Budget 30 June 06" xfId="3259" xr:uid="{00000000-0005-0000-0000-000024080000}"/>
    <cellStyle name="_Leisure Ops Oz Budget 30 June 06_01. Chart of Accounts Feb08" xfId="3260" xr:uid="{00000000-0005-0000-0000-000025080000}"/>
    <cellStyle name="_Leisure Ops Oz Budget 30 June 06_01. Chart of Accounts Feb08_2008 YEnd Audit GFR Checklist - Module 2" xfId="3261" xr:uid="{00000000-0005-0000-0000-000026080000}"/>
    <cellStyle name="_Leisure Ops Oz Budget 30 June 06_01. Chart of Accounts Feb08_2009 1-2YEnd Audit GFR Checklist - Module 1" xfId="3262" xr:uid="{00000000-0005-0000-0000-000027080000}"/>
    <cellStyle name="_Leisure Ops Oz Budget 30 June 06_01. Chart of Accounts Feb08_2009 1-2YEnd Audit GFR Checklist - NEW" xfId="3263" xr:uid="{00000000-0005-0000-0000-000028080000}"/>
    <cellStyle name="_Leisure Ops Oz Budget 30 June 06_01. Chart of Accounts Feb08_Debtor Prov Schedule Checklist (4)" xfId="3264" xr:uid="{00000000-0005-0000-0000-000029080000}"/>
    <cellStyle name="_Leisure Ops Oz Budget 30 June 06_01. Chart of Accounts Feb08_GFR Checklist - Half Year Audit Dec 08" xfId="3265" xr:uid="{00000000-0005-0000-0000-00002A080000}"/>
    <cellStyle name="_Leisure Ops Oz Budget 30 June 06_01. Chart of Accounts Feb08_GFR Checklist Nov 08" xfId="3266" xr:uid="{00000000-0005-0000-0000-00002B080000}"/>
    <cellStyle name="_Leisure Ops Oz Budget 30 June 06_01. Chart of Accounts Feb08_GFR Checklist -Year Audit June 2009 v1" xfId="3267" xr:uid="{00000000-0005-0000-0000-00002C080000}"/>
    <cellStyle name="_Leisure Ops Oz Budget 30 June 06_01. Chart of Accounts Feb08_GFR Checklist -Year Audit June 2009 v2" xfId="3268" xr:uid="{00000000-0005-0000-0000-00002D080000}"/>
    <cellStyle name="_Leisure Ops Oz Budget 30 June 06_01. Chart of Accounts Feb08_GFR Checklist -Year Audit June 2009 v4" xfId="3269" xr:uid="{00000000-0005-0000-0000-00002E080000}"/>
    <cellStyle name="_Leisure Ops Oz Budget 30 June 06_01. Chart of Accounts Feb08_GFR New Test Checklist Nov 08" xfId="3270" xr:uid="{00000000-0005-0000-0000-00002F080000}"/>
    <cellStyle name="_Leisure Ops Oz Budget 30 June 06_01. Chart of Accounts Feb08_May 08 GFR Checklist" xfId="3271" xr:uid="{00000000-0005-0000-0000-000030080000}"/>
    <cellStyle name="_Leisure Ops Oz Budget 30 June 06_01. Chart of Accounts Feb08_R. ADD Debtors csv" xfId="3272" xr:uid="{00000000-0005-0000-0000-000031080000}"/>
    <cellStyle name="_Leisure Ops Oz Budget 30 June 06_01. Chart of Accounts Feb08_R. PNLBS YTD csv" xfId="3273" xr:uid="{00000000-0005-0000-0000-000032080000}"/>
    <cellStyle name="_Leisure Ops Oz Budget 30 June 06_01. Chart of Accounts Feb08_Rev Rec Template (3)" xfId="3274" xr:uid="{00000000-0005-0000-0000-000033080000}"/>
    <cellStyle name="_Leisure Ops Oz Budget 30 June 06_01. Chart of Accounts Feb08_TB Close List of Issues for Overseas" xfId="3275" xr:uid="{00000000-0005-0000-0000-000034080000}"/>
    <cellStyle name="_Leisure Ops Oz Budget 30 June 06_01. Chart of Accounts Feb08_VAR. P&amp;L Detail" xfId="3276" xr:uid="{00000000-0005-0000-0000-000035080000}"/>
    <cellStyle name="_Leisure Ops Oz Budget 30 June 06_01. Chart of Accounts Sep 07" xfId="3277" xr:uid="{00000000-0005-0000-0000-000036080000}"/>
    <cellStyle name="_Leisure Ops Oz Budget 30 June 06_01. Chart of Accounts Sep 07_C3. General Cash by T3" xfId="3278" xr:uid="{00000000-0005-0000-0000-000037080000}"/>
    <cellStyle name="_Leisure Ops Oz Budget 30 June 06_01. Chart of Accounts Sep 07_C3. General Cash by T3_1" xfId="3279" xr:uid="{00000000-0005-0000-0000-000038080000}"/>
    <cellStyle name="_Leisure Ops Oz Budget 30 June 06_01. Chart of Accounts Sep 07_C4. Client Cash by T2" xfId="3280" xr:uid="{00000000-0005-0000-0000-000039080000}"/>
    <cellStyle name="_Leisure Ops Oz Budget 30 June 06_01. Chart of Accounts Sep 07_C4. Client Cash by T2_1" xfId="3281" xr:uid="{00000000-0005-0000-0000-00003A080000}"/>
    <cellStyle name="_Leisure Ops Oz Budget 30 June 06_01. Chart of Accounts Sep 07_D2. Debtor Prov Summary" xfId="3282" xr:uid="{00000000-0005-0000-0000-00003B080000}"/>
    <cellStyle name="_Leisure Ops Oz Budget 30 June 06_01. Chart of Accounts Sep 07_D3. Debtors - Top 10" xfId="3283" xr:uid="{00000000-0005-0000-0000-00003C080000}"/>
    <cellStyle name="_Leisure Ops Oz Budget 30 June 06_01. Chart of Accounts Sep 07_D3. Debtors - Top 10_1" xfId="3284" xr:uid="{00000000-0005-0000-0000-00003D080000}"/>
    <cellStyle name="_Leisure Ops Oz Budget 30 June 06_01. Chart of Accounts Sep 07_E1. Foreign Exchange" xfId="3285" xr:uid="{00000000-0005-0000-0000-00003E080000}"/>
    <cellStyle name="_Leisure Ops Oz Budget 30 June 06_01. Chart of Accounts Sep 07_F1. Prepayments" xfId="3286" xr:uid="{00000000-0005-0000-0000-00003F080000}"/>
    <cellStyle name="_Leisure Ops Oz Budget 30 June 06_01. Chart of Accounts Sep 07_F1. Prepayments_1" xfId="3287" xr:uid="{00000000-0005-0000-0000-000040080000}"/>
    <cellStyle name="_Leisure Ops Oz Budget 30 June 06_01. Chart of Accounts Sep 07_K1. Annual Leave" xfId="3288" xr:uid="{00000000-0005-0000-0000-000041080000}"/>
    <cellStyle name="_Leisure Ops Oz Budget 30 June 06_01. Chart of Accounts Sep 07_K1. Annual Leave_1" xfId="3289" xr:uid="{00000000-0005-0000-0000-000042080000}"/>
    <cellStyle name="_Leisure Ops Oz Budget 30 June 06_01. Chart of Accounts Sep 07_O3. Staff Numbers" xfId="3290" xr:uid="{00000000-0005-0000-0000-000043080000}"/>
    <cellStyle name="_Leisure Ops Oz Budget 30 June 06_01. Chart of Accounts Sep 07_O4. Front End Staff Turnover" xfId="3291" xr:uid="{00000000-0005-0000-0000-000044080000}"/>
    <cellStyle name="_Leisure Ops Oz Budget 30 June 06_2008 YEnd Audit GFR Checklist - Module 2" xfId="3292" xr:uid="{00000000-0005-0000-0000-000045080000}"/>
    <cellStyle name="_Leisure Ops Oz Budget 30 June 06_2009 1-2YEnd Audit GFR Checklist - Module 1" xfId="3293" xr:uid="{00000000-0005-0000-0000-000046080000}"/>
    <cellStyle name="_Leisure Ops Oz Budget 30 June 06_2009 1-2YEnd Audit GFR Checklist - NEW" xfId="3294" xr:uid="{00000000-0005-0000-0000-000047080000}"/>
    <cellStyle name="_Leisure Ops Oz Budget 30 June 06_2011 1st Qtr Fcst - Blank Template" xfId="3295" xr:uid="{00000000-0005-0000-0000-000048080000}"/>
    <cellStyle name="_Leisure Ops Oz Budget 30 June 06_24 Nov 05_Draft of Board Report_Latest Revision_Board Report" xfId="3296" xr:uid="{00000000-0005-0000-0000-000049080000}"/>
    <cellStyle name="_Leisure Ops Oz Budget 30 June 06_Balance Sheet Oct 07 - Flanno" xfId="3297" xr:uid="{00000000-0005-0000-0000-00004A080000}"/>
    <cellStyle name="_Leisure Ops Oz Budget 30 June 06_CofA STAGE" xfId="3298" xr:uid="{00000000-0005-0000-0000-00004B080000}"/>
    <cellStyle name="_Leisure Ops Oz Budget 30 June 06_Copy of LEISURE TEMPLATE" xfId="3299" xr:uid="{00000000-0005-0000-0000-00004C080000}"/>
    <cellStyle name="_Leisure Ops Oz Budget 30 June 06_Debtor Prov Schedule Checklist (4)" xfId="3300" xr:uid="{00000000-0005-0000-0000-00004D080000}"/>
    <cellStyle name="_Leisure Ops Oz Budget 30 June 06_Formated COA" xfId="3301" xr:uid="{00000000-0005-0000-0000-00004E080000}"/>
    <cellStyle name="_Leisure Ops Oz Budget 30 June 06_FYR Estimate June 2007 10 Jul" xfId="3302" xr:uid="{00000000-0005-0000-0000-00004F080000}"/>
    <cellStyle name="_Leisure Ops Oz Budget 30 June 06_GFR Checklist - Half Year Audit Dec 08" xfId="3303" xr:uid="{00000000-0005-0000-0000-000050080000}"/>
    <cellStyle name="_Leisure Ops Oz Budget 30 June 06_GFR Checklist Nov 08" xfId="3304" xr:uid="{00000000-0005-0000-0000-000051080000}"/>
    <cellStyle name="_Leisure Ops Oz Budget 30 June 06_GFR Checklist -Year Audit June 2009 v1" xfId="3305" xr:uid="{00000000-0005-0000-0000-000052080000}"/>
    <cellStyle name="_Leisure Ops Oz Budget 30 June 06_GFR Checklist -Year Audit June 2009 v2" xfId="3306" xr:uid="{00000000-0005-0000-0000-000053080000}"/>
    <cellStyle name="_Leisure Ops Oz Budget 30 June 06_GFR Checklist -Year Audit June 2009 v4" xfId="3307" xr:uid="{00000000-0005-0000-0000-000054080000}"/>
    <cellStyle name="_Leisure Ops Oz Budget 30 June 06_GFR New Test Checklist Nov 08" xfId="3308" xr:uid="{00000000-0005-0000-0000-000055080000}"/>
    <cellStyle name="_Leisure Ops Oz Budget 30 June 06_Half Year End Audit GFR Che" xfId="3309" xr:uid="{00000000-0005-0000-0000-000056080000}"/>
    <cellStyle name="_Leisure Ops Oz Budget 30 June 06_May 08 GFR Checklist" xfId="3310" xr:uid="{00000000-0005-0000-0000-000057080000}"/>
    <cellStyle name="_Leisure Ops Oz Budget 30 June 06_May 10 Metals Consolidated FINAL" xfId="3311" xr:uid="{00000000-0005-0000-0000-000058080000}"/>
    <cellStyle name="_Leisure Ops Oz Budget 30 June 06_NZ Scorecard Reporting Suite" xfId="3312" xr:uid="{00000000-0005-0000-0000-000059080000}"/>
    <cellStyle name="_Leisure Ops Oz Budget 30 June 06_P&amp;L and Balance Sheet Groupings 2" xfId="3313" xr:uid="{00000000-0005-0000-0000-00005A080000}"/>
    <cellStyle name="_Leisure Ops Oz Budget 30 June 06_P&amp;L and Balance Sheet Groupings 2_Debtor Prov Schedule Checklist (4)" xfId="3314" xr:uid="{00000000-0005-0000-0000-00005B080000}"/>
    <cellStyle name="_Leisure Ops Oz Budget 30 June 06_P&amp;L and Balance Sheet Groupings 2_GFR Checklist - Half Year Audit Dec 08" xfId="3315" xr:uid="{00000000-0005-0000-0000-00005C080000}"/>
    <cellStyle name="_Leisure Ops Oz Budget 30 June 06_P&amp;L and Balance Sheet Groupings 2_GFR Checklist -Year Audit June 2009 v1" xfId="3316" xr:uid="{00000000-0005-0000-0000-00005D080000}"/>
    <cellStyle name="_Leisure Ops Oz Budget 30 June 06_P&amp;L and Balance Sheet Groupings 2_GFR Checklist -Year Audit June 2009 v2" xfId="3317" xr:uid="{00000000-0005-0000-0000-00005E080000}"/>
    <cellStyle name="_Leisure Ops Oz Budget 30 June 06_P&amp;L and Balance Sheet Groupings 2_GFR Checklist -Year Audit June 2009 v4" xfId="3318" xr:uid="{00000000-0005-0000-0000-00005F080000}"/>
    <cellStyle name="_Leisure Ops Oz Budget 30 June 06_P&amp;L and Balance Sheet Groupings 2_R. ADD Debtors csv" xfId="3319" xr:uid="{00000000-0005-0000-0000-000060080000}"/>
    <cellStyle name="_Leisure Ops Oz Budget 30 June 06_P&amp;L and Balance Sheet Groupings 2_R. PNLBS YTD csv" xfId="3320" xr:uid="{00000000-0005-0000-0000-000061080000}"/>
    <cellStyle name="_Leisure Ops Oz Budget 30 June 06_P&amp;L and Balance Sheet Groupings 2_TB Close List of Issues for Overseas" xfId="3321" xr:uid="{00000000-0005-0000-0000-000062080000}"/>
    <cellStyle name="_Leisure Ops Oz Budget 30 June 06_Peopleworks Actual Jan" xfId="3322" xr:uid="{00000000-0005-0000-0000-000063080000}"/>
    <cellStyle name="_Leisure Ops Oz Budget 30 June 06_Peopleworks Actuals Feb" xfId="3323" xr:uid="{00000000-0005-0000-0000-000064080000}"/>
    <cellStyle name="_Leisure Ops Oz Budget 30 June 06_Profit &amp; Loss" xfId="3324" xr:uid="{00000000-0005-0000-0000-000065080000}"/>
    <cellStyle name="_Leisure Ops Oz Budget 30 June 06_Profit &amp; Loss BR July08" xfId="3325" xr:uid="{00000000-0005-0000-0000-000066080000}"/>
    <cellStyle name="_Leisure Ops Oz Budget 30 June 06_Proforma" xfId="3326" xr:uid="{00000000-0005-0000-0000-000067080000}"/>
    <cellStyle name="_Leisure Ops Oz Budget 30 June 06_Proforma 3" xfId="3327" xr:uid="{00000000-0005-0000-0000-000068080000}"/>
    <cellStyle name="_Leisure Ops Oz Budget 30 June 06_Proforma budget 08" xfId="3328" xr:uid="{00000000-0005-0000-0000-000069080000}"/>
    <cellStyle name="_Leisure Ops Oz Budget 30 June 06_Proforma budget 08 V2" xfId="3329" xr:uid="{00000000-0005-0000-0000-00006A080000}"/>
    <cellStyle name="_Leisure Ops Oz Budget 30 June 06_QLD Dec07 Half Year Audit Checklist" xfId="3330" xr:uid="{00000000-0005-0000-0000-00006B080000}"/>
    <cellStyle name="_Leisure Ops Oz Budget 30 June 06_R. ADD Debtors csv" xfId="3331" xr:uid="{00000000-0005-0000-0000-00006C080000}"/>
    <cellStyle name="_Leisure Ops Oz Budget 30 June 06_R. PNLBS YTD csv" xfId="3332" xr:uid="{00000000-0005-0000-0000-00006D080000}"/>
    <cellStyle name="_Leisure Ops Oz Budget 30 June 06_Rev Rec Template (3)" xfId="3333" xr:uid="{00000000-0005-0000-0000-00006E080000}"/>
    <cellStyle name="_Leisure Ops Oz Budget 30 June 06_TB Close List of Issues for Overseas" xfId="3334" xr:uid="{00000000-0005-0000-0000-00006F080000}"/>
    <cellStyle name="_Leisure Ops Oz Budget 30 June 06_ttv calculation" xfId="3335" xr:uid="{00000000-0005-0000-0000-000070080000}"/>
    <cellStyle name="_Leisure Ops Oz Budget 30 June 06_VAR. P&amp;L Detail" xfId="3336" xr:uid="{00000000-0005-0000-0000-000071080000}"/>
    <cellStyle name="_March 07 Checklist Chgs  (2)" xfId="3337" xr:uid="{00000000-0005-0000-0000-000072080000}"/>
    <cellStyle name="_May 08 GFR Checklist" xfId="3338" xr:uid="{00000000-0005-0000-0000-000073080000}"/>
    <cellStyle name="_Metropolis Provision July 05" xfId="3339" xr:uid="{00000000-0005-0000-0000-000074080000}"/>
    <cellStyle name="_MM Est July 05" xfId="3340" xr:uid="{00000000-0005-0000-0000-000075080000}"/>
    <cellStyle name="_MM Est June 05" xfId="3341" xr:uid="{00000000-0005-0000-0000-000076080000}"/>
    <cellStyle name="_MM Estimate Academia Commen" xfId="3342" xr:uid="{00000000-0005-0000-0000-000077080000}"/>
    <cellStyle name="_MM Estimate Academia Commentary" xfId="3343" xr:uid="{00000000-0005-0000-0000-000078080000}"/>
    <cellStyle name="_MM Estimate Ci Events Commentary" xfId="3344" xr:uid="{00000000-0005-0000-0000-000079080000}"/>
    <cellStyle name="_MM Estimate Ci Events Commentary_24 Nov 05_Draft of Board Report_Latest Revision_Board Report" xfId="3345" xr:uid="{00000000-0005-0000-0000-00007A080000}"/>
    <cellStyle name="_MM Estimate Ci Events Commentary_Copy of LEISURE TEMPLATE" xfId="3346" xr:uid="{00000000-0005-0000-0000-00007B080000}"/>
    <cellStyle name="_MM Estimate Ci Events Commentary_MM Estimate Academia Commen" xfId="3347" xr:uid="{00000000-0005-0000-0000-00007C080000}"/>
    <cellStyle name="_MM Estimate Ci Events Commentary_NZ Scorecard Reporting Suite" xfId="3348" xr:uid="{00000000-0005-0000-0000-00007D080000}"/>
    <cellStyle name="_MM Estimate Ci Events Commentary_Peopleworks Actual Jan" xfId="3349" xr:uid="{00000000-0005-0000-0000-00007E080000}"/>
    <cellStyle name="_MM Estimate Ci Events Commentary_Peopleworks Actuals Feb" xfId="3350" xr:uid="{00000000-0005-0000-0000-00007F080000}"/>
    <cellStyle name="_MM Estimate SBT Commentary" xfId="3351" xr:uid="{00000000-0005-0000-0000-000080080000}"/>
    <cellStyle name="_New Debtor Provision Rock Lobsters" xfId="3352" xr:uid="{00000000-0005-0000-0000-000081080000}"/>
    <cellStyle name="_New GFR Checklist" xfId="3353" xr:uid="{00000000-0005-0000-0000-000082080000}"/>
    <cellStyle name="_New GFR Checklist_01. Chart of Accounts Feb08" xfId="3354" xr:uid="{00000000-0005-0000-0000-000083080000}"/>
    <cellStyle name="_New GFR Checklist_01. Chart of Accounts Feb08_2008 YEnd Audit GFR Checklist - Module 2" xfId="3355" xr:uid="{00000000-0005-0000-0000-000084080000}"/>
    <cellStyle name="_New GFR Checklist_01. Chart of Accounts Feb08_2009 1-2YEnd Audit GFR Checklist - Module 1" xfId="3356" xr:uid="{00000000-0005-0000-0000-000085080000}"/>
    <cellStyle name="_New GFR Checklist_01. Chart of Accounts Feb08_2009 1-2YEnd Audit GFR Checklist - NEW" xfId="3357" xr:uid="{00000000-0005-0000-0000-000086080000}"/>
    <cellStyle name="_New GFR Checklist_01. Chart of Accounts Feb08_Debtor Prov Schedule Checklist (4)" xfId="3358" xr:uid="{00000000-0005-0000-0000-000087080000}"/>
    <cellStyle name="_New GFR Checklist_01. Chart of Accounts Feb08_GFR Checklist - Half Year Audit Dec 08" xfId="3359" xr:uid="{00000000-0005-0000-0000-000088080000}"/>
    <cellStyle name="_New GFR Checklist_01. Chart of Accounts Feb08_GFR Checklist Nov 08" xfId="3360" xr:uid="{00000000-0005-0000-0000-000089080000}"/>
    <cellStyle name="_New GFR Checklist_01. Chart of Accounts Feb08_GFR Checklist -Year Audit June 2009 v1" xfId="3361" xr:uid="{00000000-0005-0000-0000-00008A080000}"/>
    <cellStyle name="_New GFR Checklist_01. Chart of Accounts Feb08_GFR Checklist -Year Audit June 2009 v2" xfId="3362" xr:uid="{00000000-0005-0000-0000-00008B080000}"/>
    <cellStyle name="_New GFR Checklist_01. Chart of Accounts Feb08_GFR Checklist -Year Audit June 2009 v4" xfId="3363" xr:uid="{00000000-0005-0000-0000-00008C080000}"/>
    <cellStyle name="_New GFR Checklist_01. Chart of Accounts Feb08_GFR New Test Checklist Nov 08" xfId="3364" xr:uid="{00000000-0005-0000-0000-00008D080000}"/>
    <cellStyle name="_New GFR Checklist_01. Chart of Accounts Feb08_May 08 GFR Checklist" xfId="3365" xr:uid="{00000000-0005-0000-0000-00008E080000}"/>
    <cellStyle name="_New GFR Checklist_01. Chart of Accounts Feb08_R. ADD Debtors csv" xfId="3366" xr:uid="{00000000-0005-0000-0000-00008F080000}"/>
    <cellStyle name="_New GFR Checklist_01. Chart of Accounts Feb08_R. PNLBS YTD csv" xfId="3367" xr:uid="{00000000-0005-0000-0000-000090080000}"/>
    <cellStyle name="_New GFR Checklist_01. Chart of Accounts Feb08_Rev Rec Template (3)" xfId="3368" xr:uid="{00000000-0005-0000-0000-000091080000}"/>
    <cellStyle name="_New GFR Checklist_01. Chart of Accounts Feb08_TB Close List of Issues for Overseas" xfId="3369" xr:uid="{00000000-0005-0000-0000-000092080000}"/>
    <cellStyle name="_New GFR Checklist_01. Chart of Accounts Sep 07" xfId="3370" xr:uid="{00000000-0005-0000-0000-000093080000}"/>
    <cellStyle name="_New GFR Checklist_01. Chart of Accounts Sep 07_C3. General Cash by T3" xfId="3371" xr:uid="{00000000-0005-0000-0000-000094080000}"/>
    <cellStyle name="_New GFR Checklist_01. Chart of Accounts Sep 07_C3. General Cash by T3_1" xfId="3372" xr:uid="{00000000-0005-0000-0000-000095080000}"/>
    <cellStyle name="_New GFR Checklist_01. Chart of Accounts Sep 07_C4. Client Cash by T2" xfId="3373" xr:uid="{00000000-0005-0000-0000-000096080000}"/>
    <cellStyle name="_New GFR Checklist_01. Chart of Accounts Sep 07_C4. Client Cash by T2_1" xfId="3374" xr:uid="{00000000-0005-0000-0000-000097080000}"/>
    <cellStyle name="_New GFR Checklist_01. Chart of Accounts Sep 07_D2. Debtor Prov Summary" xfId="3375" xr:uid="{00000000-0005-0000-0000-000098080000}"/>
    <cellStyle name="_New GFR Checklist_01. Chart of Accounts Sep 07_D3. Debtors - Top 10" xfId="3376" xr:uid="{00000000-0005-0000-0000-000099080000}"/>
    <cellStyle name="_New GFR Checklist_01. Chart of Accounts Sep 07_D3. Debtors - Top 10_1" xfId="3377" xr:uid="{00000000-0005-0000-0000-00009A080000}"/>
    <cellStyle name="_New GFR Checklist_01. Chart of Accounts Sep 07_E1. Foreign Exchange" xfId="3378" xr:uid="{00000000-0005-0000-0000-00009B080000}"/>
    <cellStyle name="_New GFR Checklist_01. Chart of Accounts Sep 07_F1. Prepayments" xfId="3379" xr:uid="{00000000-0005-0000-0000-00009C080000}"/>
    <cellStyle name="_New GFR Checklist_01. Chart of Accounts Sep 07_F1. Prepayments_1" xfId="3380" xr:uid="{00000000-0005-0000-0000-00009D080000}"/>
    <cellStyle name="_New GFR Checklist_01. Chart of Accounts Sep 07_K1. Annual Leave" xfId="3381" xr:uid="{00000000-0005-0000-0000-00009E080000}"/>
    <cellStyle name="_New GFR Checklist_01. Chart of Accounts Sep 07_K1. Annual Leave_1" xfId="3382" xr:uid="{00000000-0005-0000-0000-00009F080000}"/>
    <cellStyle name="_New GFR Checklist_01. Chart of Accounts Sep 07_O3. Staff Numbers" xfId="3383" xr:uid="{00000000-0005-0000-0000-0000A0080000}"/>
    <cellStyle name="_New GFR Checklist_01. Chart of Accounts Sep 07_O4. Front End Staff Turnover" xfId="3384" xr:uid="{00000000-0005-0000-0000-0000A1080000}"/>
    <cellStyle name="_New GFR Checklist_03 Sep 08 GFR Checklist" xfId="3385" xr:uid="{00000000-0005-0000-0000-0000A2080000}"/>
    <cellStyle name="_New GFR Checklist_05 Nov 08 GFR Checklist" xfId="3386" xr:uid="{00000000-0005-0000-0000-0000A3080000}"/>
    <cellStyle name="_New GFR Checklist_1. PNLBS YTD csv" xfId="3387" xr:uid="{00000000-0005-0000-0000-0000A4080000}"/>
    <cellStyle name="_New GFR Checklist_10. PNLBS MTD csv" xfId="3388" xr:uid="{00000000-0005-0000-0000-0000A5080000}"/>
    <cellStyle name="_New GFR Checklist_11. PNLBS YTD Dec06 csv" xfId="3389" xr:uid="{00000000-0005-0000-0000-0000A6080000}"/>
    <cellStyle name="_New GFR Checklist_2. BS Rec csv" xfId="3390" xr:uid="{00000000-0005-0000-0000-0000A7080000}"/>
    <cellStyle name="_New GFR Checklist_2008 Year End Audit GFR Checklist Template" xfId="3391" xr:uid="{00000000-0005-0000-0000-0000A8080000}"/>
    <cellStyle name="_New GFR Checklist_2008 Year End Audit GFR Checklist Template_V1 Module 1 V6" xfId="3392" xr:uid="{00000000-0005-0000-0000-0000A9080000}"/>
    <cellStyle name="_New GFR Checklist_2008 YEnd Audit GFR Checklist - Module 2" xfId="3393" xr:uid="{00000000-0005-0000-0000-0000AA080000}"/>
    <cellStyle name="_New GFR Checklist_2009 1-2YEnd Audit GFR Checklist - Module 1" xfId="3394" xr:uid="{00000000-0005-0000-0000-0000AB080000}"/>
    <cellStyle name="_New GFR Checklist_2009 1-2YEnd Audit GFR Checklist - Module 2" xfId="3395" xr:uid="{00000000-0005-0000-0000-0000AC080000}"/>
    <cellStyle name="_New GFR Checklist_2009 1-2YEnd Audit GFR Checklist - NEW" xfId="3396" xr:uid="{00000000-0005-0000-0000-0000AD080000}"/>
    <cellStyle name="_New GFR Checklist_2011 1st Qtr Fcst - Blank Template" xfId="3397" xr:uid="{00000000-0005-0000-0000-0000AE080000}"/>
    <cellStyle name="_New GFR Checklist_3. Debit Ledger csv" xfId="3398" xr:uid="{00000000-0005-0000-0000-0000AF080000}"/>
    <cellStyle name="_New GFR Checklist_5. TBCO YTD csv" xfId="3399" xr:uid="{00000000-0005-0000-0000-0000B0080000}"/>
    <cellStyle name="_New GFR Checklist_6. Commissions csv" xfId="3400" xr:uid="{00000000-0005-0000-0000-0000B1080000}"/>
    <cellStyle name="_New GFR Checklist_7. Turnover csv" xfId="3401" xr:uid="{00000000-0005-0000-0000-0000B2080000}"/>
    <cellStyle name="_New GFR Checklist_8. Staff Numbers csv" xfId="3402" xr:uid="{00000000-0005-0000-0000-0000B3080000}"/>
    <cellStyle name="_New GFR Checklist_9. Shop Numbers csv" xfId="3403" xr:uid="{00000000-0005-0000-0000-0000B4080000}"/>
    <cellStyle name="_New GFR Checklist_Balance Sheet Oct 07 - Flanno" xfId="3404" xr:uid="{00000000-0005-0000-0000-0000B5080000}"/>
    <cellStyle name="_New GFR Checklist_C2. General Cash by T2" xfId="3405" xr:uid="{00000000-0005-0000-0000-0000B6080000}"/>
    <cellStyle name="_New GFR Checklist_C3. General Cash by T3" xfId="3406" xr:uid="{00000000-0005-0000-0000-0000B7080000}"/>
    <cellStyle name="_New GFR Checklist_C3. General Cash by T3_1" xfId="3407" xr:uid="{00000000-0005-0000-0000-0000B8080000}"/>
    <cellStyle name="_New GFR Checklist_C4. Client Cash by T2" xfId="3408" xr:uid="{00000000-0005-0000-0000-0000B9080000}"/>
    <cellStyle name="_New GFR Checklist_C4. Client Cash by T2_1" xfId="3409" xr:uid="{00000000-0005-0000-0000-0000BA080000}"/>
    <cellStyle name="_New GFR Checklist_CFO Proforma" xfId="3410" xr:uid="{00000000-0005-0000-0000-0000BB080000}"/>
    <cellStyle name="_New GFR Checklist_CFO Proforma_2008 YEnd Audit GFR Checklist - Module 2" xfId="3411" xr:uid="{00000000-0005-0000-0000-0000BC080000}"/>
    <cellStyle name="_New GFR Checklist_CFO Proforma_2009 1-2YEnd Audit GFR Checklist - Module 1" xfId="3412" xr:uid="{00000000-0005-0000-0000-0000BD080000}"/>
    <cellStyle name="_New GFR Checklist_CFO Proforma_2009 1-2YEnd Audit GFR Checklist - NEW" xfId="3413" xr:uid="{00000000-0005-0000-0000-0000BE080000}"/>
    <cellStyle name="_New GFR Checklist_CFO Proforma_Debtor Prov Schedule Checklist (4)" xfId="3414" xr:uid="{00000000-0005-0000-0000-0000BF080000}"/>
    <cellStyle name="_New GFR Checklist_CFO Proforma_GFR Checklist - Half Year Audit Dec 08" xfId="3415" xr:uid="{00000000-0005-0000-0000-0000C0080000}"/>
    <cellStyle name="_New GFR Checklist_CFO Proforma_GFR Checklist Nov 08" xfId="3416" xr:uid="{00000000-0005-0000-0000-0000C1080000}"/>
    <cellStyle name="_New GFR Checklist_CFO Proforma_GFR Checklist -Year Audit June 2009 v1" xfId="3417" xr:uid="{00000000-0005-0000-0000-0000C2080000}"/>
    <cellStyle name="_New GFR Checklist_CFO Proforma_GFR Checklist -Year Audit June 2009 v2" xfId="3418" xr:uid="{00000000-0005-0000-0000-0000C3080000}"/>
    <cellStyle name="_New GFR Checklist_CFO Proforma_GFR Checklist -Year Audit June 2009 v4" xfId="3419" xr:uid="{00000000-0005-0000-0000-0000C4080000}"/>
    <cellStyle name="_New GFR Checklist_CFO Proforma_GFR New Test Checklist Nov 08" xfId="3420" xr:uid="{00000000-0005-0000-0000-0000C5080000}"/>
    <cellStyle name="_New GFR Checklist_CFO Proforma_Half Year End Audit GFR Che" xfId="3421" xr:uid="{00000000-0005-0000-0000-0000C6080000}"/>
    <cellStyle name="_New GFR Checklist_CFO Proforma_May 08 GFR Checklist" xfId="3422" xr:uid="{00000000-0005-0000-0000-0000C7080000}"/>
    <cellStyle name="_New GFR Checklist_CFO Proforma_QLD Dec07 Half Year Audit Checklist" xfId="3423" xr:uid="{00000000-0005-0000-0000-0000C8080000}"/>
    <cellStyle name="_New GFR Checklist_CFO Proforma_R. ADD Debtors csv" xfId="3424" xr:uid="{00000000-0005-0000-0000-0000C9080000}"/>
    <cellStyle name="_New GFR Checklist_CFO Proforma_R. PNLBS YTD csv" xfId="3425" xr:uid="{00000000-0005-0000-0000-0000CA080000}"/>
    <cellStyle name="_New GFR Checklist_CFO Proforma_Rev Rec Template (3)" xfId="3426" xr:uid="{00000000-0005-0000-0000-0000CB080000}"/>
    <cellStyle name="_New GFR Checklist_CFO Proforma_TB Close List of Issues for Overseas" xfId="3427" xr:uid="{00000000-0005-0000-0000-0000CC080000}"/>
    <cellStyle name="_New GFR Checklist_CofA STAGE" xfId="3428" xr:uid="{00000000-0005-0000-0000-0000CD080000}"/>
    <cellStyle name="_New GFR Checklist_D2. Debtor Prov Summary" xfId="3429" xr:uid="{00000000-0005-0000-0000-0000CE080000}"/>
    <cellStyle name="_New GFR Checklist_D3. Debtors - Top 10" xfId="3430" xr:uid="{00000000-0005-0000-0000-0000CF080000}"/>
    <cellStyle name="_New GFR Checklist_D3. Debtors - Top 10_1" xfId="3431" xr:uid="{00000000-0005-0000-0000-0000D0080000}"/>
    <cellStyle name="_New GFR Checklist_E1. Foreign Exchange" xfId="3432" xr:uid="{00000000-0005-0000-0000-0000D1080000}"/>
    <cellStyle name="_New GFR Checklist_F1. Prepayments" xfId="3433" xr:uid="{00000000-0005-0000-0000-0000D2080000}"/>
    <cellStyle name="_New GFR Checklist_F1. Prepayments_1" xfId="3434" xr:uid="{00000000-0005-0000-0000-0000D3080000}"/>
    <cellStyle name="_New GFR Checklist_FCs Half Year End Audit G 2" xfId="3435" xr:uid="{00000000-0005-0000-0000-0000D4080000}"/>
    <cellStyle name="_New GFR Checklist_FX template" xfId="3436" xr:uid="{00000000-0005-0000-0000-0000D5080000}"/>
    <cellStyle name="_New GFR Checklist_GFR Checklist - Half Year Audit Dec 08" xfId="3437" xr:uid="{00000000-0005-0000-0000-0000D6080000}"/>
    <cellStyle name="_New GFR Checklist_GFR Checklist and Audit Pack" xfId="3438" xr:uid="{00000000-0005-0000-0000-0000D7080000}"/>
    <cellStyle name="_New GFR Checklist_GFR CHecklist Criteria (2)" xfId="3439" xr:uid="{00000000-0005-0000-0000-0000D8080000}"/>
    <cellStyle name="_New GFR Checklist_GFR Checklist Nov 08" xfId="3440" xr:uid="{00000000-0005-0000-0000-0000D9080000}"/>
    <cellStyle name="_New GFR Checklist_GFR Checklist -Year Audit June 2009 v1" xfId="3441" xr:uid="{00000000-0005-0000-0000-0000DA080000}"/>
    <cellStyle name="_New GFR Checklist_GFR Checklist -Year Audit June 2009 v2" xfId="3442" xr:uid="{00000000-0005-0000-0000-0000DB080000}"/>
    <cellStyle name="_New GFR Checklist_GFR New Test Checklist Nov 08" xfId="3443" xr:uid="{00000000-0005-0000-0000-0000DC080000}"/>
    <cellStyle name="_New GFR Checklist_Half Year End Audit GFR Che" xfId="3444" xr:uid="{00000000-0005-0000-0000-0000DD080000}"/>
    <cellStyle name="_New GFR Checklist_Half Year End Audit GFR Checklist2" xfId="3445" xr:uid="{00000000-0005-0000-0000-0000DE080000}"/>
    <cellStyle name="_New GFR Checklist_Jul 2008 GFR Checklist with variance analysis" xfId="3446" xr:uid="{00000000-0005-0000-0000-0000DF080000}"/>
    <cellStyle name="_New GFR Checklist_K1. Annual Leave" xfId="3447" xr:uid="{00000000-0005-0000-0000-0000E0080000}"/>
    <cellStyle name="_New GFR Checklist_K1. Annual Leave_1" xfId="3448" xr:uid="{00000000-0005-0000-0000-0000E1080000}"/>
    <cellStyle name="_New GFR Checklist_KMP Disclosure Template" xfId="3449" xr:uid="{00000000-0005-0000-0000-0000E2080000}"/>
    <cellStyle name="_New GFR Checklist_L1. Trade Creditors - 905" xfId="3450" xr:uid="{00000000-0005-0000-0000-0000E3080000}"/>
    <cellStyle name="_New GFR Checklist_March 07 Checklist Chgs  (2)" xfId="3451" xr:uid="{00000000-0005-0000-0000-0000E4080000}"/>
    <cellStyle name="_New GFR Checklist_May 08 GFR Checklist" xfId="3452" xr:uid="{00000000-0005-0000-0000-0000E5080000}"/>
    <cellStyle name="_New GFR Checklist_May 10 Metals Consolidated FINAL" xfId="3453" xr:uid="{00000000-0005-0000-0000-0000E6080000}"/>
    <cellStyle name="_New GFR Checklist_New GFR Checklist May 07" xfId="3454" xr:uid="{00000000-0005-0000-0000-0000E7080000}"/>
    <cellStyle name="_New GFR Checklist_New GFR Checklist May 07_2008 YEnd Audit GFR Checklist - Module 2" xfId="3455" xr:uid="{00000000-0005-0000-0000-0000E8080000}"/>
    <cellStyle name="_New GFR Checklist_New GFR Checklist May 07_2009 1-2YEnd Audit GFR Checklist - Module 1" xfId="3456" xr:uid="{00000000-0005-0000-0000-0000E9080000}"/>
    <cellStyle name="_New GFR Checklist_New GFR Checklist May 07_2009 1-2YEnd Audit GFR Checklist - NEW" xfId="3457" xr:uid="{00000000-0005-0000-0000-0000EA080000}"/>
    <cellStyle name="_New GFR Checklist_New GFR Checklist May 07_Debtor Prov Schedule Checklist (4)" xfId="3458" xr:uid="{00000000-0005-0000-0000-0000EB080000}"/>
    <cellStyle name="_New GFR Checklist_New GFR Checklist May 07_GFR Checklist - Half Year Audit Dec 08" xfId="3459" xr:uid="{00000000-0005-0000-0000-0000EC080000}"/>
    <cellStyle name="_New GFR Checklist_New GFR Checklist May 07_GFR Checklist Nov 08" xfId="3460" xr:uid="{00000000-0005-0000-0000-0000ED080000}"/>
    <cellStyle name="_New GFR Checklist_New GFR Checklist May 07_GFR Checklist -Year Audit June 2009 v1" xfId="3461" xr:uid="{00000000-0005-0000-0000-0000EE080000}"/>
    <cellStyle name="_New GFR Checklist_New GFR Checklist May 07_GFR Checklist -Year Audit June 2009 v2" xfId="3462" xr:uid="{00000000-0005-0000-0000-0000EF080000}"/>
    <cellStyle name="_New GFR Checklist_New GFR Checklist May 07_GFR Checklist -Year Audit June 2009 v4" xfId="3463" xr:uid="{00000000-0005-0000-0000-0000F0080000}"/>
    <cellStyle name="_New GFR Checklist_New GFR Checklist May 07_GFR New Test Checklist Nov 08" xfId="3464" xr:uid="{00000000-0005-0000-0000-0000F1080000}"/>
    <cellStyle name="_New GFR Checklist_New GFR Checklist May 07_Half Year End Audit GFR Che" xfId="3465" xr:uid="{00000000-0005-0000-0000-0000F2080000}"/>
    <cellStyle name="_New GFR Checklist_New GFR Checklist May 07_May 08 GFR Checklist" xfId="3466" xr:uid="{00000000-0005-0000-0000-0000F3080000}"/>
    <cellStyle name="_New GFR Checklist_New GFR Checklist May 07_QLD Dec07 Half Year Audit Checklist" xfId="3467" xr:uid="{00000000-0005-0000-0000-0000F4080000}"/>
    <cellStyle name="_New GFR Checklist_New GFR Checklist May 07_R. ADD Debtors csv" xfId="3468" xr:uid="{00000000-0005-0000-0000-0000F5080000}"/>
    <cellStyle name="_New GFR Checklist_New GFR Checklist May 07_R. PNLBS YTD csv" xfId="3469" xr:uid="{00000000-0005-0000-0000-0000F6080000}"/>
    <cellStyle name="_New GFR Checklist_New GFR Checklist May 07_Rev Rec Template (3)" xfId="3470" xr:uid="{00000000-0005-0000-0000-0000F7080000}"/>
    <cellStyle name="_New GFR Checklist_New GFR Checklist May 07_TB Close List of Issues for Overseas" xfId="3471" xr:uid="{00000000-0005-0000-0000-0000F8080000}"/>
    <cellStyle name="_New GFR Checklist_O1. Commission Rec" xfId="3472" xr:uid="{00000000-0005-0000-0000-0000F9080000}"/>
    <cellStyle name="_New GFR Checklist_O2. Turnover" xfId="3473" xr:uid="{00000000-0005-0000-0000-0000FA080000}"/>
    <cellStyle name="_New GFR Checklist_O3. Staff Numbers" xfId="3474" xr:uid="{00000000-0005-0000-0000-0000FB080000}"/>
    <cellStyle name="_New GFR Checklist_O4. Front End Staff Turnover" xfId="3475" xr:uid="{00000000-0005-0000-0000-0000FC080000}"/>
    <cellStyle name="_New GFR Checklist_O5. Shop Numbers" xfId="3476" xr:uid="{00000000-0005-0000-0000-0000FD080000}"/>
    <cellStyle name="_New GFR Checklist_P&amp;L and Balance Sheet Groupings 2" xfId="3477" xr:uid="{00000000-0005-0000-0000-0000FE080000}"/>
    <cellStyle name="_New GFR Checklist_P&amp;L and Balance Sheet Groupings 2_Debtor Prov Schedule Checklist (4)" xfId="3478" xr:uid="{00000000-0005-0000-0000-0000FF080000}"/>
    <cellStyle name="_New GFR Checklist_P&amp;L and Balance Sheet Groupings 2_GFR Checklist - Half Year Audit Dec 08" xfId="3479" xr:uid="{00000000-0005-0000-0000-000000090000}"/>
    <cellStyle name="_New GFR Checklist_P&amp;L and Balance Sheet Groupings 2_GFR Checklist -Year Audit June 2009 v1" xfId="3480" xr:uid="{00000000-0005-0000-0000-000001090000}"/>
    <cellStyle name="_New GFR Checklist_P&amp;L and Balance Sheet Groupings 2_GFR Checklist -Year Audit June 2009 v2" xfId="3481" xr:uid="{00000000-0005-0000-0000-000002090000}"/>
    <cellStyle name="_New GFR Checklist_P&amp;L and Balance Sheet Groupings 2_GFR Checklist -Year Audit June 2009 v4" xfId="3482" xr:uid="{00000000-0005-0000-0000-000003090000}"/>
    <cellStyle name="_New GFR Checklist_P&amp;L and Balance Sheet Groupings 2_R. ADD Debtors csv" xfId="3483" xr:uid="{00000000-0005-0000-0000-000004090000}"/>
    <cellStyle name="_New GFR Checklist_P&amp;L and Balance Sheet Groupings 2_R. PNLBS YTD csv" xfId="3484" xr:uid="{00000000-0005-0000-0000-000005090000}"/>
    <cellStyle name="_New GFR Checklist_P&amp;L and Balance Sheet Groupings 2_TB Close List of Issues for Overseas" xfId="3485" xr:uid="{00000000-0005-0000-0000-000006090000}"/>
    <cellStyle name="_New GFR Checklist_Profit &amp; Loss" xfId="3486" xr:uid="{00000000-0005-0000-0000-000007090000}"/>
    <cellStyle name="_New GFR Checklist_Profit &amp; Loss BR July08" xfId="3487" xr:uid="{00000000-0005-0000-0000-000008090000}"/>
    <cellStyle name="_New GFR Checklist_Proforma" xfId="3488" xr:uid="{00000000-0005-0000-0000-000009090000}"/>
    <cellStyle name="_New GFR Checklist_Proforma 3" xfId="3489" xr:uid="{00000000-0005-0000-0000-00000A090000}"/>
    <cellStyle name="_New GFR Checklist_Proforma budget 08" xfId="3490" xr:uid="{00000000-0005-0000-0000-00000B090000}"/>
    <cellStyle name="_New GFR Checklist_Proforma budget 08 V2" xfId="3491" xr:uid="{00000000-0005-0000-0000-00000C090000}"/>
    <cellStyle name="_New GFR Checklist_QLD Dec07 Half Year Audit Checklist" xfId="3492" xr:uid="{00000000-0005-0000-0000-00000D090000}"/>
    <cellStyle name="_New GFR Checklist_Rev Rec Template (3)" xfId="3493" xr:uid="{00000000-0005-0000-0000-00000E090000}"/>
    <cellStyle name="_New GFR Checklist_Revised attestation" xfId="3494" xr:uid="{00000000-0005-0000-0000-00000F090000}"/>
    <cellStyle name="_New GFR Checklist_S1. P&amp;L Detail - PY" xfId="3495" xr:uid="{00000000-0005-0000-0000-000010090000}"/>
    <cellStyle name="_New GFR Checklist_TB Close List of Issues for Overseas" xfId="3496" xr:uid="{00000000-0005-0000-0000-000011090000}"/>
    <cellStyle name="_New GFR Checklist_Year End Audit GFR Checklist" xfId="3497" xr:uid="{00000000-0005-0000-0000-000012090000}"/>
    <cellStyle name="_New Scorecard 2005" xfId="3498" xr:uid="{00000000-0005-0000-0000-000013090000}"/>
    <cellStyle name="_New Scorecard 2005_24 Nov 05_Draft of Board Report_Latest Revision_Board Report" xfId="3499" xr:uid="{00000000-0005-0000-0000-000014090000}"/>
    <cellStyle name="_New Scorecard 2005_Copy of LEISURE TEMPLATE" xfId="3500" xr:uid="{00000000-0005-0000-0000-000015090000}"/>
    <cellStyle name="_New Scorecard 2005_NZ Scorecard Reporting Suite" xfId="3501" xr:uid="{00000000-0005-0000-0000-000016090000}"/>
    <cellStyle name="_New Scorecard 2005_Peopleworks Actual Jan" xfId="3502" xr:uid="{00000000-0005-0000-0000-000017090000}"/>
    <cellStyle name="_New Scorecard 2005_Peopleworks Actuals Feb" xfId="3503" xr:uid="{00000000-0005-0000-0000-000018090000}"/>
    <cellStyle name="_NRG Forecast Dec 2005" xfId="3504" xr:uid="{00000000-0005-0000-0000-000019090000}"/>
    <cellStyle name="_NZ Scorecard Reporting Suite" xfId="3505" xr:uid="{00000000-0005-0000-0000-00001A090000}"/>
    <cellStyle name="_NZ Scorecard Reporting Suite_Debtor Prov Schedule Checklist (4)" xfId="3506" xr:uid="{00000000-0005-0000-0000-00001B090000}"/>
    <cellStyle name="_NZ Scorecard Reporting Suite_GFR Checklist -Year Audit June 2009 v2" xfId="3507" xr:uid="{00000000-0005-0000-0000-00001C090000}"/>
    <cellStyle name="_NZ Scorecard Reporting Suite_GFR Checklist -Year Audit June 2009 v4" xfId="3508" xr:uid="{00000000-0005-0000-0000-00001D090000}"/>
    <cellStyle name="_NZ Scorecard Reporting Suite_R. ADD Debtors csv" xfId="3509" xr:uid="{00000000-0005-0000-0000-00001E090000}"/>
    <cellStyle name="_NZ Scorecard Reporting Suite_R. PNLBS YTD csv" xfId="3510" xr:uid="{00000000-0005-0000-0000-00001F090000}"/>
    <cellStyle name="_NZ Scorecard Reporting Suite_TB Close List of Issues for Overseas" xfId="3511" xr:uid="{00000000-0005-0000-0000-000020090000}"/>
    <cellStyle name="_Other Aust Co Half Year Aud" xfId="3512" xr:uid="{00000000-0005-0000-0000-000021090000}"/>
    <cellStyle name="_Overseas Checklist" xfId="3513" xr:uid="{00000000-0005-0000-0000-000022090000}"/>
    <cellStyle name="_Overseas Checklist Oct 05" xfId="3514" xr:uid="{00000000-0005-0000-0000-000023090000}"/>
    <cellStyle name="_Overseas Half Year Audit Ch" xfId="3515" xr:uid="{00000000-0005-0000-0000-000024090000}"/>
    <cellStyle name="_oznzsa Jen and Sue" xfId="3516" xr:uid="{00000000-0005-0000-0000-000025090000}"/>
    <cellStyle name="_oznzsa Jen and Sue_Debtor Prov Schedule Checklist (4)" xfId="3517" xr:uid="{00000000-0005-0000-0000-000026090000}"/>
    <cellStyle name="_oznzsa Jen and Sue_GFR Checklist -Year Audit June 2009 v2" xfId="3518" xr:uid="{00000000-0005-0000-0000-000027090000}"/>
    <cellStyle name="_oznzsa Jen and Sue_GFR Checklist -Year Audit June 2009 v4" xfId="3519" xr:uid="{00000000-0005-0000-0000-000028090000}"/>
    <cellStyle name="_oznzsa Jen and Sue_R. ADD Debtors csv" xfId="3520" xr:uid="{00000000-0005-0000-0000-000029090000}"/>
    <cellStyle name="_oznzsa Jen and Sue_R. PNLBS YTD csv" xfId="3521" xr:uid="{00000000-0005-0000-0000-00002A090000}"/>
    <cellStyle name="_oznzsa Jen and Sue_TB Close List of Issues for Overseas" xfId="3522" xr:uid="{00000000-0005-0000-0000-00002B090000}"/>
    <cellStyle name="_P&amp;L % of Comm Dec 06 Post Audit" xfId="3523" xr:uid="{00000000-0005-0000-0000-00002C090000}"/>
    <cellStyle name="_P&amp;L and Balance Sheet Groupings 2" xfId="3524" xr:uid="{00000000-0005-0000-0000-00002D090000}"/>
    <cellStyle name="_P&amp;L and Balance Sheet Groupings 2_Debtor Prov Schedule Checklist (4)" xfId="3525" xr:uid="{00000000-0005-0000-0000-00002E090000}"/>
    <cellStyle name="_P&amp;L and Balance Sheet Groupings 2_GFR Checklist -Year Audit June 2009 v2" xfId="3526" xr:uid="{00000000-0005-0000-0000-00002F090000}"/>
    <cellStyle name="_P&amp;L and Balance Sheet Groupings 2_GFR Checklist -Year Audit June 2009 v4" xfId="3527" xr:uid="{00000000-0005-0000-0000-000030090000}"/>
    <cellStyle name="_P&amp;L and Balance Sheet Groupings 2_R. ADD Debtors csv" xfId="3528" xr:uid="{00000000-0005-0000-0000-000031090000}"/>
    <cellStyle name="_P&amp;L and Balance Sheet Groupings 2_R. PNLBS YTD csv" xfId="3529" xr:uid="{00000000-0005-0000-0000-000032090000}"/>
    <cellStyle name="_P&amp;L and Balance Sheet Groupings 2_TB Close List of Issues for Overseas" xfId="3530" xr:uid="{00000000-0005-0000-0000-000033090000}"/>
    <cellStyle name="_Phoenix Debtors Provision" xfId="3531" xr:uid="{00000000-0005-0000-0000-000034090000}"/>
    <cellStyle name="_Phoenix Provision July 05" xfId="3532" xr:uid="{00000000-0005-0000-0000-000035090000}"/>
    <cellStyle name="_Pimps Debtor Provision" xfId="3533" xr:uid="{00000000-0005-0000-0000-000036090000}"/>
    <cellStyle name="_Pimps Debtor Provision July 05" xfId="3534" xr:uid="{00000000-0005-0000-0000-000037090000}"/>
    <cellStyle name="_QLD Dec07 Half Year Audit Checklist" xfId="3535" xr:uid="{00000000-0005-0000-0000-000038090000}"/>
    <cellStyle name="_Rec Template" xfId="3536" xr:uid="{00000000-0005-0000-0000-000039090000}"/>
    <cellStyle name="_Rock Lobsters Provision July 05" xfId="3537" xr:uid="{00000000-0005-0000-0000-00003A090000}"/>
    <cellStyle name="_Rock Lobsters Provision July 05 " xfId="3538" xr:uid="{00000000-0005-0000-0000-00003B090000}"/>
    <cellStyle name="_SBT Estimate Month End Commentary" xfId="3539" xr:uid="{00000000-0005-0000-0000-00003C090000}"/>
    <cellStyle name="_SBT Estimate Month End Commentary_24 Nov 05_Draft of Board Report_Latest Revision_Board Report" xfId="3540" xr:uid="{00000000-0005-0000-0000-00003D090000}"/>
    <cellStyle name="_SBT Estimate Month End Commentary_Copy of LEISURE TEMPLATE" xfId="3541" xr:uid="{00000000-0005-0000-0000-00003E090000}"/>
    <cellStyle name="_SBT Estimate Month End Commentary_MM Estimate Academia Commen" xfId="3542" xr:uid="{00000000-0005-0000-0000-00003F090000}"/>
    <cellStyle name="_SBT Estimate Month End Commentary_NZ Scorecard Reporting Suite" xfId="3543" xr:uid="{00000000-0005-0000-0000-000040090000}"/>
    <cellStyle name="_SBT Estimate Month End Commentary_Peopleworks Actual Jan" xfId="3544" xr:uid="{00000000-0005-0000-0000-000041090000}"/>
    <cellStyle name="_SBT Estimate Month End Commentary_Peopleworks Actuals Feb" xfId="3545" xr:uid="{00000000-0005-0000-0000-000042090000}"/>
    <cellStyle name="_Screechers Debtor Provision Aug 20" xfId="3546" xr:uid="{00000000-0005-0000-0000-000043090000}"/>
    <cellStyle name="_Screechers Provision July 2" xfId="3547" xr:uid="{00000000-0005-0000-0000-000044090000}"/>
    <cellStyle name="_Sep05 BS Variance" xfId="3548" xr:uid="{00000000-0005-0000-0000-000045090000}"/>
    <cellStyle name="_Sep05 BS Variance_24 Nov 05_Draft of Board Report" xfId="3549" xr:uid="{00000000-0005-0000-0000-000046090000}"/>
    <cellStyle name="_Sep05 BS Variance_24 Nov 05_Draft of Board Report_Debtors Nov06" xfId="3550" xr:uid="{00000000-0005-0000-0000-000047090000}"/>
    <cellStyle name="_Sep05 BS Variance_24 Nov 05_Draft of Board Report_Final Debtors Oct 06 New" xfId="3551" xr:uid="{00000000-0005-0000-0000-000048090000}"/>
    <cellStyle name="_Sep05 BS Variance_24 Nov 05_Draft of Board Report_Latest Revision_Board Report" xfId="3552" xr:uid="{00000000-0005-0000-0000-000049090000}"/>
    <cellStyle name="_Shockas Debtor Provision Ju" xfId="3553" xr:uid="{00000000-0005-0000-0000-00004A090000}"/>
    <cellStyle name="_SL Forecast Coal &amp; Metals 2009-10" xfId="3554" xr:uid="{00000000-0005-0000-0000-00004B090000}"/>
    <cellStyle name="_SME Estimate Month End Commentary" xfId="3555" xr:uid="{00000000-0005-0000-0000-00004C090000}"/>
    <cellStyle name="_SME Estimate Month End Commentary_24 Nov 05_Draft of Board Report" xfId="3556" xr:uid="{00000000-0005-0000-0000-00004D090000}"/>
    <cellStyle name="_SME Estimate Month End Commentary_24 Nov 05_Draft of Board Report_Debtors Nov06" xfId="3557" xr:uid="{00000000-0005-0000-0000-00004E090000}"/>
    <cellStyle name="_SME Estimate Month End Commentary_24 Nov 05_Draft of Board Report_Final Debtors Oct 06 New" xfId="3558" xr:uid="{00000000-0005-0000-0000-00004F090000}"/>
    <cellStyle name="_SME Estimate Month End Commentary_24 Nov 05_Draft of Board Report_Latest Revision_Board Report" xfId="3559" xr:uid="{00000000-0005-0000-0000-000050090000}"/>
    <cellStyle name="_SME Estimate Month End Commentary_Copy of LEISURE TEMPLATE" xfId="3560" xr:uid="{00000000-0005-0000-0000-000051090000}"/>
    <cellStyle name="_SME Estimate Month End Commentary_MM Estimate Academia Commen" xfId="3561" xr:uid="{00000000-0005-0000-0000-000052090000}"/>
    <cellStyle name="_SME Estimate Month End Commentary_NZ Scorecard Reporting Suite" xfId="3562" xr:uid="{00000000-0005-0000-0000-000053090000}"/>
    <cellStyle name="_SME Estimate Month End Commentary_Peopleworks Actual Jan" xfId="3563" xr:uid="{00000000-0005-0000-0000-000054090000}"/>
    <cellStyle name="_SME Estimate Month End Commentary_Peopleworks Actuals Feb" xfId="3564" xr:uid="{00000000-0005-0000-0000-000055090000}"/>
    <cellStyle name="_Summary" xfId="3565" xr:uid="{00000000-0005-0000-0000-000056090000}"/>
    <cellStyle name="_Summary_Debtor Prov Schedule Checklist (4)" xfId="3566" xr:uid="{00000000-0005-0000-0000-000057090000}"/>
    <cellStyle name="_Summary_GFR Checklist -Year Audit June 2009 v2" xfId="3567" xr:uid="{00000000-0005-0000-0000-000058090000}"/>
    <cellStyle name="_Summary_GFR Checklist -Year Audit June 2009 v4" xfId="3568" xr:uid="{00000000-0005-0000-0000-000059090000}"/>
    <cellStyle name="_Summary_R. ADD Debtors csv" xfId="3569" xr:uid="{00000000-0005-0000-0000-00005A090000}"/>
    <cellStyle name="_Summary_R. PNLBS YTD csv" xfId="3570" xr:uid="{00000000-0005-0000-0000-00005B090000}"/>
    <cellStyle name="_Summary_Rev Rec Template (3)" xfId="3571" xr:uid="{00000000-0005-0000-0000-00005C090000}"/>
    <cellStyle name="_Summary_TB Close List of Issues for Overseas" xfId="3572" xr:uid="{00000000-0005-0000-0000-00005D090000}"/>
    <cellStyle name="_Support Businesses Oz Summary" xfId="3573" xr:uid="{00000000-0005-0000-0000-00005E090000}"/>
    <cellStyle name="_Support Businesses Oz Summary_Debtor Prov Schedule Checklist (4)" xfId="3574" xr:uid="{00000000-0005-0000-0000-00005F090000}"/>
    <cellStyle name="_Support Businesses Oz Summary_GFR Checklist -Year Audit June 2009 v2" xfId="3575" xr:uid="{00000000-0005-0000-0000-000060090000}"/>
    <cellStyle name="_Support Businesses Oz Summary_GFR Checklist -Year Audit June 2009 v4" xfId="3576" xr:uid="{00000000-0005-0000-0000-000061090000}"/>
    <cellStyle name="_Support Businesses Oz Summary_R. ADD Debtors csv" xfId="3577" xr:uid="{00000000-0005-0000-0000-000062090000}"/>
    <cellStyle name="_Support Businesses Oz Summary_R. PNLBS YTD csv" xfId="3578" xr:uid="{00000000-0005-0000-0000-000063090000}"/>
    <cellStyle name="_Support Businesses Oz Summary_Rev Rec Template (3)" xfId="3579" xr:uid="{00000000-0005-0000-0000-000064090000}"/>
    <cellStyle name="_Support Businesses Oz Summary_TB Close List of Issues for Overseas" xfId="3580" xr:uid="{00000000-0005-0000-0000-000065090000}"/>
    <cellStyle name="_TI Debtor Provision Jul05" xfId="3581" xr:uid="{00000000-0005-0000-0000-000066090000}"/>
    <cellStyle name="_TMS Estimate Month End Commentary" xfId="3582" xr:uid="{00000000-0005-0000-0000-000067090000}"/>
    <cellStyle name="_TMS Estimate Month End Commentary_24 Nov 05_Draft of Board Report" xfId="3583" xr:uid="{00000000-0005-0000-0000-000068090000}"/>
    <cellStyle name="_TMS Estimate Month End Commentary_24 Nov 05_Draft of Board Report_Debtors Nov06" xfId="3584" xr:uid="{00000000-0005-0000-0000-000069090000}"/>
    <cellStyle name="_TMS Estimate Month End Commentary_24 Nov 05_Draft of Board Report_Final Debtors Oct 06 New" xfId="3585" xr:uid="{00000000-0005-0000-0000-00006A090000}"/>
    <cellStyle name="_TMS Estimate Month End Commentary_24 Nov 05_Draft of Board Report_Latest Revision_Board Report" xfId="3586" xr:uid="{00000000-0005-0000-0000-00006B090000}"/>
    <cellStyle name="_TMS Estimate Month End Commentary_Copy of LEISURE TEMPLATE" xfId="3587" xr:uid="{00000000-0005-0000-0000-00006C090000}"/>
    <cellStyle name="_TMS Estimate Month End Commentary_MM Estimate Academia Commen" xfId="3588" xr:uid="{00000000-0005-0000-0000-00006D090000}"/>
    <cellStyle name="_TMS Estimate Month End Commentary_NZ Scorecard Reporting Suite" xfId="3589" xr:uid="{00000000-0005-0000-0000-00006E090000}"/>
    <cellStyle name="_TMS Estimate Month End Commentary_Peopleworks Actual Jan" xfId="3590" xr:uid="{00000000-0005-0000-0000-00006F090000}"/>
    <cellStyle name="_TMS Estimate Month End Commentary_Peopleworks Actuals Feb" xfId="3591" xr:uid="{00000000-0005-0000-0000-000070090000}"/>
    <cellStyle name="_TMS MM Est July 05" xfId="3592" xr:uid="{00000000-0005-0000-0000-000071090000}"/>
    <cellStyle name="_top 10 report Aug05" xfId="3593" xr:uid="{00000000-0005-0000-0000-000072090000}"/>
    <cellStyle name="_top 10 report Aug05_Copy of LEISURE TEMPLATE" xfId="3594" xr:uid="{00000000-0005-0000-0000-000073090000}"/>
    <cellStyle name="_top 10 report Aug05_NZ Scorecard Reporting Suite" xfId="3595" xr:uid="{00000000-0005-0000-0000-000074090000}"/>
    <cellStyle name="_top 10 report Aug05_Peopleworks Actual Jan" xfId="3596" xr:uid="{00000000-0005-0000-0000-000075090000}"/>
    <cellStyle name="_top 10 report Aug05_Peopleworks Actuals Feb" xfId="3597" xr:uid="{00000000-0005-0000-0000-000076090000}"/>
    <cellStyle name="_TTV Calculation for Board Report Mar 07" xfId="3598" xr:uid="{00000000-0005-0000-0000-000077090000}"/>
    <cellStyle name="_UK checklist Sep 06" xfId="3599" xr:uid="{00000000-0005-0000-0000-000078090000}"/>
    <cellStyle name="_UK GFR Checklist Jan05 " xfId="3600" xr:uid="{00000000-0005-0000-0000-000079090000}"/>
    <cellStyle name="_USA Debtors - Aug05" xfId="3601" xr:uid="{00000000-0005-0000-0000-00007A090000}"/>
    <cellStyle name="_Variance Analysis" xfId="3602" xr:uid="{00000000-0005-0000-0000-00007B090000}"/>
    <cellStyle name="_WIP Rec" xfId="3603" xr:uid="{00000000-0005-0000-0000-00007C090000}"/>
    <cellStyle name="_Working Copy_Latest Version_Copy of Debtors Analysis Sep05 2 (version 1)" xfId="3604" xr:uid="{00000000-0005-0000-0000-00007D090000}"/>
    <cellStyle name="20% - Accent1" xfId="1" builtinId="30" customBuiltin="1"/>
    <cellStyle name="20% - Accent1 10" xfId="263" xr:uid="{00000000-0005-0000-0000-00007F090000}"/>
    <cellStyle name="20% - Accent1 10 2" xfId="3849" xr:uid="{00000000-0005-0000-0000-000080090000}"/>
    <cellStyle name="20% - Accent1 11" xfId="264" xr:uid="{00000000-0005-0000-0000-000081090000}"/>
    <cellStyle name="20% - Accent1 11 2" xfId="3850" xr:uid="{00000000-0005-0000-0000-000082090000}"/>
    <cellStyle name="20% - Accent1 12" xfId="265" xr:uid="{00000000-0005-0000-0000-000083090000}"/>
    <cellStyle name="20% - Accent1 12 2" xfId="3851" xr:uid="{00000000-0005-0000-0000-000084090000}"/>
    <cellStyle name="20% - Accent1 13" xfId="3852" xr:uid="{00000000-0005-0000-0000-000085090000}"/>
    <cellStyle name="20% - Accent1 2" xfId="266" xr:uid="{00000000-0005-0000-0000-000086090000}"/>
    <cellStyle name="20% - Accent1 2 2" xfId="3853" xr:uid="{00000000-0005-0000-0000-000087090000}"/>
    <cellStyle name="20% - Accent1 3" xfId="267" xr:uid="{00000000-0005-0000-0000-000088090000}"/>
    <cellStyle name="20% - Accent1 3 2" xfId="3854" xr:uid="{00000000-0005-0000-0000-000089090000}"/>
    <cellStyle name="20% - Accent1 4" xfId="268" xr:uid="{00000000-0005-0000-0000-00008A090000}"/>
    <cellStyle name="20% - Accent1 4 2" xfId="3855" xr:uid="{00000000-0005-0000-0000-00008B090000}"/>
    <cellStyle name="20% - Accent1 5" xfId="269" xr:uid="{00000000-0005-0000-0000-00008C090000}"/>
    <cellStyle name="20% - Accent1 5 2" xfId="3856" xr:uid="{00000000-0005-0000-0000-00008D090000}"/>
    <cellStyle name="20% - Accent1 6" xfId="270" xr:uid="{00000000-0005-0000-0000-00008E090000}"/>
    <cellStyle name="20% - Accent1 6 2" xfId="3857" xr:uid="{00000000-0005-0000-0000-00008F090000}"/>
    <cellStyle name="20% - Accent1 7" xfId="271" xr:uid="{00000000-0005-0000-0000-000090090000}"/>
    <cellStyle name="20% - Accent1 7 2" xfId="3858" xr:uid="{00000000-0005-0000-0000-000091090000}"/>
    <cellStyle name="20% - Accent1 8" xfId="272" xr:uid="{00000000-0005-0000-0000-000092090000}"/>
    <cellStyle name="20% - Accent1 8 2" xfId="3859" xr:uid="{00000000-0005-0000-0000-000093090000}"/>
    <cellStyle name="20% - Accent1 9" xfId="273" xr:uid="{00000000-0005-0000-0000-000094090000}"/>
    <cellStyle name="20% - Accent1 9 2" xfId="3860" xr:uid="{00000000-0005-0000-0000-000095090000}"/>
    <cellStyle name="20% - Accent2" xfId="2" builtinId="34" customBuiltin="1"/>
    <cellStyle name="20% - Accent2 10" xfId="274" xr:uid="{00000000-0005-0000-0000-000097090000}"/>
    <cellStyle name="20% - Accent2 10 2" xfId="3861" xr:uid="{00000000-0005-0000-0000-000098090000}"/>
    <cellStyle name="20% - Accent2 11" xfId="275" xr:uid="{00000000-0005-0000-0000-000099090000}"/>
    <cellStyle name="20% - Accent2 11 2" xfId="3862" xr:uid="{00000000-0005-0000-0000-00009A090000}"/>
    <cellStyle name="20% - Accent2 12" xfId="276" xr:uid="{00000000-0005-0000-0000-00009B090000}"/>
    <cellStyle name="20% - Accent2 12 2" xfId="3863" xr:uid="{00000000-0005-0000-0000-00009C090000}"/>
    <cellStyle name="20% - Accent2 13" xfId="3864" xr:uid="{00000000-0005-0000-0000-00009D090000}"/>
    <cellStyle name="20% - Accent2 2" xfId="277" xr:uid="{00000000-0005-0000-0000-00009E090000}"/>
    <cellStyle name="20% - Accent2 2 2" xfId="3865" xr:uid="{00000000-0005-0000-0000-00009F090000}"/>
    <cellStyle name="20% - Accent2 3" xfId="278" xr:uid="{00000000-0005-0000-0000-0000A0090000}"/>
    <cellStyle name="20% - Accent2 3 2" xfId="3866" xr:uid="{00000000-0005-0000-0000-0000A1090000}"/>
    <cellStyle name="20% - Accent2 4" xfId="279" xr:uid="{00000000-0005-0000-0000-0000A2090000}"/>
    <cellStyle name="20% - Accent2 4 2" xfId="3867" xr:uid="{00000000-0005-0000-0000-0000A3090000}"/>
    <cellStyle name="20% - Accent2 5" xfId="280" xr:uid="{00000000-0005-0000-0000-0000A4090000}"/>
    <cellStyle name="20% - Accent2 5 2" xfId="3868" xr:uid="{00000000-0005-0000-0000-0000A5090000}"/>
    <cellStyle name="20% - Accent2 6" xfId="281" xr:uid="{00000000-0005-0000-0000-0000A6090000}"/>
    <cellStyle name="20% - Accent2 6 2" xfId="3869" xr:uid="{00000000-0005-0000-0000-0000A7090000}"/>
    <cellStyle name="20% - Accent2 7" xfId="282" xr:uid="{00000000-0005-0000-0000-0000A8090000}"/>
    <cellStyle name="20% - Accent2 7 2" xfId="3870" xr:uid="{00000000-0005-0000-0000-0000A9090000}"/>
    <cellStyle name="20% - Accent2 8" xfId="283" xr:uid="{00000000-0005-0000-0000-0000AA090000}"/>
    <cellStyle name="20% - Accent2 8 2" xfId="3871" xr:uid="{00000000-0005-0000-0000-0000AB090000}"/>
    <cellStyle name="20% - Accent2 9" xfId="284" xr:uid="{00000000-0005-0000-0000-0000AC090000}"/>
    <cellStyle name="20% - Accent2 9 2" xfId="3872" xr:uid="{00000000-0005-0000-0000-0000AD090000}"/>
    <cellStyle name="20% - Accent3" xfId="3" builtinId="38" customBuiltin="1"/>
    <cellStyle name="20% - Accent3 10" xfId="285" xr:uid="{00000000-0005-0000-0000-0000AF090000}"/>
    <cellStyle name="20% - Accent3 10 2" xfId="3873" xr:uid="{00000000-0005-0000-0000-0000B0090000}"/>
    <cellStyle name="20% - Accent3 11" xfId="286" xr:uid="{00000000-0005-0000-0000-0000B1090000}"/>
    <cellStyle name="20% - Accent3 11 2" xfId="3874" xr:uid="{00000000-0005-0000-0000-0000B2090000}"/>
    <cellStyle name="20% - Accent3 12" xfId="287" xr:uid="{00000000-0005-0000-0000-0000B3090000}"/>
    <cellStyle name="20% - Accent3 12 2" xfId="3875" xr:uid="{00000000-0005-0000-0000-0000B4090000}"/>
    <cellStyle name="20% - Accent3 13" xfId="3876" xr:uid="{00000000-0005-0000-0000-0000B5090000}"/>
    <cellStyle name="20% - Accent3 2" xfId="288" xr:uid="{00000000-0005-0000-0000-0000B6090000}"/>
    <cellStyle name="20% - Accent3 2 2" xfId="3877" xr:uid="{00000000-0005-0000-0000-0000B7090000}"/>
    <cellStyle name="20% - Accent3 3" xfId="289" xr:uid="{00000000-0005-0000-0000-0000B8090000}"/>
    <cellStyle name="20% - Accent3 3 2" xfId="3878" xr:uid="{00000000-0005-0000-0000-0000B9090000}"/>
    <cellStyle name="20% - Accent3 4" xfId="290" xr:uid="{00000000-0005-0000-0000-0000BA090000}"/>
    <cellStyle name="20% - Accent3 4 2" xfId="3879" xr:uid="{00000000-0005-0000-0000-0000BB090000}"/>
    <cellStyle name="20% - Accent3 5" xfId="291" xr:uid="{00000000-0005-0000-0000-0000BC090000}"/>
    <cellStyle name="20% - Accent3 5 2" xfId="3880" xr:uid="{00000000-0005-0000-0000-0000BD090000}"/>
    <cellStyle name="20% - Accent3 6" xfId="292" xr:uid="{00000000-0005-0000-0000-0000BE090000}"/>
    <cellStyle name="20% - Accent3 6 2" xfId="3881" xr:uid="{00000000-0005-0000-0000-0000BF090000}"/>
    <cellStyle name="20% - Accent3 7" xfId="293" xr:uid="{00000000-0005-0000-0000-0000C0090000}"/>
    <cellStyle name="20% - Accent3 7 2" xfId="3882" xr:uid="{00000000-0005-0000-0000-0000C1090000}"/>
    <cellStyle name="20% - Accent3 8" xfId="294" xr:uid="{00000000-0005-0000-0000-0000C2090000}"/>
    <cellStyle name="20% - Accent3 8 2" xfId="3883" xr:uid="{00000000-0005-0000-0000-0000C3090000}"/>
    <cellStyle name="20% - Accent3 9" xfId="295" xr:uid="{00000000-0005-0000-0000-0000C4090000}"/>
    <cellStyle name="20% - Accent3 9 2" xfId="3884" xr:uid="{00000000-0005-0000-0000-0000C5090000}"/>
    <cellStyle name="20% - Accent4" xfId="4" builtinId="42" customBuiltin="1"/>
    <cellStyle name="20% - Accent4 10" xfId="296" xr:uid="{00000000-0005-0000-0000-0000C7090000}"/>
    <cellStyle name="20% - Accent4 10 2" xfId="3885" xr:uid="{00000000-0005-0000-0000-0000C8090000}"/>
    <cellStyle name="20% - Accent4 11" xfId="297" xr:uid="{00000000-0005-0000-0000-0000C9090000}"/>
    <cellStyle name="20% - Accent4 11 2" xfId="3886" xr:uid="{00000000-0005-0000-0000-0000CA090000}"/>
    <cellStyle name="20% - Accent4 12" xfId="298" xr:uid="{00000000-0005-0000-0000-0000CB090000}"/>
    <cellStyle name="20% - Accent4 12 2" xfId="3887" xr:uid="{00000000-0005-0000-0000-0000CC090000}"/>
    <cellStyle name="20% - Accent4 13" xfId="3888" xr:uid="{00000000-0005-0000-0000-0000CD090000}"/>
    <cellStyle name="20% - Accent4 2" xfId="299" xr:uid="{00000000-0005-0000-0000-0000CE090000}"/>
    <cellStyle name="20% - Accent4 2 2" xfId="3889" xr:uid="{00000000-0005-0000-0000-0000CF090000}"/>
    <cellStyle name="20% - Accent4 3" xfId="300" xr:uid="{00000000-0005-0000-0000-0000D0090000}"/>
    <cellStyle name="20% - Accent4 3 2" xfId="3890" xr:uid="{00000000-0005-0000-0000-0000D1090000}"/>
    <cellStyle name="20% - Accent4 4" xfId="301" xr:uid="{00000000-0005-0000-0000-0000D2090000}"/>
    <cellStyle name="20% - Accent4 4 2" xfId="3891" xr:uid="{00000000-0005-0000-0000-0000D3090000}"/>
    <cellStyle name="20% - Accent4 5" xfId="302" xr:uid="{00000000-0005-0000-0000-0000D4090000}"/>
    <cellStyle name="20% - Accent4 5 2" xfId="3892" xr:uid="{00000000-0005-0000-0000-0000D5090000}"/>
    <cellStyle name="20% - Accent4 6" xfId="303" xr:uid="{00000000-0005-0000-0000-0000D6090000}"/>
    <cellStyle name="20% - Accent4 6 2" xfId="3893" xr:uid="{00000000-0005-0000-0000-0000D7090000}"/>
    <cellStyle name="20% - Accent4 7" xfId="304" xr:uid="{00000000-0005-0000-0000-0000D8090000}"/>
    <cellStyle name="20% - Accent4 7 2" xfId="3894" xr:uid="{00000000-0005-0000-0000-0000D9090000}"/>
    <cellStyle name="20% - Accent4 8" xfId="305" xr:uid="{00000000-0005-0000-0000-0000DA090000}"/>
    <cellStyle name="20% - Accent4 8 2" xfId="3895" xr:uid="{00000000-0005-0000-0000-0000DB090000}"/>
    <cellStyle name="20% - Accent4 9" xfId="306" xr:uid="{00000000-0005-0000-0000-0000DC090000}"/>
    <cellStyle name="20% - Accent4 9 2" xfId="3896" xr:uid="{00000000-0005-0000-0000-0000DD090000}"/>
    <cellStyle name="20% - Accent5" xfId="5" builtinId="46" customBuiltin="1"/>
    <cellStyle name="20% - Accent5 10" xfId="307" xr:uid="{00000000-0005-0000-0000-0000DF090000}"/>
    <cellStyle name="20% - Accent5 10 2" xfId="3897" xr:uid="{00000000-0005-0000-0000-0000E0090000}"/>
    <cellStyle name="20% - Accent5 11" xfId="308" xr:uid="{00000000-0005-0000-0000-0000E1090000}"/>
    <cellStyle name="20% - Accent5 11 2" xfId="3898" xr:uid="{00000000-0005-0000-0000-0000E2090000}"/>
    <cellStyle name="20% - Accent5 12" xfId="309" xr:uid="{00000000-0005-0000-0000-0000E3090000}"/>
    <cellStyle name="20% - Accent5 12 2" xfId="3899" xr:uid="{00000000-0005-0000-0000-0000E4090000}"/>
    <cellStyle name="20% - Accent5 13" xfId="3900" xr:uid="{00000000-0005-0000-0000-0000E5090000}"/>
    <cellStyle name="20% - Accent5 2" xfId="310" xr:uid="{00000000-0005-0000-0000-0000E6090000}"/>
    <cellStyle name="20% - Accent5 2 2" xfId="3901" xr:uid="{00000000-0005-0000-0000-0000E7090000}"/>
    <cellStyle name="20% - Accent5 3" xfId="311" xr:uid="{00000000-0005-0000-0000-0000E8090000}"/>
    <cellStyle name="20% - Accent5 3 2" xfId="3902" xr:uid="{00000000-0005-0000-0000-0000E9090000}"/>
    <cellStyle name="20% - Accent5 4" xfId="312" xr:uid="{00000000-0005-0000-0000-0000EA090000}"/>
    <cellStyle name="20% - Accent5 4 2" xfId="3903" xr:uid="{00000000-0005-0000-0000-0000EB090000}"/>
    <cellStyle name="20% - Accent5 5" xfId="313" xr:uid="{00000000-0005-0000-0000-0000EC090000}"/>
    <cellStyle name="20% - Accent5 5 2" xfId="3904" xr:uid="{00000000-0005-0000-0000-0000ED090000}"/>
    <cellStyle name="20% - Accent5 6" xfId="314" xr:uid="{00000000-0005-0000-0000-0000EE090000}"/>
    <cellStyle name="20% - Accent5 6 2" xfId="3905" xr:uid="{00000000-0005-0000-0000-0000EF090000}"/>
    <cellStyle name="20% - Accent5 7" xfId="315" xr:uid="{00000000-0005-0000-0000-0000F0090000}"/>
    <cellStyle name="20% - Accent5 7 2" xfId="3906" xr:uid="{00000000-0005-0000-0000-0000F1090000}"/>
    <cellStyle name="20% - Accent5 8" xfId="316" xr:uid="{00000000-0005-0000-0000-0000F2090000}"/>
    <cellStyle name="20% - Accent5 8 2" xfId="3907" xr:uid="{00000000-0005-0000-0000-0000F3090000}"/>
    <cellStyle name="20% - Accent5 9" xfId="317" xr:uid="{00000000-0005-0000-0000-0000F4090000}"/>
    <cellStyle name="20% - Accent5 9 2" xfId="3908" xr:uid="{00000000-0005-0000-0000-0000F5090000}"/>
    <cellStyle name="20% - Accent6" xfId="6" builtinId="50" customBuiltin="1"/>
    <cellStyle name="20% - Accent6 10" xfId="318" xr:uid="{00000000-0005-0000-0000-0000F7090000}"/>
    <cellStyle name="20% - Accent6 10 2" xfId="3909" xr:uid="{00000000-0005-0000-0000-0000F8090000}"/>
    <cellStyle name="20% - Accent6 11" xfId="319" xr:uid="{00000000-0005-0000-0000-0000F9090000}"/>
    <cellStyle name="20% - Accent6 11 2" xfId="3910" xr:uid="{00000000-0005-0000-0000-0000FA090000}"/>
    <cellStyle name="20% - Accent6 12" xfId="320" xr:uid="{00000000-0005-0000-0000-0000FB090000}"/>
    <cellStyle name="20% - Accent6 12 2" xfId="3911" xr:uid="{00000000-0005-0000-0000-0000FC090000}"/>
    <cellStyle name="20% - Accent6 13" xfId="3912" xr:uid="{00000000-0005-0000-0000-0000FD090000}"/>
    <cellStyle name="20% - Accent6 2" xfId="321" xr:uid="{00000000-0005-0000-0000-0000FE090000}"/>
    <cellStyle name="20% - Accent6 2 2" xfId="3913" xr:uid="{00000000-0005-0000-0000-0000FF090000}"/>
    <cellStyle name="20% - Accent6 3" xfId="322" xr:uid="{00000000-0005-0000-0000-0000000A0000}"/>
    <cellStyle name="20% - Accent6 3 2" xfId="3914" xr:uid="{00000000-0005-0000-0000-0000010A0000}"/>
    <cellStyle name="20% - Accent6 4" xfId="323" xr:uid="{00000000-0005-0000-0000-0000020A0000}"/>
    <cellStyle name="20% - Accent6 4 2" xfId="3915" xr:uid="{00000000-0005-0000-0000-0000030A0000}"/>
    <cellStyle name="20% - Accent6 5" xfId="324" xr:uid="{00000000-0005-0000-0000-0000040A0000}"/>
    <cellStyle name="20% - Accent6 5 2" xfId="3916" xr:uid="{00000000-0005-0000-0000-0000050A0000}"/>
    <cellStyle name="20% - Accent6 6" xfId="325" xr:uid="{00000000-0005-0000-0000-0000060A0000}"/>
    <cellStyle name="20% - Accent6 6 2" xfId="3917" xr:uid="{00000000-0005-0000-0000-0000070A0000}"/>
    <cellStyle name="20% - Accent6 7" xfId="326" xr:uid="{00000000-0005-0000-0000-0000080A0000}"/>
    <cellStyle name="20% - Accent6 7 2" xfId="3918" xr:uid="{00000000-0005-0000-0000-0000090A0000}"/>
    <cellStyle name="20% - Accent6 8" xfId="327" xr:uid="{00000000-0005-0000-0000-00000A0A0000}"/>
    <cellStyle name="20% - Accent6 8 2" xfId="3919" xr:uid="{00000000-0005-0000-0000-00000B0A0000}"/>
    <cellStyle name="20% - Accent6 9" xfId="328" xr:uid="{00000000-0005-0000-0000-00000C0A0000}"/>
    <cellStyle name="20% - Accent6 9 2" xfId="3920" xr:uid="{00000000-0005-0000-0000-00000D0A0000}"/>
    <cellStyle name="20% - 强调文字颜色 1" xfId="3921" xr:uid="{00000000-0005-0000-0000-00000E0A0000}"/>
    <cellStyle name="20% - 强调文字颜色 2" xfId="3922" xr:uid="{00000000-0005-0000-0000-00000F0A0000}"/>
    <cellStyle name="20% - 强调文字颜色 3" xfId="3923" xr:uid="{00000000-0005-0000-0000-0000100A0000}"/>
    <cellStyle name="20% - 强调文字颜色 4" xfId="3924" xr:uid="{00000000-0005-0000-0000-0000110A0000}"/>
    <cellStyle name="20% - 强调文字颜色 5" xfId="3925" xr:uid="{00000000-0005-0000-0000-0000120A0000}"/>
    <cellStyle name="20% - 强调文字颜色 6" xfId="3926" xr:uid="{00000000-0005-0000-0000-0000130A0000}"/>
    <cellStyle name="2dp" xfId="3605" xr:uid="{00000000-0005-0000-0000-0000140A0000}"/>
    <cellStyle name="40% - Accent1" xfId="7" builtinId="31" customBuiltin="1"/>
    <cellStyle name="40% - Accent1 10" xfId="329" xr:uid="{00000000-0005-0000-0000-0000160A0000}"/>
    <cellStyle name="40% - Accent1 10 2" xfId="3927" xr:uid="{00000000-0005-0000-0000-0000170A0000}"/>
    <cellStyle name="40% - Accent1 11" xfId="330" xr:uid="{00000000-0005-0000-0000-0000180A0000}"/>
    <cellStyle name="40% - Accent1 11 2" xfId="3928" xr:uid="{00000000-0005-0000-0000-0000190A0000}"/>
    <cellStyle name="40% - Accent1 12" xfId="331" xr:uid="{00000000-0005-0000-0000-00001A0A0000}"/>
    <cellStyle name="40% - Accent1 12 2" xfId="3929" xr:uid="{00000000-0005-0000-0000-00001B0A0000}"/>
    <cellStyle name="40% - Accent1 13" xfId="3930" xr:uid="{00000000-0005-0000-0000-00001C0A0000}"/>
    <cellStyle name="40% - Accent1 2" xfId="332" xr:uid="{00000000-0005-0000-0000-00001D0A0000}"/>
    <cellStyle name="40% - Accent1 2 2" xfId="3931" xr:uid="{00000000-0005-0000-0000-00001E0A0000}"/>
    <cellStyle name="40% - Accent1 3" xfId="333" xr:uid="{00000000-0005-0000-0000-00001F0A0000}"/>
    <cellStyle name="40% - Accent1 3 2" xfId="3932" xr:uid="{00000000-0005-0000-0000-0000200A0000}"/>
    <cellStyle name="40% - Accent1 4" xfId="334" xr:uid="{00000000-0005-0000-0000-0000210A0000}"/>
    <cellStyle name="40% - Accent1 4 2" xfId="3933" xr:uid="{00000000-0005-0000-0000-0000220A0000}"/>
    <cellStyle name="40% - Accent1 5" xfId="335" xr:uid="{00000000-0005-0000-0000-0000230A0000}"/>
    <cellStyle name="40% - Accent1 5 2" xfId="3934" xr:uid="{00000000-0005-0000-0000-0000240A0000}"/>
    <cellStyle name="40% - Accent1 6" xfId="336" xr:uid="{00000000-0005-0000-0000-0000250A0000}"/>
    <cellStyle name="40% - Accent1 6 2" xfId="3935" xr:uid="{00000000-0005-0000-0000-0000260A0000}"/>
    <cellStyle name="40% - Accent1 7" xfId="337" xr:uid="{00000000-0005-0000-0000-0000270A0000}"/>
    <cellStyle name="40% - Accent1 7 2" xfId="3936" xr:uid="{00000000-0005-0000-0000-0000280A0000}"/>
    <cellStyle name="40% - Accent1 8" xfId="338" xr:uid="{00000000-0005-0000-0000-0000290A0000}"/>
    <cellStyle name="40% - Accent1 8 2" xfId="3937" xr:uid="{00000000-0005-0000-0000-00002A0A0000}"/>
    <cellStyle name="40% - Accent1 9" xfId="339" xr:uid="{00000000-0005-0000-0000-00002B0A0000}"/>
    <cellStyle name="40% - Accent1 9 2" xfId="3938" xr:uid="{00000000-0005-0000-0000-00002C0A0000}"/>
    <cellStyle name="40% - Accent2" xfId="8" builtinId="35" customBuiltin="1"/>
    <cellStyle name="40% - Accent2 10" xfId="340" xr:uid="{00000000-0005-0000-0000-00002E0A0000}"/>
    <cellStyle name="40% - Accent2 10 2" xfId="3939" xr:uid="{00000000-0005-0000-0000-00002F0A0000}"/>
    <cellStyle name="40% - Accent2 11" xfId="341" xr:uid="{00000000-0005-0000-0000-0000300A0000}"/>
    <cellStyle name="40% - Accent2 11 2" xfId="3940" xr:uid="{00000000-0005-0000-0000-0000310A0000}"/>
    <cellStyle name="40% - Accent2 12" xfId="342" xr:uid="{00000000-0005-0000-0000-0000320A0000}"/>
    <cellStyle name="40% - Accent2 12 2" xfId="3941" xr:uid="{00000000-0005-0000-0000-0000330A0000}"/>
    <cellStyle name="40% - Accent2 13" xfId="3942" xr:uid="{00000000-0005-0000-0000-0000340A0000}"/>
    <cellStyle name="40% - Accent2 2" xfId="343" xr:uid="{00000000-0005-0000-0000-0000350A0000}"/>
    <cellStyle name="40% - Accent2 2 2" xfId="3943" xr:uid="{00000000-0005-0000-0000-0000360A0000}"/>
    <cellStyle name="40% - Accent2 3" xfId="344" xr:uid="{00000000-0005-0000-0000-0000370A0000}"/>
    <cellStyle name="40% - Accent2 3 2" xfId="3944" xr:uid="{00000000-0005-0000-0000-0000380A0000}"/>
    <cellStyle name="40% - Accent2 4" xfId="345" xr:uid="{00000000-0005-0000-0000-0000390A0000}"/>
    <cellStyle name="40% - Accent2 4 2" xfId="3945" xr:uid="{00000000-0005-0000-0000-00003A0A0000}"/>
    <cellStyle name="40% - Accent2 5" xfId="346" xr:uid="{00000000-0005-0000-0000-00003B0A0000}"/>
    <cellStyle name="40% - Accent2 5 2" xfId="3946" xr:uid="{00000000-0005-0000-0000-00003C0A0000}"/>
    <cellStyle name="40% - Accent2 6" xfId="347" xr:uid="{00000000-0005-0000-0000-00003D0A0000}"/>
    <cellStyle name="40% - Accent2 6 2" xfId="3947" xr:uid="{00000000-0005-0000-0000-00003E0A0000}"/>
    <cellStyle name="40% - Accent2 7" xfId="348" xr:uid="{00000000-0005-0000-0000-00003F0A0000}"/>
    <cellStyle name="40% - Accent2 7 2" xfId="3948" xr:uid="{00000000-0005-0000-0000-0000400A0000}"/>
    <cellStyle name="40% - Accent2 8" xfId="349" xr:uid="{00000000-0005-0000-0000-0000410A0000}"/>
    <cellStyle name="40% - Accent2 8 2" xfId="3949" xr:uid="{00000000-0005-0000-0000-0000420A0000}"/>
    <cellStyle name="40% - Accent2 9" xfId="350" xr:uid="{00000000-0005-0000-0000-0000430A0000}"/>
    <cellStyle name="40% - Accent2 9 2" xfId="3950" xr:uid="{00000000-0005-0000-0000-0000440A0000}"/>
    <cellStyle name="40% - Accent3" xfId="9" builtinId="39" customBuiltin="1"/>
    <cellStyle name="40% - Accent3 10" xfId="351" xr:uid="{00000000-0005-0000-0000-0000460A0000}"/>
    <cellStyle name="40% - Accent3 10 2" xfId="3951" xr:uid="{00000000-0005-0000-0000-0000470A0000}"/>
    <cellStyle name="40% - Accent3 11" xfId="352" xr:uid="{00000000-0005-0000-0000-0000480A0000}"/>
    <cellStyle name="40% - Accent3 11 2" xfId="3952" xr:uid="{00000000-0005-0000-0000-0000490A0000}"/>
    <cellStyle name="40% - Accent3 12" xfId="353" xr:uid="{00000000-0005-0000-0000-00004A0A0000}"/>
    <cellStyle name="40% - Accent3 12 2" xfId="3953" xr:uid="{00000000-0005-0000-0000-00004B0A0000}"/>
    <cellStyle name="40% - Accent3 13" xfId="3954" xr:uid="{00000000-0005-0000-0000-00004C0A0000}"/>
    <cellStyle name="40% - Accent3 2" xfId="354" xr:uid="{00000000-0005-0000-0000-00004D0A0000}"/>
    <cellStyle name="40% - Accent3 2 2" xfId="3955" xr:uid="{00000000-0005-0000-0000-00004E0A0000}"/>
    <cellStyle name="40% - Accent3 3" xfId="355" xr:uid="{00000000-0005-0000-0000-00004F0A0000}"/>
    <cellStyle name="40% - Accent3 3 2" xfId="3956" xr:uid="{00000000-0005-0000-0000-0000500A0000}"/>
    <cellStyle name="40% - Accent3 4" xfId="356" xr:uid="{00000000-0005-0000-0000-0000510A0000}"/>
    <cellStyle name="40% - Accent3 4 2" xfId="3957" xr:uid="{00000000-0005-0000-0000-0000520A0000}"/>
    <cellStyle name="40% - Accent3 5" xfId="357" xr:uid="{00000000-0005-0000-0000-0000530A0000}"/>
    <cellStyle name="40% - Accent3 5 2" xfId="3958" xr:uid="{00000000-0005-0000-0000-0000540A0000}"/>
    <cellStyle name="40% - Accent3 6" xfId="358" xr:uid="{00000000-0005-0000-0000-0000550A0000}"/>
    <cellStyle name="40% - Accent3 6 2" xfId="3959" xr:uid="{00000000-0005-0000-0000-0000560A0000}"/>
    <cellStyle name="40% - Accent3 7" xfId="359" xr:uid="{00000000-0005-0000-0000-0000570A0000}"/>
    <cellStyle name="40% - Accent3 7 2" xfId="3960" xr:uid="{00000000-0005-0000-0000-0000580A0000}"/>
    <cellStyle name="40% - Accent3 8" xfId="360" xr:uid="{00000000-0005-0000-0000-0000590A0000}"/>
    <cellStyle name="40% - Accent3 8 2" xfId="3961" xr:uid="{00000000-0005-0000-0000-00005A0A0000}"/>
    <cellStyle name="40% - Accent3 9" xfId="361" xr:uid="{00000000-0005-0000-0000-00005B0A0000}"/>
    <cellStyle name="40% - Accent3 9 2" xfId="3962" xr:uid="{00000000-0005-0000-0000-00005C0A0000}"/>
    <cellStyle name="40% - Accent4" xfId="10" builtinId="43" customBuiltin="1"/>
    <cellStyle name="40% - Accent4 10" xfId="362" xr:uid="{00000000-0005-0000-0000-00005E0A0000}"/>
    <cellStyle name="40% - Accent4 10 2" xfId="3963" xr:uid="{00000000-0005-0000-0000-00005F0A0000}"/>
    <cellStyle name="40% - Accent4 11" xfId="363" xr:uid="{00000000-0005-0000-0000-0000600A0000}"/>
    <cellStyle name="40% - Accent4 11 2" xfId="3964" xr:uid="{00000000-0005-0000-0000-0000610A0000}"/>
    <cellStyle name="40% - Accent4 12" xfId="364" xr:uid="{00000000-0005-0000-0000-0000620A0000}"/>
    <cellStyle name="40% - Accent4 12 2" xfId="3965" xr:uid="{00000000-0005-0000-0000-0000630A0000}"/>
    <cellStyle name="40% - Accent4 13" xfId="3966" xr:uid="{00000000-0005-0000-0000-0000640A0000}"/>
    <cellStyle name="40% - Accent4 2" xfId="365" xr:uid="{00000000-0005-0000-0000-0000650A0000}"/>
    <cellStyle name="40% - Accent4 2 2" xfId="3967" xr:uid="{00000000-0005-0000-0000-0000660A0000}"/>
    <cellStyle name="40% - Accent4 3" xfId="366" xr:uid="{00000000-0005-0000-0000-0000670A0000}"/>
    <cellStyle name="40% - Accent4 3 2" xfId="3968" xr:uid="{00000000-0005-0000-0000-0000680A0000}"/>
    <cellStyle name="40% - Accent4 4" xfId="367" xr:uid="{00000000-0005-0000-0000-0000690A0000}"/>
    <cellStyle name="40% - Accent4 4 2" xfId="3969" xr:uid="{00000000-0005-0000-0000-00006A0A0000}"/>
    <cellStyle name="40% - Accent4 5" xfId="368" xr:uid="{00000000-0005-0000-0000-00006B0A0000}"/>
    <cellStyle name="40% - Accent4 5 2" xfId="3970" xr:uid="{00000000-0005-0000-0000-00006C0A0000}"/>
    <cellStyle name="40% - Accent4 6" xfId="369" xr:uid="{00000000-0005-0000-0000-00006D0A0000}"/>
    <cellStyle name="40% - Accent4 6 2" xfId="3971" xr:uid="{00000000-0005-0000-0000-00006E0A0000}"/>
    <cellStyle name="40% - Accent4 7" xfId="370" xr:uid="{00000000-0005-0000-0000-00006F0A0000}"/>
    <cellStyle name="40% - Accent4 7 2" xfId="3972" xr:uid="{00000000-0005-0000-0000-0000700A0000}"/>
    <cellStyle name="40% - Accent4 8" xfId="371" xr:uid="{00000000-0005-0000-0000-0000710A0000}"/>
    <cellStyle name="40% - Accent4 8 2" xfId="3973" xr:uid="{00000000-0005-0000-0000-0000720A0000}"/>
    <cellStyle name="40% - Accent4 9" xfId="372" xr:uid="{00000000-0005-0000-0000-0000730A0000}"/>
    <cellStyle name="40% - Accent4 9 2" xfId="3974" xr:uid="{00000000-0005-0000-0000-0000740A0000}"/>
    <cellStyle name="40% - Accent5" xfId="11" builtinId="47" customBuiltin="1"/>
    <cellStyle name="40% - Accent5 10" xfId="373" xr:uid="{00000000-0005-0000-0000-0000760A0000}"/>
    <cellStyle name="40% - Accent5 10 2" xfId="3975" xr:uid="{00000000-0005-0000-0000-0000770A0000}"/>
    <cellStyle name="40% - Accent5 11" xfId="374" xr:uid="{00000000-0005-0000-0000-0000780A0000}"/>
    <cellStyle name="40% - Accent5 11 2" xfId="3976" xr:uid="{00000000-0005-0000-0000-0000790A0000}"/>
    <cellStyle name="40% - Accent5 12" xfId="375" xr:uid="{00000000-0005-0000-0000-00007A0A0000}"/>
    <cellStyle name="40% - Accent5 12 2" xfId="3977" xr:uid="{00000000-0005-0000-0000-00007B0A0000}"/>
    <cellStyle name="40% - Accent5 13" xfId="3978" xr:uid="{00000000-0005-0000-0000-00007C0A0000}"/>
    <cellStyle name="40% - Accent5 2" xfId="376" xr:uid="{00000000-0005-0000-0000-00007D0A0000}"/>
    <cellStyle name="40% - Accent5 2 2" xfId="3979" xr:uid="{00000000-0005-0000-0000-00007E0A0000}"/>
    <cellStyle name="40% - Accent5 3" xfId="377" xr:uid="{00000000-0005-0000-0000-00007F0A0000}"/>
    <cellStyle name="40% - Accent5 3 2" xfId="3980" xr:uid="{00000000-0005-0000-0000-0000800A0000}"/>
    <cellStyle name="40% - Accent5 4" xfId="378" xr:uid="{00000000-0005-0000-0000-0000810A0000}"/>
    <cellStyle name="40% - Accent5 4 2" xfId="3981" xr:uid="{00000000-0005-0000-0000-0000820A0000}"/>
    <cellStyle name="40% - Accent5 5" xfId="379" xr:uid="{00000000-0005-0000-0000-0000830A0000}"/>
    <cellStyle name="40% - Accent5 5 2" xfId="3982" xr:uid="{00000000-0005-0000-0000-0000840A0000}"/>
    <cellStyle name="40% - Accent5 6" xfId="380" xr:uid="{00000000-0005-0000-0000-0000850A0000}"/>
    <cellStyle name="40% - Accent5 6 2" xfId="3983" xr:uid="{00000000-0005-0000-0000-0000860A0000}"/>
    <cellStyle name="40% - Accent5 7" xfId="381" xr:uid="{00000000-0005-0000-0000-0000870A0000}"/>
    <cellStyle name="40% - Accent5 7 2" xfId="3984" xr:uid="{00000000-0005-0000-0000-0000880A0000}"/>
    <cellStyle name="40% - Accent5 8" xfId="382" xr:uid="{00000000-0005-0000-0000-0000890A0000}"/>
    <cellStyle name="40% - Accent5 8 2" xfId="3985" xr:uid="{00000000-0005-0000-0000-00008A0A0000}"/>
    <cellStyle name="40% - Accent5 9" xfId="383" xr:uid="{00000000-0005-0000-0000-00008B0A0000}"/>
    <cellStyle name="40% - Accent5 9 2" xfId="3986" xr:uid="{00000000-0005-0000-0000-00008C0A0000}"/>
    <cellStyle name="40% - Accent6" xfId="12" builtinId="51" customBuiltin="1"/>
    <cellStyle name="40% - Accent6 10" xfId="384" xr:uid="{00000000-0005-0000-0000-00008E0A0000}"/>
    <cellStyle name="40% - Accent6 10 2" xfId="3987" xr:uid="{00000000-0005-0000-0000-00008F0A0000}"/>
    <cellStyle name="40% - Accent6 11" xfId="385" xr:uid="{00000000-0005-0000-0000-0000900A0000}"/>
    <cellStyle name="40% - Accent6 11 2" xfId="3988" xr:uid="{00000000-0005-0000-0000-0000910A0000}"/>
    <cellStyle name="40% - Accent6 12" xfId="386" xr:uid="{00000000-0005-0000-0000-0000920A0000}"/>
    <cellStyle name="40% - Accent6 12 2" xfId="3989" xr:uid="{00000000-0005-0000-0000-0000930A0000}"/>
    <cellStyle name="40% - Accent6 13" xfId="3990" xr:uid="{00000000-0005-0000-0000-0000940A0000}"/>
    <cellStyle name="40% - Accent6 2" xfId="387" xr:uid="{00000000-0005-0000-0000-0000950A0000}"/>
    <cellStyle name="40% - Accent6 2 2" xfId="3991" xr:uid="{00000000-0005-0000-0000-0000960A0000}"/>
    <cellStyle name="40% - Accent6 3" xfId="388" xr:uid="{00000000-0005-0000-0000-0000970A0000}"/>
    <cellStyle name="40% - Accent6 3 2" xfId="3992" xr:uid="{00000000-0005-0000-0000-0000980A0000}"/>
    <cellStyle name="40% - Accent6 4" xfId="389" xr:uid="{00000000-0005-0000-0000-0000990A0000}"/>
    <cellStyle name="40% - Accent6 4 2" xfId="3993" xr:uid="{00000000-0005-0000-0000-00009A0A0000}"/>
    <cellStyle name="40% - Accent6 5" xfId="390" xr:uid="{00000000-0005-0000-0000-00009B0A0000}"/>
    <cellStyle name="40% - Accent6 5 2" xfId="3994" xr:uid="{00000000-0005-0000-0000-00009C0A0000}"/>
    <cellStyle name="40% - Accent6 6" xfId="391" xr:uid="{00000000-0005-0000-0000-00009D0A0000}"/>
    <cellStyle name="40% - Accent6 6 2" xfId="3995" xr:uid="{00000000-0005-0000-0000-00009E0A0000}"/>
    <cellStyle name="40% - Accent6 7" xfId="392" xr:uid="{00000000-0005-0000-0000-00009F0A0000}"/>
    <cellStyle name="40% - Accent6 7 2" xfId="3996" xr:uid="{00000000-0005-0000-0000-0000A00A0000}"/>
    <cellStyle name="40% - Accent6 8" xfId="393" xr:uid="{00000000-0005-0000-0000-0000A10A0000}"/>
    <cellStyle name="40% - Accent6 8 2" xfId="3997" xr:uid="{00000000-0005-0000-0000-0000A20A0000}"/>
    <cellStyle name="40% - Accent6 9" xfId="394" xr:uid="{00000000-0005-0000-0000-0000A30A0000}"/>
    <cellStyle name="40% - Accent6 9 2" xfId="3998" xr:uid="{00000000-0005-0000-0000-0000A40A0000}"/>
    <cellStyle name="40% - 强调文字颜色 1" xfId="3999" xr:uid="{00000000-0005-0000-0000-0000A50A0000}"/>
    <cellStyle name="40% - 强调文字颜色 2" xfId="4000" xr:uid="{00000000-0005-0000-0000-0000A60A0000}"/>
    <cellStyle name="40% - 强调文字颜色 3" xfId="4001" xr:uid="{00000000-0005-0000-0000-0000A70A0000}"/>
    <cellStyle name="40% - 强调文字颜色 4" xfId="4002" xr:uid="{00000000-0005-0000-0000-0000A80A0000}"/>
    <cellStyle name="40% - 强调文字颜色 5" xfId="4003" xr:uid="{00000000-0005-0000-0000-0000A90A0000}"/>
    <cellStyle name="40% - 强调文字颜色 6" xfId="4004" xr:uid="{00000000-0005-0000-0000-0000AA0A0000}"/>
    <cellStyle name="60% - Accent1" xfId="13" builtinId="32" customBuiltin="1"/>
    <cellStyle name="60% - Accent1 10" xfId="395" xr:uid="{00000000-0005-0000-0000-0000AC0A0000}"/>
    <cellStyle name="60% - Accent1 11" xfId="396" xr:uid="{00000000-0005-0000-0000-0000AD0A0000}"/>
    <cellStyle name="60% - Accent1 12" xfId="397" xr:uid="{00000000-0005-0000-0000-0000AE0A0000}"/>
    <cellStyle name="60% - Accent1 13" xfId="4005" xr:uid="{00000000-0005-0000-0000-0000AF0A0000}"/>
    <cellStyle name="60% - Accent1 2" xfId="398" xr:uid="{00000000-0005-0000-0000-0000B00A0000}"/>
    <cellStyle name="60% - Accent1 3" xfId="399" xr:uid="{00000000-0005-0000-0000-0000B10A0000}"/>
    <cellStyle name="60% - Accent1 4" xfId="400" xr:uid="{00000000-0005-0000-0000-0000B20A0000}"/>
    <cellStyle name="60% - Accent1 5" xfId="401" xr:uid="{00000000-0005-0000-0000-0000B30A0000}"/>
    <cellStyle name="60% - Accent1 6" xfId="402" xr:uid="{00000000-0005-0000-0000-0000B40A0000}"/>
    <cellStyle name="60% - Accent1 7" xfId="403" xr:uid="{00000000-0005-0000-0000-0000B50A0000}"/>
    <cellStyle name="60% - Accent1 8" xfId="404" xr:uid="{00000000-0005-0000-0000-0000B60A0000}"/>
    <cellStyle name="60% - Accent1 9" xfId="405" xr:uid="{00000000-0005-0000-0000-0000B70A0000}"/>
    <cellStyle name="60% - Accent2" xfId="14" builtinId="36" customBuiltin="1"/>
    <cellStyle name="60% - Accent2 10" xfId="406" xr:uid="{00000000-0005-0000-0000-0000B90A0000}"/>
    <cellStyle name="60% - Accent2 11" xfId="407" xr:uid="{00000000-0005-0000-0000-0000BA0A0000}"/>
    <cellStyle name="60% - Accent2 12" xfId="408" xr:uid="{00000000-0005-0000-0000-0000BB0A0000}"/>
    <cellStyle name="60% - Accent2 13" xfId="4006" xr:uid="{00000000-0005-0000-0000-0000BC0A0000}"/>
    <cellStyle name="60% - Accent2 2" xfId="409" xr:uid="{00000000-0005-0000-0000-0000BD0A0000}"/>
    <cellStyle name="60% - Accent2 3" xfId="410" xr:uid="{00000000-0005-0000-0000-0000BE0A0000}"/>
    <cellStyle name="60% - Accent2 4" xfId="411" xr:uid="{00000000-0005-0000-0000-0000BF0A0000}"/>
    <cellStyle name="60% - Accent2 5" xfId="412" xr:uid="{00000000-0005-0000-0000-0000C00A0000}"/>
    <cellStyle name="60% - Accent2 6" xfId="413" xr:uid="{00000000-0005-0000-0000-0000C10A0000}"/>
    <cellStyle name="60% - Accent2 7" xfId="414" xr:uid="{00000000-0005-0000-0000-0000C20A0000}"/>
    <cellStyle name="60% - Accent2 8" xfId="415" xr:uid="{00000000-0005-0000-0000-0000C30A0000}"/>
    <cellStyle name="60% - Accent2 9" xfId="416" xr:uid="{00000000-0005-0000-0000-0000C40A0000}"/>
    <cellStyle name="60% - Accent3" xfId="15" builtinId="40" customBuiltin="1"/>
    <cellStyle name="60% - Accent3 10" xfId="417" xr:uid="{00000000-0005-0000-0000-0000C60A0000}"/>
    <cellStyle name="60% - Accent3 11" xfId="418" xr:uid="{00000000-0005-0000-0000-0000C70A0000}"/>
    <cellStyle name="60% - Accent3 12" xfId="419" xr:uid="{00000000-0005-0000-0000-0000C80A0000}"/>
    <cellStyle name="60% - Accent3 13" xfId="4007" xr:uid="{00000000-0005-0000-0000-0000C90A0000}"/>
    <cellStyle name="60% - Accent3 2" xfId="420" xr:uid="{00000000-0005-0000-0000-0000CA0A0000}"/>
    <cellStyle name="60% - Accent3 3" xfId="421" xr:uid="{00000000-0005-0000-0000-0000CB0A0000}"/>
    <cellStyle name="60% - Accent3 4" xfId="422" xr:uid="{00000000-0005-0000-0000-0000CC0A0000}"/>
    <cellStyle name="60% - Accent3 5" xfId="423" xr:uid="{00000000-0005-0000-0000-0000CD0A0000}"/>
    <cellStyle name="60% - Accent3 6" xfId="424" xr:uid="{00000000-0005-0000-0000-0000CE0A0000}"/>
    <cellStyle name="60% - Accent3 7" xfId="425" xr:uid="{00000000-0005-0000-0000-0000CF0A0000}"/>
    <cellStyle name="60% - Accent3 8" xfId="426" xr:uid="{00000000-0005-0000-0000-0000D00A0000}"/>
    <cellStyle name="60% - Accent3 9" xfId="427" xr:uid="{00000000-0005-0000-0000-0000D10A0000}"/>
    <cellStyle name="60% - Accent4" xfId="16" builtinId="44" customBuiltin="1"/>
    <cellStyle name="60% - Accent4 10" xfId="428" xr:uid="{00000000-0005-0000-0000-0000D30A0000}"/>
    <cellStyle name="60% - Accent4 11" xfId="429" xr:uid="{00000000-0005-0000-0000-0000D40A0000}"/>
    <cellStyle name="60% - Accent4 12" xfId="430" xr:uid="{00000000-0005-0000-0000-0000D50A0000}"/>
    <cellStyle name="60% - Accent4 13" xfId="4008" xr:uid="{00000000-0005-0000-0000-0000D60A0000}"/>
    <cellStyle name="60% - Accent4 2" xfId="431" xr:uid="{00000000-0005-0000-0000-0000D70A0000}"/>
    <cellStyle name="60% - Accent4 3" xfId="432" xr:uid="{00000000-0005-0000-0000-0000D80A0000}"/>
    <cellStyle name="60% - Accent4 4" xfId="433" xr:uid="{00000000-0005-0000-0000-0000D90A0000}"/>
    <cellStyle name="60% - Accent4 5" xfId="434" xr:uid="{00000000-0005-0000-0000-0000DA0A0000}"/>
    <cellStyle name="60% - Accent4 6" xfId="435" xr:uid="{00000000-0005-0000-0000-0000DB0A0000}"/>
    <cellStyle name="60% - Accent4 7" xfId="436" xr:uid="{00000000-0005-0000-0000-0000DC0A0000}"/>
    <cellStyle name="60% - Accent4 8" xfId="437" xr:uid="{00000000-0005-0000-0000-0000DD0A0000}"/>
    <cellStyle name="60% - Accent4 9" xfId="438" xr:uid="{00000000-0005-0000-0000-0000DE0A0000}"/>
    <cellStyle name="60% - Accent5" xfId="17" builtinId="48" customBuiltin="1"/>
    <cellStyle name="60% - Accent5 10" xfId="439" xr:uid="{00000000-0005-0000-0000-0000E00A0000}"/>
    <cellStyle name="60% - Accent5 11" xfId="440" xr:uid="{00000000-0005-0000-0000-0000E10A0000}"/>
    <cellStyle name="60% - Accent5 12" xfId="441" xr:uid="{00000000-0005-0000-0000-0000E20A0000}"/>
    <cellStyle name="60% - Accent5 13" xfId="4009" xr:uid="{00000000-0005-0000-0000-0000E30A0000}"/>
    <cellStyle name="60% - Accent5 2" xfId="442" xr:uid="{00000000-0005-0000-0000-0000E40A0000}"/>
    <cellStyle name="60% - Accent5 3" xfId="443" xr:uid="{00000000-0005-0000-0000-0000E50A0000}"/>
    <cellStyle name="60% - Accent5 4" xfId="444" xr:uid="{00000000-0005-0000-0000-0000E60A0000}"/>
    <cellStyle name="60% - Accent5 5" xfId="445" xr:uid="{00000000-0005-0000-0000-0000E70A0000}"/>
    <cellStyle name="60% - Accent5 6" xfId="446" xr:uid="{00000000-0005-0000-0000-0000E80A0000}"/>
    <cellStyle name="60% - Accent5 7" xfId="447" xr:uid="{00000000-0005-0000-0000-0000E90A0000}"/>
    <cellStyle name="60% - Accent5 8" xfId="448" xr:uid="{00000000-0005-0000-0000-0000EA0A0000}"/>
    <cellStyle name="60% - Accent5 9" xfId="449" xr:uid="{00000000-0005-0000-0000-0000EB0A0000}"/>
    <cellStyle name="60% - Accent6" xfId="18" builtinId="52" customBuiltin="1"/>
    <cellStyle name="60% - Accent6 10" xfId="450" xr:uid="{00000000-0005-0000-0000-0000ED0A0000}"/>
    <cellStyle name="60% - Accent6 11" xfId="451" xr:uid="{00000000-0005-0000-0000-0000EE0A0000}"/>
    <cellStyle name="60% - Accent6 12" xfId="452" xr:uid="{00000000-0005-0000-0000-0000EF0A0000}"/>
    <cellStyle name="60% - Accent6 13" xfId="4010" xr:uid="{00000000-0005-0000-0000-0000F00A0000}"/>
    <cellStyle name="60% - Accent6 2" xfId="453" xr:uid="{00000000-0005-0000-0000-0000F10A0000}"/>
    <cellStyle name="60% - Accent6 3" xfId="454" xr:uid="{00000000-0005-0000-0000-0000F20A0000}"/>
    <cellStyle name="60% - Accent6 4" xfId="455" xr:uid="{00000000-0005-0000-0000-0000F30A0000}"/>
    <cellStyle name="60% - Accent6 5" xfId="456" xr:uid="{00000000-0005-0000-0000-0000F40A0000}"/>
    <cellStyle name="60% - Accent6 6" xfId="457" xr:uid="{00000000-0005-0000-0000-0000F50A0000}"/>
    <cellStyle name="60% - Accent6 7" xfId="458" xr:uid="{00000000-0005-0000-0000-0000F60A0000}"/>
    <cellStyle name="60% - Accent6 8" xfId="459" xr:uid="{00000000-0005-0000-0000-0000F70A0000}"/>
    <cellStyle name="60% - Accent6 9" xfId="460" xr:uid="{00000000-0005-0000-0000-0000F80A0000}"/>
    <cellStyle name="60% - 强调文字颜色 1" xfId="4011" xr:uid="{00000000-0005-0000-0000-0000F90A0000}"/>
    <cellStyle name="60% - 强调文字颜色 2" xfId="4012" xr:uid="{00000000-0005-0000-0000-0000FA0A0000}"/>
    <cellStyle name="60% - 强调文字颜色 3" xfId="4013" xr:uid="{00000000-0005-0000-0000-0000FB0A0000}"/>
    <cellStyle name="60% - 强调文字颜色 4" xfId="4014" xr:uid="{00000000-0005-0000-0000-0000FC0A0000}"/>
    <cellStyle name="60% - 强调文字颜色 5" xfId="4015" xr:uid="{00000000-0005-0000-0000-0000FD0A0000}"/>
    <cellStyle name="60% - 强调文字颜色 6" xfId="4016" xr:uid="{00000000-0005-0000-0000-0000FE0A0000}"/>
    <cellStyle name="Accent1" xfId="19" builtinId="29" customBuiltin="1"/>
    <cellStyle name="Accent1 10" xfId="461" xr:uid="{00000000-0005-0000-0000-0000000B0000}"/>
    <cellStyle name="Accent1 11" xfId="462" xr:uid="{00000000-0005-0000-0000-0000010B0000}"/>
    <cellStyle name="Accent1 12" xfId="463" xr:uid="{00000000-0005-0000-0000-0000020B0000}"/>
    <cellStyle name="Accent1 13" xfId="4017" xr:uid="{00000000-0005-0000-0000-0000030B0000}"/>
    <cellStyle name="Accent1 2" xfId="464" xr:uid="{00000000-0005-0000-0000-0000040B0000}"/>
    <cellStyle name="Accent1 3" xfId="465" xr:uid="{00000000-0005-0000-0000-0000050B0000}"/>
    <cellStyle name="Accent1 4" xfId="466" xr:uid="{00000000-0005-0000-0000-0000060B0000}"/>
    <cellStyle name="Accent1 5" xfId="467" xr:uid="{00000000-0005-0000-0000-0000070B0000}"/>
    <cellStyle name="Accent1 6" xfId="468" xr:uid="{00000000-0005-0000-0000-0000080B0000}"/>
    <cellStyle name="Accent1 7" xfId="469" xr:uid="{00000000-0005-0000-0000-0000090B0000}"/>
    <cellStyle name="Accent1 8" xfId="470" xr:uid="{00000000-0005-0000-0000-00000A0B0000}"/>
    <cellStyle name="Accent1 9" xfId="471" xr:uid="{00000000-0005-0000-0000-00000B0B0000}"/>
    <cellStyle name="Accent2" xfId="20" builtinId="33" customBuiltin="1"/>
    <cellStyle name="Accent2 10" xfId="472" xr:uid="{00000000-0005-0000-0000-00000D0B0000}"/>
    <cellStyle name="Accent2 11" xfId="473" xr:uid="{00000000-0005-0000-0000-00000E0B0000}"/>
    <cellStyle name="Accent2 12" xfId="474" xr:uid="{00000000-0005-0000-0000-00000F0B0000}"/>
    <cellStyle name="Accent2 13" xfId="4018" xr:uid="{00000000-0005-0000-0000-0000100B0000}"/>
    <cellStyle name="Accent2 2" xfId="475" xr:uid="{00000000-0005-0000-0000-0000110B0000}"/>
    <cellStyle name="Accent2 3" xfId="476" xr:uid="{00000000-0005-0000-0000-0000120B0000}"/>
    <cellStyle name="Accent2 4" xfId="477" xr:uid="{00000000-0005-0000-0000-0000130B0000}"/>
    <cellStyle name="Accent2 5" xfId="478" xr:uid="{00000000-0005-0000-0000-0000140B0000}"/>
    <cellStyle name="Accent2 6" xfId="479" xr:uid="{00000000-0005-0000-0000-0000150B0000}"/>
    <cellStyle name="Accent2 7" xfId="480" xr:uid="{00000000-0005-0000-0000-0000160B0000}"/>
    <cellStyle name="Accent2 8" xfId="481" xr:uid="{00000000-0005-0000-0000-0000170B0000}"/>
    <cellStyle name="Accent2 9" xfId="482" xr:uid="{00000000-0005-0000-0000-0000180B0000}"/>
    <cellStyle name="Accent3" xfId="21" builtinId="37" customBuiltin="1"/>
    <cellStyle name="Accent3 10" xfId="483" xr:uid="{00000000-0005-0000-0000-00001A0B0000}"/>
    <cellStyle name="Accent3 11" xfId="484" xr:uid="{00000000-0005-0000-0000-00001B0B0000}"/>
    <cellStyle name="Accent3 12" xfId="485" xr:uid="{00000000-0005-0000-0000-00001C0B0000}"/>
    <cellStyle name="Accent3 13" xfId="4019" xr:uid="{00000000-0005-0000-0000-00001D0B0000}"/>
    <cellStyle name="Accent3 2" xfId="486" xr:uid="{00000000-0005-0000-0000-00001E0B0000}"/>
    <cellStyle name="Accent3 3" xfId="487" xr:uid="{00000000-0005-0000-0000-00001F0B0000}"/>
    <cellStyle name="Accent3 4" xfId="488" xr:uid="{00000000-0005-0000-0000-0000200B0000}"/>
    <cellStyle name="Accent3 5" xfId="489" xr:uid="{00000000-0005-0000-0000-0000210B0000}"/>
    <cellStyle name="Accent3 6" xfId="490" xr:uid="{00000000-0005-0000-0000-0000220B0000}"/>
    <cellStyle name="Accent3 7" xfId="491" xr:uid="{00000000-0005-0000-0000-0000230B0000}"/>
    <cellStyle name="Accent3 8" xfId="492" xr:uid="{00000000-0005-0000-0000-0000240B0000}"/>
    <cellStyle name="Accent3 9" xfId="493" xr:uid="{00000000-0005-0000-0000-0000250B0000}"/>
    <cellStyle name="Accent4" xfId="22" builtinId="41" customBuiltin="1"/>
    <cellStyle name="Accent4 10" xfId="494" xr:uid="{00000000-0005-0000-0000-0000270B0000}"/>
    <cellStyle name="Accent4 11" xfId="495" xr:uid="{00000000-0005-0000-0000-0000280B0000}"/>
    <cellStyle name="Accent4 12" xfId="496" xr:uid="{00000000-0005-0000-0000-0000290B0000}"/>
    <cellStyle name="Accent4 13" xfId="4020" xr:uid="{00000000-0005-0000-0000-00002A0B0000}"/>
    <cellStyle name="Accent4 2" xfId="497" xr:uid="{00000000-0005-0000-0000-00002B0B0000}"/>
    <cellStyle name="Accent4 3" xfId="498" xr:uid="{00000000-0005-0000-0000-00002C0B0000}"/>
    <cellStyle name="Accent4 4" xfId="499" xr:uid="{00000000-0005-0000-0000-00002D0B0000}"/>
    <cellStyle name="Accent4 5" xfId="500" xr:uid="{00000000-0005-0000-0000-00002E0B0000}"/>
    <cellStyle name="Accent4 6" xfId="501" xr:uid="{00000000-0005-0000-0000-00002F0B0000}"/>
    <cellStyle name="Accent4 7" xfId="502" xr:uid="{00000000-0005-0000-0000-0000300B0000}"/>
    <cellStyle name="Accent4 8" xfId="503" xr:uid="{00000000-0005-0000-0000-0000310B0000}"/>
    <cellStyle name="Accent4 9" xfId="504" xr:uid="{00000000-0005-0000-0000-0000320B0000}"/>
    <cellStyle name="Accent5" xfId="23" builtinId="45" customBuiltin="1"/>
    <cellStyle name="Accent5 10" xfId="505" xr:uid="{00000000-0005-0000-0000-0000340B0000}"/>
    <cellStyle name="Accent5 11" xfId="506" xr:uid="{00000000-0005-0000-0000-0000350B0000}"/>
    <cellStyle name="Accent5 12" xfId="507" xr:uid="{00000000-0005-0000-0000-0000360B0000}"/>
    <cellStyle name="Accent5 13" xfId="4021" xr:uid="{00000000-0005-0000-0000-0000370B0000}"/>
    <cellStyle name="Accent5 2" xfId="508" xr:uid="{00000000-0005-0000-0000-0000380B0000}"/>
    <cellStyle name="Accent5 3" xfId="509" xr:uid="{00000000-0005-0000-0000-0000390B0000}"/>
    <cellStyle name="Accent5 4" xfId="510" xr:uid="{00000000-0005-0000-0000-00003A0B0000}"/>
    <cellStyle name="Accent5 5" xfId="511" xr:uid="{00000000-0005-0000-0000-00003B0B0000}"/>
    <cellStyle name="Accent5 6" xfId="512" xr:uid="{00000000-0005-0000-0000-00003C0B0000}"/>
    <cellStyle name="Accent5 7" xfId="513" xr:uid="{00000000-0005-0000-0000-00003D0B0000}"/>
    <cellStyle name="Accent5 8" xfId="514" xr:uid="{00000000-0005-0000-0000-00003E0B0000}"/>
    <cellStyle name="Accent5 9" xfId="515" xr:uid="{00000000-0005-0000-0000-00003F0B0000}"/>
    <cellStyle name="Accent6" xfId="24" builtinId="49" customBuiltin="1"/>
    <cellStyle name="Accent6 10" xfId="516" xr:uid="{00000000-0005-0000-0000-0000410B0000}"/>
    <cellStyle name="Accent6 11" xfId="517" xr:uid="{00000000-0005-0000-0000-0000420B0000}"/>
    <cellStyle name="Accent6 12" xfId="518" xr:uid="{00000000-0005-0000-0000-0000430B0000}"/>
    <cellStyle name="Accent6 13" xfId="4022" xr:uid="{00000000-0005-0000-0000-0000440B0000}"/>
    <cellStyle name="Accent6 2" xfId="519" xr:uid="{00000000-0005-0000-0000-0000450B0000}"/>
    <cellStyle name="Accent6 3" xfId="520" xr:uid="{00000000-0005-0000-0000-0000460B0000}"/>
    <cellStyle name="Accent6 4" xfId="521" xr:uid="{00000000-0005-0000-0000-0000470B0000}"/>
    <cellStyle name="Accent6 5" xfId="522" xr:uid="{00000000-0005-0000-0000-0000480B0000}"/>
    <cellStyle name="Accent6 6" xfId="523" xr:uid="{00000000-0005-0000-0000-0000490B0000}"/>
    <cellStyle name="Accent6 7" xfId="524" xr:uid="{00000000-0005-0000-0000-00004A0B0000}"/>
    <cellStyle name="Accent6 8" xfId="525" xr:uid="{00000000-0005-0000-0000-00004B0B0000}"/>
    <cellStyle name="Accent6 9" xfId="526" xr:uid="{00000000-0005-0000-0000-00004C0B0000}"/>
    <cellStyle name="Account Heading" xfId="3606" xr:uid="{00000000-0005-0000-0000-00004D0B0000}"/>
    <cellStyle name="Ärenderubrik" xfId="25" xr:uid="{00000000-0005-0000-0000-00004E0B0000}"/>
    <cellStyle name="b" xfId="3607" xr:uid="{00000000-0005-0000-0000-00004F0B0000}"/>
    <cellStyle name="b_2008 YEnd Audit GFR Checklist - Module 2" xfId="3608" xr:uid="{00000000-0005-0000-0000-0000500B0000}"/>
    <cellStyle name="b_2011 1st Qtr Fcst - Blank Template" xfId="3609" xr:uid="{00000000-0005-0000-0000-0000510B0000}"/>
    <cellStyle name="b_C3. General Cash by T3" xfId="3610" xr:uid="{00000000-0005-0000-0000-0000520B0000}"/>
    <cellStyle name="b_C4. Client Cash by T2" xfId="3611" xr:uid="{00000000-0005-0000-0000-0000530B0000}"/>
    <cellStyle name="b_D3. Debtors - Top 10" xfId="3612" xr:uid="{00000000-0005-0000-0000-0000540B0000}"/>
    <cellStyle name="b_Debtor Prov Schedule Checklist (4)" xfId="3613" xr:uid="{00000000-0005-0000-0000-0000550B0000}"/>
    <cellStyle name="b_F1. Prepayments" xfId="3614" xr:uid="{00000000-0005-0000-0000-0000560B0000}"/>
    <cellStyle name="b_GFR Checklist -Year Audit June 2009 v1" xfId="3615" xr:uid="{00000000-0005-0000-0000-0000570B0000}"/>
    <cellStyle name="b_GFR Checklist -Year Audit June 2009 v2" xfId="3616" xr:uid="{00000000-0005-0000-0000-0000580B0000}"/>
    <cellStyle name="b_GFR Checklist -Year Audit June 2009 v4" xfId="3617" xr:uid="{00000000-0005-0000-0000-0000590B0000}"/>
    <cellStyle name="b_K1. Annual Leave" xfId="3618" xr:uid="{00000000-0005-0000-0000-00005A0B0000}"/>
    <cellStyle name="b_May 10 Metals Consolidated FINAL" xfId="3619" xr:uid="{00000000-0005-0000-0000-00005B0B0000}"/>
    <cellStyle name="b_R. ADD Debtors csv" xfId="3620" xr:uid="{00000000-0005-0000-0000-00005C0B0000}"/>
    <cellStyle name="b_R. PNLBS YTD csv" xfId="3621" xr:uid="{00000000-0005-0000-0000-00005D0B0000}"/>
    <cellStyle name="b_Rev Rec Template (3)" xfId="3622" xr:uid="{00000000-0005-0000-0000-00005E0B0000}"/>
    <cellStyle name="b_Rev Rec Template (3)_GFR Checklist -Year Audit June 2009 v4" xfId="3623" xr:uid="{00000000-0005-0000-0000-00005F0B0000}"/>
    <cellStyle name="b_Rev Rec Template (3)_R. ADD Debtors csv" xfId="3624" xr:uid="{00000000-0005-0000-0000-0000600B0000}"/>
    <cellStyle name="b_Rev Rec Template (3)_R. PNLBS YTD csv" xfId="3625" xr:uid="{00000000-0005-0000-0000-0000610B0000}"/>
    <cellStyle name="b_TB Close List of Issues for Overseas" xfId="3626" xr:uid="{00000000-0005-0000-0000-0000620B0000}"/>
    <cellStyle name="b_TB Close List of Issues for Overseas_GFR Checklist -Year Audit June 2009 v4" xfId="3627" xr:uid="{00000000-0005-0000-0000-0000630B0000}"/>
    <cellStyle name="b_TB Close List of Issues for Overseas_R. ADD Debtors csv" xfId="3628" xr:uid="{00000000-0005-0000-0000-0000640B0000}"/>
    <cellStyle name="b_TB Close List of Issues for Overseas_R. PNLBS YTD csv" xfId="3629" xr:uid="{00000000-0005-0000-0000-0000650B0000}"/>
    <cellStyle name="Bad" xfId="26" builtinId="27" customBuiltin="1"/>
    <cellStyle name="Bad 10" xfId="527" xr:uid="{00000000-0005-0000-0000-0000670B0000}"/>
    <cellStyle name="Bad 11" xfId="528" xr:uid="{00000000-0005-0000-0000-0000680B0000}"/>
    <cellStyle name="Bad 12" xfId="529" xr:uid="{00000000-0005-0000-0000-0000690B0000}"/>
    <cellStyle name="Bad 13" xfId="4023" xr:uid="{00000000-0005-0000-0000-00006A0B0000}"/>
    <cellStyle name="Bad 2" xfId="530" xr:uid="{00000000-0005-0000-0000-00006B0B0000}"/>
    <cellStyle name="Bad 3" xfId="531" xr:uid="{00000000-0005-0000-0000-00006C0B0000}"/>
    <cellStyle name="Bad 4" xfId="532" xr:uid="{00000000-0005-0000-0000-00006D0B0000}"/>
    <cellStyle name="Bad 5" xfId="533" xr:uid="{00000000-0005-0000-0000-00006E0B0000}"/>
    <cellStyle name="Bad 6" xfId="534" xr:uid="{00000000-0005-0000-0000-00006F0B0000}"/>
    <cellStyle name="Bad 7" xfId="535" xr:uid="{00000000-0005-0000-0000-0000700B0000}"/>
    <cellStyle name="Bad 8" xfId="536" xr:uid="{00000000-0005-0000-0000-0000710B0000}"/>
    <cellStyle name="Bad 9" xfId="537" xr:uid="{00000000-0005-0000-0000-0000720B0000}"/>
    <cellStyle name="BE Pickup Link" xfId="3630" xr:uid="{00000000-0005-0000-0000-0000730B0000}"/>
    <cellStyle name="Black" xfId="3631" xr:uid="{00000000-0005-0000-0000-0000740B0000}"/>
    <cellStyle name="Blue" xfId="3632" xr:uid="{00000000-0005-0000-0000-0000750B0000}"/>
    <cellStyle name="Body_$Numeric" xfId="3633" xr:uid="{00000000-0005-0000-0000-0000760B0000}"/>
    <cellStyle name="Bold" xfId="90" xr:uid="{00000000-0005-0000-0000-0000770B0000}"/>
    <cellStyle name="Calc Currency (0)" xfId="3634" xr:uid="{00000000-0005-0000-0000-0000780B0000}"/>
    <cellStyle name="Calc Currency (2)" xfId="3635" xr:uid="{00000000-0005-0000-0000-0000790B0000}"/>
    <cellStyle name="Calc Percent (0)" xfId="3636" xr:uid="{00000000-0005-0000-0000-00007A0B0000}"/>
    <cellStyle name="Calc Percent (1)" xfId="3637" xr:uid="{00000000-0005-0000-0000-00007B0B0000}"/>
    <cellStyle name="Calc Percent (2)" xfId="3638" xr:uid="{00000000-0005-0000-0000-00007C0B0000}"/>
    <cellStyle name="Calc Units (0)" xfId="3639" xr:uid="{00000000-0005-0000-0000-00007D0B0000}"/>
    <cellStyle name="Calc Units (1)" xfId="3640" xr:uid="{00000000-0005-0000-0000-00007E0B0000}"/>
    <cellStyle name="Calc Units (2)" xfId="3641" xr:uid="{00000000-0005-0000-0000-00007F0B0000}"/>
    <cellStyle name="Calculation" xfId="27" builtinId="22" customBuiltin="1"/>
    <cellStyle name="Calculation 10" xfId="538" xr:uid="{00000000-0005-0000-0000-0000810B0000}"/>
    <cellStyle name="Calculation 11" xfId="539" xr:uid="{00000000-0005-0000-0000-0000820B0000}"/>
    <cellStyle name="Calculation 12" xfId="540" xr:uid="{00000000-0005-0000-0000-0000830B0000}"/>
    <cellStyle name="Calculation 13" xfId="4024" xr:uid="{00000000-0005-0000-0000-0000840B0000}"/>
    <cellStyle name="Calculation 2" xfId="541" xr:uid="{00000000-0005-0000-0000-0000850B0000}"/>
    <cellStyle name="Calculation 3" xfId="542" xr:uid="{00000000-0005-0000-0000-0000860B0000}"/>
    <cellStyle name="Calculation 4" xfId="543" xr:uid="{00000000-0005-0000-0000-0000870B0000}"/>
    <cellStyle name="Calculation 5" xfId="544" xr:uid="{00000000-0005-0000-0000-0000880B0000}"/>
    <cellStyle name="Calculation 6" xfId="545" xr:uid="{00000000-0005-0000-0000-0000890B0000}"/>
    <cellStyle name="Calculation 7" xfId="546" xr:uid="{00000000-0005-0000-0000-00008A0B0000}"/>
    <cellStyle name="Calculation 8" xfId="547" xr:uid="{00000000-0005-0000-0000-00008B0B0000}"/>
    <cellStyle name="Calculation 9" xfId="548" xr:uid="{00000000-0005-0000-0000-00008C0B0000}"/>
    <cellStyle name="Check Cell" xfId="28" builtinId="23" customBuiltin="1"/>
    <cellStyle name="Check Cell 10" xfId="549" xr:uid="{00000000-0005-0000-0000-00008E0B0000}"/>
    <cellStyle name="Check Cell 11" xfId="550" xr:uid="{00000000-0005-0000-0000-00008F0B0000}"/>
    <cellStyle name="Check Cell 12" xfId="551" xr:uid="{00000000-0005-0000-0000-0000900B0000}"/>
    <cellStyle name="Check Cell 13" xfId="4025" xr:uid="{00000000-0005-0000-0000-0000910B0000}"/>
    <cellStyle name="Check Cell 2" xfId="552" xr:uid="{00000000-0005-0000-0000-0000920B0000}"/>
    <cellStyle name="Check Cell 3" xfId="553" xr:uid="{00000000-0005-0000-0000-0000930B0000}"/>
    <cellStyle name="Check Cell 4" xfId="554" xr:uid="{00000000-0005-0000-0000-0000940B0000}"/>
    <cellStyle name="Check Cell 5" xfId="555" xr:uid="{00000000-0005-0000-0000-0000950B0000}"/>
    <cellStyle name="Check Cell 6" xfId="556" xr:uid="{00000000-0005-0000-0000-0000960B0000}"/>
    <cellStyle name="Check Cell 7" xfId="557" xr:uid="{00000000-0005-0000-0000-0000970B0000}"/>
    <cellStyle name="Check Cell 8" xfId="558" xr:uid="{00000000-0005-0000-0000-0000980B0000}"/>
    <cellStyle name="Check Cell 9" xfId="559" xr:uid="{00000000-0005-0000-0000-0000990B0000}"/>
    <cellStyle name="Col head light" xfId="3642" xr:uid="{00000000-0005-0000-0000-00009A0B0000}"/>
    <cellStyle name="Comet" xfId="3643" xr:uid="{00000000-0005-0000-0000-00009B0B0000}"/>
    <cellStyle name="Comma" xfId="29" builtinId="3"/>
    <cellStyle name="Comma [0] 2" xfId="30" xr:uid="{00000000-0005-0000-0000-00009D0B0000}"/>
    <cellStyle name="Comma [0] 2 10" xfId="560" xr:uid="{00000000-0005-0000-0000-00009E0B0000}"/>
    <cellStyle name="Comma [0] 2 2" xfId="195" xr:uid="{00000000-0005-0000-0000-00009F0B0000}"/>
    <cellStyle name="Comma [0] 2 2 2" xfId="4026" xr:uid="{00000000-0005-0000-0000-0000A00B0000}"/>
    <cellStyle name="Comma [0] 2 3" xfId="224" xr:uid="{00000000-0005-0000-0000-0000A10B0000}"/>
    <cellStyle name="Comma [0] 2 4" xfId="561" xr:uid="{00000000-0005-0000-0000-0000A20B0000}"/>
    <cellStyle name="Comma [0] 2 5" xfId="562" xr:uid="{00000000-0005-0000-0000-0000A30B0000}"/>
    <cellStyle name="Comma [0] 2 6" xfId="563" xr:uid="{00000000-0005-0000-0000-0000A40B0000}"/>
    <cellStyle name="Comma [0] 2 7" xfId="564" xr:uid="{00000000-0005-0000-0000-0000A50B0000}"/>
    <cellStyle name="Comma [0] 2 8" xfId="565" xr:uid="{00000000-0005-0000-0000-0000A60B0000}"/>
    <cellStyle name="Comma [0] 2 9" xfId="566" xr:uid="{00000000-0005-0000-0000-0000A70B0000}"/>
    <cellStyle name="Comma [0] 3" xfId="567" xr:uid="{00000000-0005-0000-0000-0000A80B0000}"/>
    <cellStyle name="Comma [0] 4" xfId="568" xr:uid="{00000000-0005-0000-0000-0000A90B0000}"/>
    <cellStyle name="Comma [00]" xfId="3644" xr:uid="{00000000-0005-0000-0000-0000AA0B0000}"/>
    <cellStyle name="Comma 0" xfId="3645" xr:uid="{00000000-0005-0000-0000-0000AB0B0000}"/>
    <cellStyle name="Comma 1" xfId="3646" xr:uid="{00000000-0005-0000-0000-0000AC0B0000}"/>
    <cellStyle name="Comma 10" xfId="91" xr:uid="{00000000-0005-0000-0000-0000AD0B0000}"/>
    <cellStyle name="Comma 10 2" xfId="92" xr:uid="{00000000-0005-0000-0000-0000AE0B0000}"/>
    <cellStyle name="Comma 10 2 2" xfId="199" xr:uid="{00000000-0005-0000-0000-0000AF0B0000}"/>
    <cellStyle name="Comma 10 2 3" xfId="4027" xr:uid="{00000000-0005-0000-0000-0000B00B0000}"/>
    <cellStyle name="Comma 10 3" xfId="4028" xr:uid="{00000000-0005-0000-0000-0000B10B0000}"/>
    <cellStyle name="Comma 100 2" xfId="569" xr:uid="{00000000-0005-0000-0000-0000B20B0000}"/>
    <cellStyle name="Comma 100 3" xfId="570" xr:uid="{00000000-0005-0000-0000-0000B30B0000}"/>
    <cellStyle name="Comma 100 4" xfId="571" xr:uid="{00000000-0005-0000-0000-0000B40B0000}"/>
    <cellStyle name="Comma 101 2" xfId="572" xr:uid="{00000000-0005-0000-0000-0000B50B0000}"/>
    <cellStyle name="Comma 101 3" xfId="573" xr:uid="{00000000-0005-0000-0000-0000B60B0000}"/>
    <cellStyle name="Comma 101 4" xfId="574" xr:uid="{00000000-0005-0000-0000-0000B70B0000}"/>
    <cellStyle name="Comma 103 2" xfId="575" xr:uid="{00000000-0005-0000-0000-0000B80B0000}"/>
    <cellStyle name="Comma 103 3" xfId="576" xr:uid="{00000000-0005-0000-0000-0000B90B0000}"/>
    <cellStyle name="Comma 103 4" xfId="577" xr:uid="{00000000-0005-0000-0000-0000BA0B0000}"/>
    <cellStyle name="Comma 104 2" xfId="578" xr:uid="{00000000-0005-0000-0000-0000BB0B0000}"/>
    <cellStyle name="Comma 104 3" xfId="579" xr:uid="{00000000-0005-0000-0000-0000BC0B0000}"/>
    <cellStyle name="Comma 104 4" xfId="580" xr:uid="{00000000-0005-0000-0000-0000BD0B0000}"/>
    <cellStyle name="Comma 109 2" xfId="581" xr:uid="{00000000-0005-0000-0000-0000BE0B0000}"/>
    <cellStyle name="Comma 109 3" xfId="582" xr:uid="{00000000-0005-0000-0000-0000BF0B0000}"/>
    <cellStyle name="Comma 109 4" xfId="583" xr:uid="{00000000-0005-0000-0000-0000C00B0000}"/>
    <cellStyle name="Comma 11" xfId="93" xr:uid="{00000000-0005-0000-0000-0000C10B0000}"/>
    <cellStyle name="Comma 11 2" xfId="584" xr:uid="{00000000-0005-0000-0000-0000C20B0000}"/>
    <cellStyle name="Comma 11 3" xfId="585" xr:uid="{00000000-0005-0000-0000-0000C30B0000}"/>
    <cellStyle name="Comma 110 2" xfId="586" xr:uid="{00000000-0005-0000-0000-0000C40B0000}"/>
    <cellStyle name="Comma 110 3" xfId="587" xr:uid="{00000000-0005-0000-0000-0000C50B0000}"/>
    <cellStyle name="Comma 110 4" xfId="588" xr:uid="{00000000-0005-0000-0000-0000C60B0000}"/>
    <cellStyle name="Comma 111 2" xfId="589" xr:uid="{00000000-0005-0000-0000-0000C70B0000}"/>
    <cellStyle name="Comma 111 3" xfId="590" xr:uid="{00000000-0005-0000-0000-0000C80B0000}"/>
    <cellStyle name="Comma 111 4" xfId="591" xr:uid="{00000000-0005-0000-0000-0000C90B0000}"/>
    <cellStyle name="Comma 112 2" xfId="592" xr:uid="{00000000-0005-0000-0000-0000CA0B0000}"/>
    <cellStyle name="Comma 112 3" xfId="593" xr:uid="{00000000-0005-0000-0000-0000CB0B0000}"/>
    <cellStyle name="Comma 112 4" xfId="594" xr:uid="{00000000-0005-0000-0000-0000CC0B0000}"/>
    <cellStyle name="Comma 113 2" xfId="595" xr:uid="{00000000-0005-0000-0000-0000CD0B0000}"/>
    <cellStyle name="Comma 113 3" xfId="596" xr:uid="{00000000-0005-0000-0000-0000CE0B0000}"/>
    <cellStyle name="Comma 113 4" xfId="597" xr:uid="{00000000-0005-0000-0000-0000CF0B0000}"/>
    <cellStyle name="Comma 114 2" xfId="598" xr:uid="{00000000-0005-0000-0000-0000D00B0000}"/>
    <cellStyle name="Comma 114 3" xfId="599" xr:uid="{00000000-0005-0000-0000-0000D10B0000}"/>
    <cellStyle name="Comma 114 4" xfId="600" xr:uid="{00000000-0005-0000-0000-0000D20B0000}"/>
    <cellStyle name="Comma 115 2" xfId="601" xr:uid="{00000000-0005-0000-0000-0000D30B0000}"/>
    <cellStyle name="Comma 115 3" xfId="602" xr:uid="{00000000-0005-0000-0000-0000D40B0000}"/>
    <cellStyle name="Comma 115 4" xfId="603" xr:uid="{00000000-0005-0000-0000-0000D50B0000}"/>
    <cellStyle name="Comma 116 2" xfId="604" xr:uid="{00000000-0005-0000-0000-0000D60B0000}"/>
    <cellStyle name="Comma 116 3" xfId="605" xr:uid="{00000000-0005-0000-0000-0000D70B0000}"/>
    <cellStyle name="Comma 116 4" xfId="606" xr:uid="{00000000-0005-0000-0000-0000D80B0000}"/>
    <cellStyle name="Comma 117 2" xfId="607" xr:uid="{00000000-0005-0000-0000-0000D90B0000}"/>
    <cellStyle name="Comma 117 3" xfId="608" xr:uid="{00000000-0005-0000-0000-0000DA0B0000}"/>
    <cellStyle name="Comma 117 4" xfId="609" xr:uid="{00000000-0005-0000-0000-0000DB0B0000}"/>
    <cellStyle name="Comma 118 2" xfId="610" xr:uid="{00000000-0005-0000-0000-0000DC0B0000}"/>
    <cellStyle name="Comma 118 3" xfId="611" xr:uid="{00000000-0005-0000-0000-0000DD0B0000}"/>
    <cellStyle name="Comma 118 4" xfId="612" xr:uid="{00000000-0005-0000-0000-0000DE0B0000}"/>
    <cellStyle name="Comma 119 2" xfId="613" xr:uid="{00000000-0005-0000-0000-0000DF0B0000}"/>
    <cellStyle name="Comma 119 3" xfId="614" xr:uid="{00000000-0005-0000-0000-0000E00B0000}"/>
    <cellStyle name="Comma 119 4" xfId="615" xr:uid="{00000000-0005-0000-0000-0000E10B0000}"/>
    <cellStyle name="Comma 12" xfId="94" xr:uid="{00000000-0005-0000-0000-0000E20B0000}"/>
    <cellStyle name="Comma 120 2" xfId="616" xr:uid="{00000000-0005-0000-0000-0000E30B0000}"/>
    <cellStyle name="Comma 120 3" xfId="617" xr:uid="{00000000-0005-0000-0000-0000E40B0000}"/>
    <cellStyle name="Comma 120 4" xfId="618" xr:uid="{00000000-0005-0000-0000-0000E50B0000}"/>
    <cellStyle name="Comma 121 2" xfId="619" xr:uid="{00000000-0005-0000-0000-0000E60B0000}"/>
    <cellStyle name="Comma 121 3" xfId="620" xr:uid="{00000000-0005-0000-0000-0000E70B0000}"/>
    <cellStyle name="Comma 121 4" xfId="621" xr:uid="{00000000-0005-0000-0000-0000E80B0000}"/>
    <cellStyle name="Comma 122 2" xfId="622" xr:uid="{00000000-0005-0000-0000-0000E90B0000}"/>
    <cellStyle name="Comma 122 3" xfId="623" xr:uid="{00000000-0005-0000-0000-0000EA0B0000}"/>
    <cellStyle name="Comma 122 4" xfId="624" xr:uid="{00000000-0005-0000-0000-0000EB0B0000}"/>
    <cellStyle name="Comma 123 2" xfId="625" xr:uid="{00000000-0005-0000-0000-0000EC0B0000}"/>
    <cellStyle name="Comma 123 3" xfId="626" xr:uid="{00000000-0005-0000-0000-0000ED0B0000}"/>
    <cellStyle name="Comma 123 4" xfId="627" xr:uid="{00000000-0005-0000-0000-0000EE0B0000}"/>
    <cellStyle name="Comma 124 2" xfId="628" xr:uid="{00000000-0005-0000-0000-0000EF0B0000}"/>
    <cellStyle name="Comma 124 3" xfId="629" xr:uid="{00000000-0005-0000-0000-0000F00B0000}"/>
    <cellStyle name="Comma 124 4" xfId="630" xr:uid="{00000000-0005-0000-0000-0000F10B0000}"/>
    <cellStyle name="Comma 125 2" xfId="631" xr:uid="{00000000-0005-0000-0000-0000F20B0000}"/>
    <cellStyle name="Comma 125 3" xfId="632" xr:uid="{00000000-0005-0000-0000-0000F30B0000}"/>
    <cellStyle name="Comma 125 4" xfId="633" xr:uid="{00000000-0005-0000-0000-0000F40B0000}"/>
    <cellStyle name="Comma 126 2" xfId="634" xr:uid="{00000000-0005-0000-0000-0000F50B0000}"/>
    <cellStyle name="Comma 126 3" xfId="635" xr:uid="{00000000-0005-0000-0000-0000F60B0000}"/>
    <cellStyle name="Comma 126 4" xfId="636" xr:uid="{00000000-0005-0000-0000-0000F70B0000}"/>
    <cellStyle name="Comma 127 2" xfId="637" xr:uid="{00000000-0005-0000-0000-0000F80B0000}"/>
    <cellStyle name="Comma 127 3" xfId="638" xr:uid="{00000000-0005-0000-0000-0000F90B0000}"/>
    <cellStyle name="Comma 127 4" xfId="639" xr:uid="{00000000-0005-0000-0000-0000FA0B0000}"/>
    <cellStyle name="Comma 128 2" xfId="640" xr:uid="{00000000-0005-0000-0000-0000FB0B0000}"/>
    <cellStyle name="Comma 128 3" xfId="641" xr:uid="{00000000-0005-0000-0000-0000FC0B0000}"/>
    <cellStyle name="Comma 128 4" xfId="642" xr:uid="{00000000-0005-0000-0000-0000FD0B0000}"/>
    <cellStyle name="Comma 129 2" xfId="643" xr:uid="{00000000-0005-0000-0000-0000FE0B0000}"/>
    <cellStyle name="Comma 129 3" xfId="644" xr:uid="{00000000-0005-0000-0000-0000FF0B0000}"/>
    <cellStyle name="Comma 129 4" xfId="645" xr:uid="{00000000-0005-0000-0000-0000000C0000}"/>
    <cellStyle name="Comma 13" xfId="95" xr:uid="{00000000-0005-0000-0000-0000010C0000}"/>
    <cellStyle name="Comma 13 2" xfId="646" xr:uid="{00000000-0005-0000-0000-0000020C0000}"/>
    <cellStyle name="Comma 13 2 2" xfId="647" xr:uid="{00000000-0005-0000-0000-0000030C0000}"/>
    <cellStyle name="Comma 130 2" xfId="648" xr:uid="{00000000-0005-0000-0000-0000040C0000}"/>
    <cellStyle name="Comma 130 3" xfId="649" xr:uid="{00000000-0005-0000-0000-0000050C0000}"/>
    <cellStyle name="Comma 130 4" xfId="650" xr:uid="{00000000-0005-0000-0000-0000060C0000}"/>
    <cellStyle name="Comma 131 2" xfId="651" xr:uid="{00000000-0005-0000-0000-0000070C0000}"/>
    <cellStyle name="Comma 131 3" xfId="652" xr:uid="{00000000-0005-0000-0000-0000080C0000}"/>
    <cellStyle name="Comma 131 4" xfId="653" xr:uid="{00000000-0005-0000-0000-0000090C0000}"/>
    <cellStyle name="Comma 132 2" xfId="654" xr:uid="{00000000-0005-0000-0000-00000A0C0000}"/>
    <cellStyle name="Comma 132 3" xfId="655" xr:uid="{00000000-0005-0000-0000-00000B0C0000}"/>
    <cellStyle name="Comma 132 4" xfId="656" xr:uid="{00000000-0005-0000-0000-00000C0C0000}"/>
    <cellStyle name="Comma 134 2" xfId="657" xr:uid="{00000000-0005-0000-0000-00000D0C0000}"/>
    <cellStyle name="Comma 134 3" xfId="658" xr:uid="{00000000-0005-0000-0000-00000E0C0000}"/>
    <cellStyle name="Comma 134 4" xfId="659" xr:uid="{00000000-0005-0000-0000-00000F0C0000}"/>
    <cellStyle name="Comma 135 2" xfId="660" xr:uid="{00000000-0005-0000-0000-0000100C0000}"/>
    <cellStyle name="Comma 135 3" xfId="661" xr:uid="{00000000-0005-0000-0000-0000110C0000}"/>
    <cellStyle name="Comma 135 4" xfId="662" xr:uid="{00000000-0005-0000-0000-0000120C0000}"/>
    <cellStyle name="Comma 136 2" xfId="663" xr:uid="{00000000-0005-0000-0000-0000130C0000}"/>
    <cellStyle name="Comma 136 3" xfId="664" xr:uid="{00000000-0005-0000-0000-0000140C0000}"/>
    <cellStyle name="Comma 136 4" xfId="665" xr:uid="{00000000-0005-0000-0000-0000150C0000}"/>
    <cellStyle name="Comma 138 2" xfId="666" xr:uid="{00000000-0005-0000-0000-0000160C0000}"/>
    <cellStyle name="Comma 138 3" xfId="667" xr:uid="{00000000-0005-0000-0000-0000170C0000}"/>
    <cellStyle name="Comma 138 4" xfId="668" xr:uid="{00000000-0005-0000-0000-0000180C0000}"/>
    <cellStyle name="Comma 139 2" xfId="669" xr:uid="{00000000-0005-0000-0000-0000190C0000}"/>
    <cellStyle name="Comma 139 3" xfId="670" xr:uid="{00000000-0005-0000-0000-00001A0C0000}"/>
    <cellStyle name="Comma 139 4" xfId="671" xr:uid="{00000000-0005-0000-0000-00001B0C0000}"/>
    <cellStyle name="Comma 14" xfId="96" xr:uid="{00000000-0005-0000-0000-00001C0C0000}"/>
    <cellStyle name="Comma 14 2" xfId="97" xr:uid="{00000000-0005-0000-0000-00001D0C0000}"/>
    <cellStyle name="Comma 14 2 2" xfId="98" xr:uid="{00000000-0005-0000-0000-00001E0C0000}"/>
    <cellStyle name="Comma 14 3" xfId="89" xr:uid="{00000000-0005-0000-0000-00001F0C0000}"/>
    <cellStyle name="Comma 14 3 2" xfId="4029" xr:uid="{00000000-0005-0000-0000-0000200C0000}"/>
    <cellStyle name="Comma 14 3 3" xfId="4030" xr:uid="{00000000-0005-0000-0000-0000210C0000}"/>
    <cellStyle name="Comma 140 2" xfId="672" xr:uid="{00000000-0005-0000-0000-0000220C0000}"/>
    <cellStyle name="Comma 140 3" xfId="673" xr:uid="{00000000-0005-0000-0000-0000230C0000}"/>
    <cellStyle name="Comma 140 4" xfId="674" xr:uid="{00000000-0005-0000-0000-0000240C0000}"/>
    <cellStyle name="Comma 141 2" xfId="675" xr:uid="{00000000-0005-0000-0000-0000250C0000}"/>
    <cellStyle name="Comma 141 3" xfId="676" xr:uid="{00000000-0005-0000-0000-0000260C0000}"/>
    <cellStyle name="Comma 141 4" xfId="677" xr:uid="{00000000-0005-0000-0000-0000270C0000}"/>
    <cellStyle name="Comma 142" xfId="678" xr:uid="{00000000-0005-0000-0000-0000280C0000}"/>
    <cellStyle name="Comma 142 2" xfId="679" xr:uid="{00000000-0005-0000-0000-0000290C0000}"/>
    <cellStyle name="Comma 142 3" xfId="680" xr:uid="{00000000-0005-0000-0000-00002A0C0000}"/>
    <cellStyle name="Comma 142 4" xfId="681" xr:uid="{00000000-0005-0000-0000-00002B0C0000}"/>
    <cellStyle name="Comma 143 2" xfId="682" xr:uid="{00000000-0005-0000-0000-00002C0C0000}"/>
    <cellStyle name="Comma 143 3" xfId="683" xr:uid="{00000000-0005-0000-0000-00002D0C0000}"/>
    <cellStyle name="Comma 143 4" xfId="684" xr:uid="{00000000-0005-0000-0000-00002E0C0000}"/>
    <cellStyle name="Comma 15" xfId="99" xr:uid="{00000000-0005-0000-0000-00002F0C0000}"/>
    <cellStyle name="Comma 15 2" xfId="100" xr:uid="{00000000-0005-0000-0000-0000300C0000}"/>
    <cellStyle name="Comma 15 3" xfId="101" xr:uid="{00000000-0005-0000-0000-0000310C0000}"/>
    <cellStyle name="Comma 15 3 2" xfId="685" xr:uid="{00000000-0005-0000-0000-0000320C0000}"/>
    <cellStyle name="Comma 15 3 2 2" xfId="3798" xr:uid="{00000000-0005-0000-0000-0000330C0000}"/>
    <cellStyle name="Comma 15 3 3" xfId="4031" xr:uid="{00000000-0005-0000-0000-0000340C0000}"/>
    <cellStyle name="Comma 15 4" xfId="686" xr:uid="{00000000-0005-0000-0000-0000350C0000}"/>
    <cellStyle name="Comma 16" xfId="102" xr:uid="{00000000-0005-0000-0000-0000360C0000}"/>
    <cellStyle name="Comma 16 2" xfId="103" xr:uid="{00000000-0005-0000-0000-0000370C0000}"/>
    <cellStyle name="Comma 16 2 2" xfId="4032" xr:uid="{00000000-0005-0000-0000-0000380C0000}"/>
    <cellStyle name="Comma 16 3" xfId="242" xr:uid="{00000000-0005-0000-0000-0000390C0000}"/>
    <cellStyle name="Comma 16 3 2" xfId="1163" xr:uid="{00000000-0005-0000-0000-00003A0C0000}"/>
    <cellStyle name="Comma 16 3 2 2" xfId="4033" xr:uid="{00000000-0005-0000-0000-00003B0C0000}"/>
    <cellStyle name="Comma 16 4" xfId="1165" xr:uid="{00000000-0005-0000-0000-00003C0C0000}"/>
    <cellStyle name="Comma 16 4 2" xfId="4034" xr:uid="{00000000-0005-0000-0000-00003D0C0000}"/>
    <cellStyle name="Comma 16 5" xfId="4035" xr:uid="{00000000-0005-0000-0000-00003E0C0000}"/>
    <cellStyle name="Comma 17" xfId="104" xr:uid="{00000000-0005-0000-0000-00003F0C0000}"/>
    <cellStyle name="Comma 17 2" xfId="687" xr:uid="{00000000-0005-0000-0000-0000400C0000}"/>
    <cellStyle name="Comma 17 3" xfId="4036" xr:uid="{00000000-0005-0000-0000-0000410C0000}"/>
    <cellStyle name="Comma 18" xfId="105" xr:uid="{00000000-0005-0000-0000-0000420C0000}"/>
    <cellStyle name="Comma 18 2" xfId="106" xr:uid="{00000000-0005-0000-0000-0000430C0000}"/>
    <cellStyle name="Comma 18 2 2" xfId="4037" xr:uid="{00000000-0005-0000-0000-0000440C0000}"/>
    <cellStyle name="Comma 18 3" xfId="688" xr:uid="{00000000-0005-0000-0000-0000450C0000}"/>
    <cellStyle name="Comma 18 4" xfId="4038" xr:uid="{00000000-0005-0000-0000-0000460C0000}"/>
    <cellStyle name="Comma 18 5" xfId="4039" xr:uid="{00000000-0005-0000-0000-0000470C0000}"/>
    <cellStyle name="Comma 19" xfId="107" xr:uid="{00000000-0005-0000-0000-0000480C0000}"/>
    <cellStyle name="Comma 19 2" xfId="108" xr:uid="{00000000-0005-0000-0000-0000490C0000}"/>
    <cellStyle name="Comma 19 2 2" xfId="689" xr:uid="{00000000-0005-0000-0000-00004A0C0000}"/>
    <cellStyle name="Comma 19 3" xfId="4040" xr:uid="{00000000-0005-0000-0000-00004B0C0000}"/>
    <cellStyle name="Comma 2" xfId="31" xr:uid="{00000000-0005-0000-0000-00004C0C0000}"/>
    <cellStyle name="Comma 2 10" xfId="690" xr:uid="{00000000-0005-0000-0000-00004D0C0000}"/>
    <cellStyle name="Comma 2 10 2" xfId="4041" xr:uid="{00000000-0005-0000-0000-00004E0C0000}"/>
    <cellStyle name="Comma 2 11" xfId="691" xr:uid="{00000000-0005-0000-0000-00004F0C0000}"/>
    <cellStyle name="Comma 2 12" xfId="692" xr:uid="{00000000-0005-0000-0000-0000500C0000}"/>
    <cellStyle name="Comma 2 13" xfId="693" xr:uid="{00000000-0005-0000-0000-0000510C0000}"/>
    <cellStyle name="Comma 2 14" xfId="694" xr:uid="{00000000-0005-0000-0000-0000520C0000}"/>
    <cellStyle name="Comma 2 14 2" xfId="3789" xr:uid="{00000000-0005-0000-0000-0000530C0000}"/>
    <cellStyle name="Comma 2 15" xfId="695" xr:uid="{00000000-0005-0000-0000-0000540C0000}"/>
    <cellStyle name="Comma 2 16" xfId="696" xr:uid="{00000000-0005-0000-0000-0000550C0000}"/>
    <cellStyle name="Comma 2 17" xfId="697" xr:uid="{00000000-0005-0000-0000-0000560C0000}"/>
    <cellStyle name="Comma 2 18" xfId="698" xr:uid="{00000000-0005-0000-0000-0000570C0000}"/>
    <cellStyle name="Comma 2 19" xfId="699" xr:uid="{00000000-0005-0000-0000-0000580C0000}"/>
    <cellStyle name="Comma 2 19 2" xfId="700" xr:uid="{00000000-0005-0000-0000-0000590C0000}"/>
    <cellStyle name="Comma 2 2" xfId="32" xr:uid="{00000000-0005-0000-0000-00005A0C0000}"/>
    <cellStyle name="Comma 2 2 10" xfId="701" xr:uid="{00000000-0005-0000-0000-00005B0C0000}"/>
    <cellStyle name="Comma 2 2 11" xfId="702" xr:uid="{00000000-0005-0000-0000-00005C0C0000}"/>
    <cellStyle name="Comma 2 2 12" xfId="703" xr:uid="{00000000-0005-0000-0000-00005D0C0000}"/>
    <cellStyle name="Comma 2 2 13" xfId="704" xr:uid="{00000000-0005-0000-0000-00005E0C0000}"/>
    <cellStyle name="Comma 2 2 14" xfId="705" xr:uid="{00000000-0005-0000-0000-00005F0C0000}"/>
    <cellStyle name="Comma 2 2 15" xfId="706" xr:uid="{00000000-0005-0000-0000-0000600C0000}"/>
    <cellStyle name="Comma 2 2 16" xfId="707" xr:uid="{00000000-0005-0000-0000-0000610C0000}"/>
    <cellStyle name="Comma 2 2 17" xfId="708" xr:uid="{00000000-0005-0000-0000-0000620C0000}"/>
    <cellStyle name="Comma 2 2 2" xfId="33" xr:uid="{00000000-0005-0000-0000-0000630C0000}"/>
    <cellStyle name="Comma 2 2 2 2" xfId="200" xr:uid="{00000000-0005-0000-0000-0000640C0000}"/>
    <cellStyle name="Comma 2 2 2 2 2" xfId="709" xr:uid="{00000000-0005-0000-0000-0000650C0000}"/>
    <cellStyle name="Comma 2 2 2 2 2 2" xfId="3796" xr:uid="{00000000-0005-0000-0000-0000660C0000}"/>
    <cellStyle name="Comma 2 2 2 2 3" xfId="710" xr:uid="{00000000-0005-0000-0000-0000670C0000}"/>
    <cellStyle name="Comma 2 2 2 2 3 2" xfId="4042" xr:uid="{00000000-0005-0000-0000-0000680C0000}"/>
    <cellStyle name="Comma 2 2 2 2 4" xfId="711" xr:uid="{00000000-0005-0000-0000-0000690C0000}"/>
    <cellStyle name="Comma 2 2 2 2 4 2" xfId="4043" xr:uid="{00000000-0005-0000-0000-00006A0C0000}"/>
    <cellStyle name="Comma 2 2 2 2 5" xfId="712" xr:uid="{00000000-0005-0000-0000-00006B0C0000}"/>
    <cellStyle name="Comma 2 2 2 2 5 2" xfId="4044" xr:uid="{00000000-0005-0000-0000-00006C0C0000}"/>
    <cellStyle name="Comma 2 2 2 2 6" xfId="713" xr:uid="{00000000-0005-0000-0000-00006D0C0000}"/>
    <cellStyle name="Comma 2 2 2 2 6 2" xfId="4045" xr:uid="{00000000-0005-0000-0000-00006E0C0000}"/>
    <cellStyle name="Comma 2 2 2 3" xfId="201" xr:uid="{00000000-0005-0000-0000-00006F0C0000}"/>
    <cellStyle name="Comma 2 2 2 4" xfId="714" xr:uid="{00000000-0005-0000-0000-0000700C0000}"/>
    <cellStyle name="Comma 2 2 2 5" xfId="715" xr:uid="{00000000-0005-0000-0000-0000710C0000}"/>
    <cellStyle name="Comma 2 2 2 6" xfId="716" xr:uid="{00000000-0005-0000-0000-0000720C0000}"/>
    <cellStyle name="Comma 2 2 2_Sheet1" xfId="3799" xr:uid="{00000000-0005-0000-0000-0000730C0000}"/>
    <cellStyle name="Comma 2 2 3" xfId="109" xr:uid="{00000000-0005-0000-0000-0000740C0000}"/>
    <cellStyle name="Comma 2 2 31" xfId="717" xr:uid="{00000000-0005-0000-0000-0000750C0000}"/>
    <cellStyle name="Comma 2 2 4" xfId="110" xr:uid="{00000000-0005-0000-0000-0000760C0000}"/>
    <cellStyle name="Comma 2 2 5" xfId="198" xr:uid="{00000000-0005-0000-0000-0000770C0000}"/>
    <cellStyle name="Comma 2 2 5 2" xfId="3800" xr:uid="{00000000-0005-0000-0000-0000780C0000}"/>
    <cellStyle name="Comma 2 2 5 2 2" xfId="4046" xr:uid="{00000000-0005-0000-0000-0000790C0000}"/>
    <cellStyle name="Comma 2 2 5 3" xfId="4047" xr:uid="{00000000-0005-0000-0000-00007A0C0000}"/>
    <cellStyle name="Comma 2 2 5 4" xfId="4048" xr:uid="{00000000-0005-0000-0000-00007B0C0000}"/>
    <cellStyle name="Comma 2 2 6" xfId="34" xr:uid="{00000000-0005-0000-0000-00007C0C0000}"/>
    <cellStyle name="Comma 2 2 7" xfId="225" xr:uid="{00000000-0005-0000-0000-00007D0C0000}"/>
    <cellStyle name="Comma 2 2 7 2" xfId="4049" xr:uid="{00000000-0005-0000-0000-00007E0C0000}"/>
    <cellStyle name="Comma 2 2 8" xfId="718" xr:uid="{00000000-0005-0000-0000-00007F0C0000}"/>
    <cellStyle name="Comma 2 2 9" xfId="719" xr:uid="{00000000-0005-0000-0000-0000800C0000}"/>
    <cellStyle name="Comma 2 2_Sheet1" xfId="3801" xr:uid="{00000000-0005-0000-0000-0000810C0000}"/>
    <cellStyle name="Comma 2 20" xfId="720" xr:uid="{00000000-0005-0000-0000-0000820C0000}"/>
    <cellStyle name="Comma 2 21" xfId="721" xr:uid="{00000000-0005-0000-0000-0000830C0000}"/>
    <cellStyle name="Comma 2 22" xfId="722" xr:uid="{00000000-0005-0000-0000-0000840C0000}"/>
    <cellStyle name="Comma 2 23" xfId="723" xr:uid="{00000000-0005-0000-0000-0000850C0000}"/>
    <cellStyle name="Comma 2 24" xfId="724" xr:uid="{00000000-0005-0000-0000-0000860C0000}"/>
    <cellStyle name="Comma 2 3" xfId="111" xr:uid="{00000000-0005-0000-0000-0000870C0000}"/>
    <cellStyle name="Comma 2 3 2" xfId="725" xr:uid="{00000000-0005-0000-0000-0000880C0000}"/>
    <cellStyle name="Comma 2 3 2 2" xfId="4050" xr:uid="{00000000-0005-0000-0000-0000890C0000}"/>
    <cellStyle name="Comma 2 3 3" xfId="726" xr:uid="{00000000-0005-0000-0000-00008A0C0000}"/>
    <cellStyle name="Comma 2 4" xfId="112" xr:uid="{00000000-0005-0000-0000-00008B0C0000}"/>
    <cellStyle name="Comma 2 4 2" xfId="727" xr:uid="{00000000-0005-0000-0000-00008C0C0000}"/>
    <cellStyle name="Comma 2 5" xfId="113" xr:uid="{00000000-0005-0000-0000-00008D0C0000}"/>
    <cellStyle name="Comma 2 5 2" xfId="728" xr:uid="{00000000-0005-0000-0000-00008E0C0000}"/>
    <cellStyle name="Comma 2 5 2 2" xfId="4051" xr:uid="{00000000-0005-0000-0000-00008F0C0000}"/>
    <cellStyle name="Comma 2 5 3" xfId="1169" xr:uid="{00000000-0005-0000-0000-0000900C0000}"/>
    <cellStyle name="Comma 2 6" xfId="114" xr:uid="{00000000-0005-0000-0000-0000910C0000}"/>
    <cellStyle name="Comma 2 6 2" xfId="248" xr:uid="{00000000-0005-0000-0000-0000920C0000}"/>
    <cellStyle name="Comma 2 6 2 2" xfId="4052" xr:uid="{00000000-0005-0000-0000-0000930C0000}"/>
    <cellStyle name="Comma 2 7" xfId="115" xr:uid="{00000000-0005-0000-0000-0000940C0000}"/>
    <cellStyle name="Comma 2 7 2" xfId="3802" xr:uid="{00000000-0005-0000-0000-0000950C0000}"/>
    <cellStyle name="Comma 2 7 3" xfId="3803" xr:uid="{00000000-0005-0000-0000-0000960C0000}"/>
    <cellStyle name="Comma 2 7 4" xfId="3804" xr:uid="{00000000-0005-0000-0000-0000970C0000}"/>
    <cellStyle name="Comma 2 8" xfId="729" xr:uid="{00000000-0005-0000-0000-0000980C0000}"/>
    <cellStyle name="Comma 2 9" xfId="730" xr:uid="{00000000-0005-0000-0000-0000990C0000}"/>
    <cellStyle name="Comma 2_Balance_2008 Q2" xfId="116" xr:uid="{00000000-0005-0000-0000-00009A0C0000}"/>
    <cellStyle name="Comma 20" xfId="117" xr:uid="{00000000-0005-0000-0000-00009B0C0000}"/>
    <cellStyle name="Comma 20 2" xfId="731" xr:uid="{00000000-0005-0000-0000-00009C0C0000}"/>
    <cellStyle name="Comma 21" xfId="118" xr:uid="{00000000-0005-0000-0000-00009D0C0000}"/>
    <cellStyle name="Comma 21 2" xfId="4053" xr:uid="{00000000-0005-0000-0000-00009E0C0000}"/>
    <cellStyle name="Comma 22" xfId="119" xr:uid="{00000000-0005-0000-0000-00009F0C0000}"/>
    <cellStyle name="Comma 22 2" xfId="732" xr:uid="{00000000-0005-0000-0000-0000A00C0000}"/>
    <cellStyle name="Comma 22 3" xfId="733" xr:uid="{00000000-0005-0000-0000-0000A10C0000}"/>
    <cellStyle name="Comma 22 4" xfId="734" xr:uid="{00000000-0005-0000-0000-0000A20C0000}"/>
    <cellStyle name="Comma 22 5" xfId="735" xr:uid="{00000000-0005-0000-0000-0000A30C0000}"/>
    <cellStyle name="Comma 22 6" xfId="736" xr:uid="{00000000-0005-0000-0000-0000A40C0000}"/>
    <cellStyle name="Comma 23" xfId="120" xr:uid="{00000000-0005-0000-0000-0000A50C0000}"/>
    <cellStyle name="Comma 23 2" xfId="737" xr:uid="{00000000-0005-0000-0000-0000A60C0000}"/>
    <cellStyle name="Comma 23 3" xfId="738" xr:uid="{00000000-0005-0000-0000-0000A70C0000}"/>
    <cellStyle name="Comma 23 4" xfId="739" xr:uid="{00000000-0005-0000-0000-0000A80C0000}"/>
    <cellStyle name="Comma 24" xfId="121" xr:uid="{00000000-0005-0000-0000-0000A90C0000}"/>
    <cellStyle name="Comma 24 2" xfId="196" xr:uid="{00000000-0005-0000-0000-0000AA0C0000}"/>
    <cellStyle name="Comma 25" xfId="122" xr:uid="{00000000-0005-0000-0000-0000AB0C0000}"/>
    <cellStyle name="Comma 25 2" xfId="123" xr:uid="{00000000-0005-0000-0000-0000AC0C0000}"/>
    <cellStyle name="Comma 25 3" xfId="124" xr:uid="{00000000-0005-0000-0000-0000AD0C0000}"/>
    <cellStyle name="Comma 25 4" xfId="125" xr:uid="{00000000-0005-0000-0000-0000AE0C0000}"/>
    <cellStyle name="Comma 25 4 2" xfId="249" xr:uid="{00000000-0005-0000-0000-0000AF0C0000}"/>
    <cellStyle name="Comma 25 4 3" xfId="740" xr:uid="{00000000-0005-0000-0000-0000B00C0000}"/>
    <cellStyle name="Comma 25 4 4" xfId="741" xr:uid="{00000000-0005-0000-0000-0000B10C0000}"/>
    <cellStyle name="Comma 25 4 4 2" xfId="742" xr:uid="{00000000-0005-0000-0000-0000B20C0000}"/>
    <cellStyle name="Comma 25 4 4 2 2" xfId="1174" xr:uid="{00000000-0005-0000-0000-0000B30C0000}"/>
    <cellStyle name="Comma 25 4 4 3" xfId="3647" xr:uid="{00000000-0005-0000-0000-0000B40C0000}"/>
    <cellStyle name="Comma 25 4 4 4" xfId="3648" xr:uid="{00000000-0005-0000-0000-0000B50C0000}"/>
    <cellStyle name="Comma 25 4 4 4 2" xfId="3649" xr:uid="{00000000-0005-0000-0000-0000B60C0000}"/>
    <cellStyle name="Comma 25 5" xfId="250" xr:uid="{00000000-0005-0000-0000-0000B70C0000}"/>
    <cellStyle name="Comma 25 5 2" xfId="743" xr:uid="{00000000-0005-0000-0000-0000B80C0000}"/>
    <cellStyle name="Comma 25 5 2 2" xfId="744" xr:uid="{00000000-0005-0000-0000-0000B90C0000}"/>
    <cellStyle name="Comma 25 6" xfId="745" xr:uid="{00000000-0005-0000-0000-0000BA0C0000}"/>
    <cellStyle name="Comma 26" xfId="126" xr:uid="{00000000-0005-0000-0000-0000BB0C0000}"/>
    <cellStyle name="Comma 26 2" xfId="746" xr:uid="{00000000-0005-0000-0000-0000BC0C0000}"/>
    <cellStyle name="Comma 26 2 2" xfId="3805" xr:uid="{00000000-0005-0000-0000-0000BD0C0000}"/>
    <cellStyle name="Comma 26 2 3" xfId="3806" xr:uid="{00000000-0005-0000-0000-0000BE0C0000}"/>
    <cellStyle name="Comma 27" xfId="127" xr:uid="{00000000-0005-0000-0000-0000BF0C0000}"/>
    <cellStyle name="Comma 27 2" xfId="202" xr:uid="{00000000-0005-0000-0000-0000C00C0000}"/>
    <cellStyle name="Comma 27 2 2" xfId="4054" xr:uid="{00000000-0005-0000-0000-0000C10C0000}"/>
    <cellStyle name="Comma 27 3" xfId="203" xr:uid="{00000000-0005-0000-0000-0000C20C0000}"/>
    <cellStyle name="Comma 27 3 2" xfId="747" xr:uid="{00000000-0005-0000-0000-0000C30C0000}"/>
    <cellStyle name="Comma 27 3 2 2" xfId="4055" xr:uid="{00000000-0005-0000-0000-0000C40C0000}"/>
    <cellStyle name="Comma 27 3 3" xfId="4056" xr:uid="{00000000-0005-0000-0000-0000C50C0000}"/>
    <cellStyle name="Comma 27 4" xfId="748" xr:uid="{00000000-0005-0000-0000-0000C60C0000}"/>
    <cellStyle name="Comma 28" xfId="128" xr:uid="{00000000-0005-0000-0000-0000C70C0000}"/>
    <cellStyle name="Comma 28 2" xfId="251" xr:uid="{00000000-0005-0000-0000-0000C80C0000}"/>
    <cellStyle name="Comma 28 2 2" xfId="3650" xr:uid="{00000000-0005-0000-0000-0000C90C0000}"/>
    <cellStyle name="Comma 28 3" xfId="1167" xr:uid="{00000000-0005-0000-0000-0000CA0C0000}"/>
    <cellStyle name="Comma 28 3 2" xfId="4057" xr:uid="{00000000-0005-0000-0000-0000CB0C0000}"/>
    <cellStyle name="Comma 29" xfId="129" xr:uid="{00000000-0005-0000-0000-0000CC0C0000}"/>
    <cellStyle name="Comma 29 2" xfId="204" xr:uid="{00000000-0005-0000-0000-0000CD0C0000}"/>
    <cellStyle name="Comma 3" xfId="35" xr:uid="{00000000-0005-0000-0000-0000CE0C0000}"/>
    <cellStyle name="Comma 3 10" xfId="749" xr:uid="{00000000-0005-0000-0000-0000CF0C0000}"/>
    <cellStyle name="Comma 3 11" xfId="750" xr:uid="{00000000-0005-0000-0000-0000D00C0000}"/>
    <cellStyle name="Comma 3 12" xfId="751" xr:uid="{00000000-0005-0000-0000-0000D10C0000}"/>
    <cellStyle name="Comma 3 13" xfId="752" xr:uid="{00000000-0005-0000-0000-0000D20C0000}"/>
    <cellStyle name="Comma 3 14" xfId="753" xr:uid="{00000000-0005-0000-0000-0000D30C0000}"/>
    <cellStyle name="Comma 3 2" xfId="36" xr:uid="{00000000-0005-0000-0000-0000D40C0000}"/>
    <cellStyle name="Comma 3 2 2" xfId="130" xr:uid="{00000000-0005-0000-0000-0000D50C0000}"/>
    <cellStyle name="Comma 3 3" xfId="131" xr:uid="{00000000-0005-0000-0000-0000D60C0000}"/>
    <cellStyle name="Comma 3 3 2" xfId="754" xr:uid="{00000000-0005-0000-0000-0000D70C0000}"/>
    <cellStyle name="Comma 3 3 2 2" xfId="4058" xr:uid="{00000000-0005-0000-0000-0000D80C0000}"/>
    <cellStyle name="Comma 3 3 3" xfId="4059" xr:uid="{00000000-0005-0000-0000-0000D90C0000}"/>
    <cellStyle name="Comma 3 4" xfId="132" xr:uid="{00000000-0005-0000-0000-0000DA0C0000}"/>
    <cellStyle name="Comma 3 4 2" xfId="3807" xr:uid="{00000000-0005-0000-0000-0000DB0C0000}"/>
    <cellStyle name="Comma 3 4 2 2" xfId="3808" xr:uid="{00000000-0005-0000-0000-0000DC0C0000}"/>
    <cellStyle name="Comma 3 5" xfId="133" xr:uid="{00000000-0005-0000-0000-0000DD0C0000}"/>
    <cellStyle name="Comma 3 6" xfId="134" xr:uid="{00000000-0005-0000-0000-0000DE0C0000}"/>
    <cellStyle name="Comma 3 6 2" xfId="243" xr:uid="{00000000-0005-0000-0000-0000DF0C0000}"/>
    <cellStyle name="Comma 3 6 3" xfId="3787" xr:uid="{00000000-0005-0000-0000-0000E00C0000}"/>
    <cellStyle name="Comma 3 7" xfId="135" xr:uid="{00000000-0005-0000-0000-0000E10C0000}"/>
    <cellStyle name="Comma 3 7 14" xfId="4060" xr:uid="{00000000-0005-0000-0000-0000E20C0000}"/>
    <cellStyle name="Comma 3 7 2" xfId="3809" xr:uid="{00000000-0005-0000-0000-0000E30C0000}"/>
    <cellStyle name="Comma 3 7 7" xfId="4061" xr:uid="{00000000-0005-0000-0000-0000E40C0000}"/>
    <cellStyle name="Comma 3 7 9" xfId="4062" xr:uid="{00000000-0005-0000-0000-0000E50C0000}"/>
    <cellStyle name="Comma 3 8" xfId="226" xr:uid="{00000000-0005-0000-0000-0000E60C0000}"/>
    <cellStyle name="Comma 3 8 2" xfId="755" xr:uid="{00000000-0005-0000-0000-0000E70C0000}"/>
    <cellStyle name="Comma 3 8 3" xfId="3791" xr:uid="{00000000-0005-0000-0000-0000E80C0000}"/>
    <cellStyle name="Comma 3 9" xfId="756" xr:uid="{00000000-0005-0000-0000-0000E90C0000}"/>
    <cellStyle name="Comma 3_BB_Related party" xfId="757" xr:uid="{00000000-0005-0000-0000-0000EA0C0000}"/>
    <cellStyle name="Comma 30" xfId="136" xr:uid="{00000000-0005-0000-0000-0000EB0C0000}"/>
    <cellStyle name="Comma 30 2" xfId="4063" xr:uid="{00000000-0005-0000-0000-0000EC0C0000}"/>
    <cellStyle name="Comma 31" xfId="137" xr:uid="{00000000-0005-0000-0000-0000ED0C0000}"/>
    <cellStyle name="Comma 31 2" xfId="758" xr:uid="{00000000-0005-0000-0000-0000EE0C0000}"/>
    <cellStyle name="Comma 31 2 2" xfId="4064" xr:uid="{00000000-0005-0000-0000-0000EF0C0000}"/>
    <cellStyle name="Comma 32" xfId="138" xr:uid="{00000000-0005-0000-0000-0000F00C0000}"/>
    <cellStyle name="Comma 32 2" xfId="759" xr:uid="{00000000-0005-0000-0000-0000F10C0000}"/>
    <cellStyle name="Comma 32 2 2" xfId="4065" xr:uid="{00000000-0005-0000-0000-0000F20C0000}"/>
    <cellStyle name="Comma 33" xfId="139" xr:uid="{00000000-0005-0000-0000-0000F30C0000}"/>
    <cellStyle name="Comma 33 2" xfId="760" xr:uid="{00000000-0005-0000-0000-0000F40C0000}"/>
    <cellStyle name="Comma 33 2 2" xfId="4066" xr:uid="{00000000-0005-0000-0000-0000F50C0000}"/>
    <cellStyle name="Comma 34" xfId="140" xr:uid="{00000000-0005-0000-0000-0000F60C0000}"/>
    <cellStyle name="Comma 34 2" xfId="3810" xr:uid="{00000000-0005-0000-0000-0000F70C0000}"/>
    <cellStyle name="Comma 34 3" xfId="4067" xr:uid="{00000000-0005-0000-0000-0000F80C0000}"/>
    <cellStyle name="Comma 35" xfId="141" xr:uid="{00000000-0005-0000-0000-0000F90C0000}"/>
    <cellStyle name="Comma 35 2" xfId="761" xr:uid="{00000000-0005-0000-0000-0000FA0C0000}"/>
    <cellStyle name="Comma 35 2 2" xfId="4068" xr:uid="{00000000-0005-0000-0000-0000FB0C0000}"/>
    <cellStyle name="Comma 35 3" xfId="4069" xr:uid="{00000000-0005-0000-0000-0000FC0C0000}"/>
    <cellStyle name="Comma 35 4" xfId="4070" xr:uid="{00000000-0005-0000-0000-0000FD0C0000}"/>
    <cellStyle name="Comma 36" xfId="205" xr:uid="{00000000-0005-0000-0000-0000FE0C0000}"/>
    <cellStyle name="Comma 36 2" xfId="206" xr:uid="{00000000-0005-0000-0000-0000FF0C0000}"/>
    <cellStyle name="Comma 36 3" xfId="4071" xr:uid="{00000000-0005-0000-0000-0000000D0000}"/>
    <cellStyle name="Comma 37" xfId="207" xr:uid="{00000000-0005-0000-0000-0000010D0000}"/>
    <cellStyle name="Comma 38" xfId="208" xr:uid="{00000000-0005-0000-0000-0000020D0000}"/>
    <cellStyle name="Comma 39" xfId="209" xr:uid="{00000000-0005-0000-0000-0000030D0000}"/>
    <cellStyle name="Comma 4" xfId="37" xr:uid="{00000000-0005-0000-0000-0000040D0000}"/>
    <cellStyle name="Comma 4 10" xfId="762" xr:uid="{00000000-0005-0000-0000-0000050D0000}"/>
    <cellStyle name="Comma 4 11" xfId="763" xr:uid="{00000000-0005-0000-0000-0000060D0000}"/>
    <cellStyle name="Comma 4 12" xfId="764" xr:uid="{00000000-0005-0000-0000-0000070D0000}"/>
    <cellStyle name="Comma 4 13" xfId="765" xr:uid="{00000000-0005-0000-0000-0000080D0000}"/>
    <cellStyle name="Comma 4 13 2" xfId="4072" xr:uid="{00000000-0005-0000-0000-0000090D0000}"/>
    <cellStyle name="Comma 4 2" xfId="142" xr:uid="{00000000-0005-0000-0000-00000A0D0000}"/>
    <cellStyle name="Comma 4 3" xfId="143" xr:uid="{00000000-0005-0000-0000-00000B0D0000}"/>
    <cellStyle name="Comma 4 3 2" xfId="144" xr:uid="{00000000-0005-0000-0000-00000C0D0000}"/>
    <cellStyle name="Comma 4 3 3" xfId="3811" xr:uid="{00000000-0005-0000-0000-00000D0D0000}"/>
    <cellStyle name="Comma 4 4" xfId="145" xr:uid="{00000000-0005-0000-0000-00000E0D0000}"/>
    <cellStyle name="Comma 4 4 2" xfId="3812" xr:uid="{00000000-0005-0000-0000-00000F0D0000}"/>
    <cellStyle name="Comma 4 5" xfId="227" xr:uid="{00000000-0005-0000-0000-0000100D0000}"/>
    <cellStyle name="Comma 4 5 2" xfId="4073" xr:uid="{00000000-0005-0000-0000-0000110D0000}"/>
    <cellStyle name="Comma 4 6" xfId="766" xr:uid="{00000000-0005-0000-0000-0000120D0000}"/>
    <cellStyle name="Comma 4 7" xfId="767" xr:uid="{00000000-0005-0000-0000-0000130D0000}"/>
    <cellStyle name="Comma 4 8" xfId="768" xr:uid="{00000000-0005-0000-0000-0000140D0000}"/>
    <cellStyle name="Comma 4 9" xfId="769" xr:uid="{00000000-0005-0000-0000-0000150D0000}"/>
    <cellStyle name="Comma 4_BB_Related party" xfId="770" xr:uid="{00000000-0005-0000-0000-0000160D0000}"/>
    <cellStyle name="Comma 40" xfId="252" xr:uid="{00000000-0005-0000-0000-0000170D0000}"/>
    <cellStyle name="Comma 41" xfId="253" xr:uid="{00000000-0005-0000-0000-0000180D0000}"/>
    <cellStyle name="Comma 41 2" xfId="771" xr:uid="{00000000-0005-0000-0000-0000190D0000}"/>
    <cellStyle name="Comma 42" xfId="254" xr:uid="{00000000-0005-0000-0000-00001A0D0000}"/>
    <cellStyle name="Comma 43" xfId="255" xr:uid="{00000000-0005-0000-0000-00001B0D0000}"/>
    <cellStyle name="Comma 43 2" xfId="3651" xr:uid="{00000000-0005-0000-0000-00001C0D0000}"/>
    <cellStyle name="Comma 44" xfId="256" xr:uid="{00000000-0005-0000-0000-00001D0D0000}"/>
    <cellStyle name="Comma 44 2" xfId="3813" xr:uid="{00000000-0005-0000-0000-00001E0D0000}"/>
    <cellStyle name="Comma 44 3" xfId="3814" xr:uid="{00000000-0005-0000-0000-00001F0D0000}"/>
    <cellStyle name="Comma 44 4" xfId="3815" xr:uid="{00000000-0005-0000-0000-0000200D0000}"/>
    <cellStyle name="Comma 45" xfId="257" xr:uid="{00000000-0005-0000-0000-0000210D0000}"/>
    <cellStyle name="Comma 45 2" xfId="3816" xr:uid="{00000000-0005-0000-0000-0000220D0000}"/>
    <cellStyle name="Comma 45 3" xfId="3817" xr:uid="{00000000-0005-0000-0000-0000230D0000}"/>
    <cellStyle name="Comma 45 4" xfId="3818" xr:uid="{00000000-0005-0000-0000-0000240D0000}"/>
    <cellStyle name="Comma 46" xfId="3819" xr:uid="{00000000-0005-0000-0000-0000250D0000}"/>
    <cellStyle name="Comma 46 2" xfId="4074" xr:uid="{00000000-0005-0000-0000-0000260D0000}"/>
    <cellStyle name="Comma 47" xfId="3820" xr:uid="{00000000-0005-0000-0000-0000270D0000}"/>
    <cellStyle name="Comma 47 2" xfId="4075" xr:uid="{00000000-0005-0000-0000-0000280D0000}"/>
    <cellStyle name="Comma 48" xfId="3821" xr:uid="{00000000-0005-0000-0000-0000290D0000}"/>
    <cellStyle name="Comma 48 2" xfId="3794" xr:uid="{00000000-0005-0000-0000-00002A0D0000}"/>
    <cellStyle name="Comma 49" xfId="3822" xr:uid="{00000000-0005-0000-0000-00002B0D0000}"/>
    <cellStyle name="Comma 5" xfId="38" xr:uid="{00000000-0005-0000-0000-00002C0D0000}"/>
    <cellStyle name="Comma 5 2" xfId="39" xr:uid="{00000000-0005-0000-0000-00002D0D0000}"/>
    <cellStyle name="Comma 5 2 2" xfId="228" xr:uid="{00000000-0005-0000-0000-00002E0D0000}"/>
    <cellStyle name="Comma 5 2 3" xfId="772" xr:uid="{00000000-0005-0000-0000-00002F0D0000}"/>
    <cellStyle name="Comma 5 3" xfId="146" xr:uid="{00000000-0005-0000-0000-0000300D0000}"/>
    <cellStyle name="Comma 5 4" xfId="147" xr:uid="{00000000-0005-0000-0000-0000310D0000}"/>
    <cellStyle name="Comma 5 4 2" xfId="148" xr:uid="{00000000-0005-0000-0000-0000320D0000}"/>
    <cellStyle name="Comma 5 5" xfId="210" xr:uid="{00000000-0005-0000-0000-0000330D0000}"/>
    <cellStyle name="Comma 5 5 2" xfId="4076" xr:uid="{00000000-0005-0000-0000-0000340D0000}"/>
    <cellStyle name="Comma 5 6" xfId="4077" xr:uid="{00000000-0005-0000-0000-0000350D0000}"/>
    <cellStyle name="Comma 5_BB_Related party" xfId="773" xr:uid="{00000000-0005-0000-0000-0000360D0000}"/>
    <cellStyle name="Comma 50" xfId="4078" xr:uid="{00000000-0005-0000-0000-0000370D0000}"/>
    <cellStyle name="Comma 51" xfId="4079" xr:uid="{00000000-0005-0000-0000-0000380D0000}"/>
    <cellStyle name="Comma 52" xfId="4080" xr:uid="{00000000-0005-0000-0000-0000390D0000}"/>
    <cellStyle name="Comma 53" xfId="4081" xr:uid="{00000000-0005-0000-0000-00003A0D0000}"/>
    <cellStyle name="Comma 54" xfId="4184" xr:uid="{00000000-0005-0000-0000-00003B0D0000}"/>
    <cellStyle name="Comma 55" xfId="4082" xr:uid="{00000000-0005-0000-0000-00003C0D0000}"/>
    <cellStyle name="Comma 56" xfId="4083" xr:uid="{00000000-0005-0000-0000-00003D0D0000}"/>
    <cellStyle name="Comma 57" xfId="4084" xr:uid="{00000000-0005-0000-0000-00003E0D0000}"/>
    <cellStyle name="Comma 58" xfId="4186" xr:uid="{00000000-0005-0000-0000-00003F0D0000}"/>
    <cellStyle name="Comma 59" xfId="4182" xr:uid="{00000000-0005-0000-0000-0000400D0000}"/>
    <cellStyle name="Comma 6" xfId="40" xr:uid="{00000000-0005-0000-0000-0000410D0000}"/>
    <cellStyle name="Comma 6 2" xfId="774" xr:uid="{00000000-0005-0000-0000-0000420D0000}"/>
    <cellStyle name="Comma 6 3" xfId="775" xr:uid="{00000000-0005-0000-0000-0000430D0000}"/>
    <cellStyle name="Comma 6 4" xfId="776" xr:uid="{00000000-0005-0000-0000-0000440D0000}"/>
    <cellStyle name="Comma 60" xfId="4188" xr:uid="{00000000-0005-0000-0000-0000450D0000}"/>
    <cellStyle name="Comma 61" xfId="4190" xr:uid="{00000000-0005-0000-0000-0000460D0000}"/>
    <cellStyle name="Comma 69" xfId="777" xr:uid="{00000000-0005-0000-0000-0000470D0000}"/>
    <cellStyle name="Comma 69 2" xfId="778" xr:uid="{00000000-0005-0000-0000-0000480D0000}"/>
    <cellStyle name="Comma 69 3" xfId="779" xr:uid="{00000000-0005-0000-0000-0000490D0000}"/>
    <cellStyle name="Comma 69 4" xfId="780" xr:uid="{00000000-0005-0000-0000-00004A0D0000}"/>
    <cellStyle name="Comma 7" xfId="41" xr:uid="{00000000-0005-0000-0000-00004B0D0000}"/>
    <cellStyle name="Comma 7 2" xfId="149" xr:uid="{00000000-0005-0000-0000-00004C0D0000}"/>
    <cellStyle name="Comma 7 3" xfId="229" xr:uid="{00000000-0005-0000-0000-00004D0D0000}"/>
    <cellStyle name="Comma 7 4" xfId="781" xr:uid="{00000000-0005-0000-0000-00004E0D0000}"/>
    <cellStyle name="Comma 7 5" xfId="782" xr:uid="{00000000-0005-0000-0000-00004F0D0000}"/>
    <cellStyle name="Comma 7_U-Fixed assest_2007_0418" xfId="783" xr:uid="{00000000-0005-0000-0000-0000500D0000}"/>
    <cellStyle name="Comma 73 2" xfId="784" xr:uid="{00000000-0005-0000-0000-0000510D0000}"/>
    <cellStyle name="Comma 73 3" xfId="785" xr:uid="{00000000-0005-0000-0000-0000520D0000}"/>
    <cellStyle name="Comma 73 4" xfId="786" xr:uid="{00000000-0005-0000-0000-0000530D0000}"/>
    <cellStyle name="Comma 74 2" xfId="787" xr:uid="{00000000-0005-0000-0000-0000540D0000}"/>
    <cellStyle name="Comma 74 3" xfId="788" xr:uid="{00000000-0005-0000-0000-0000550D0000}"/>
    <cellStyle name="Comma 74 4" xfId="789" xr:uid="{00000000-0005-0000-0000-0000560D0000}"/>
    <cellStyle name="Comma 75 2" xfId="790" xr:uid="{00000000-0005-0000-0000-0000570D0000}"/>
    <cellStyle name="Comma 75 3" xfId="791" xr:uid="{00000000-0005-0000-0000-0000580D0000}"/>
    <cellStyle name="Comma 75 4" xfId="792" xr:uid="{00000000-0005-0000-0000-0000590D0000}"/>
    <cellStyle name="Comma 76 2" xfId="793" xr:uid="{00000000-0005-0000-0000-00005A0D0000}"/>
    <cellStyle name="Comma 76 3" xfId="794" xr:uid="{00000000-0005-0000-0000-00005B0D0000}"/>
    <cellStyle name="Comma 76 4" xfId="795" xr:uid="{00000000-0005-0000-0000-00005C0D0000}"/>
    <cellStyle name="Comma 77 2" xfId="796" xr:uid="{00000000-0005-0000-0000-00005D0D0000}"/>
    <cellStyle name="Comma 77 3" xfId="797" xr:uid="{00000000-0005-0000-0000-00005E0D0000}"/>
    <cellStyle name="Comma 77 4" xfId="798" xr:uid="{00000000-0005-0000-0000-00005F0D0000}"/>
    <cellStyle name="Comma 78 2" xfId="799" xr:uid="{00000000-0005-0000-0000-0000600D0000}"/>
    <cellStyle name="Comma 78 3" xfId="800" xr:uid="{00000000-0005-0000-0000-0000610D0000}"/>
    <cellStyle name="Comma 78 4" xfId="801" xr:uid="{00000000-0005-0000-0000-0000620D0000}"/>
    <cellStyle name="Comma 79 2" xfId="802" xr:uid="{00000000-0005-0000-0000-0000630D0000}"/>
    <cellStyle name="Comma 79 3" xfId="803" xr:uid="{00000000-0005-0000-0000-0000640D0000}"/>
    <cellStyle name="Comma 79 4" xfId="804" xr:uid="{00000000-0005-0000-0000-0000650D0000}"/>
    <cellStyle name="Comma 8" xfId="42" xr:uid="{00000000-0005-0000-0000-0000660D0000}"/>
    <cellStyle name="Comma 8 2" xfId="805" xr:uid="{00000000-0005-0000-0000-0000670D0000}"/>
    <cellStyle name="Comma 8 2 2" xfId="4085" xr:uid="{00000000-0005-0000-0000-0000680D0000}"/>
    <cellStyle name="Comma 8 3" xfId="806" xr:uid="{00000000-0005-0000-0000-0000690D0000}"/>
    <cellStyle name="Comma 8 3 2" xfId="4086" xr:uid="{00000000-0005-0000-0000-00006A0D0000}"/>
    <cellStyle name="Comma 8 4" xfId="1162" xr:uid="{00000000-0005-0000-0000-00006B0D0000}"/>
    <cellStyle name="Comma 8 4 2" xfId="4087" xr:uid="{00000000-0005-0000-0000-00006C0D0000}"/>
    <cellStyle name="Comma 80 2" xfId="807" xr:uid="{00000000-0005-0000-0000-00006D0D0000}"/>
    <cellStyle name="Comma 80 3" xfId="808" xr:uid="{00000000-0005-0000-0000-00006E0D0000}"/>
    <cellStyle name="Comma 80 4" xfId="809" xr:uid="{00000000-0005-0000-0000-00006F0D0000}"/>
    <cellStyle name="Comma 81 2" xfId="810" xr:uid="{00000000-0005-0000-0000-0000700D0000}"/>
    <cellStyle name="Comma 81 3" xfId="811" xr:uid="{00000000-0005-0000-0000-0000710D0000}"/>
    <cellStyle name="Comma 81 4" xfId="812" xr:uid="{00000000-0005-0000-0000-0000720D0000}"/>
    <cellStyle name="Comma 82 2" xfId="813" xr:uid="{00000000-0005-0000-0000-0000730D0000}"/>
    <cellStyle name="Comma 82 3" xfId="814" xr:uid="{00000000-0005-0000-0000-0000740D0000}"/>
    <cellStyle name="Comma 82 4" xfId="815" xr:uid="{00000000-0005-0000-0000-0000750D0000}"/>
    <cellStyle name="Comma 83 2" xfId="816" xr:uid="{00000000-0005-0000-0000-0000760D0000}"/>
    <cellStyle name="Comma 83 3" xfId="817" xr:uid="{00000000-0005-0000-0000-0000770D0000}"/>
    <cellStyle name="Comma 83 4" xfId="818" xr:uid="{00000000-0005-0000-0000-0000780D0000}"/>
    <cellStyle name="Comma 84 2" xfId="819" xr:uid="{00000000-0005-0000-0000-0000790D0000}"/>
    <cellStyle name="Comma 84 3" xfId="820" xr:uid="{00000000-0005-0000-0000-00007A0D0000}"/>
    <cellStyle name="Comma 84 4" xfId="821" xr:uid="{00000000-0005-0000-0000-00007B0D0000}"/>
    <cellStyle name="Comma 85 2" xfId="822" xr:uid="{00000000-0005-0000-0000-00007C0D0000}"/>
    <cellStyle name="Comma 85 3" xfId="823" xr:uid="{00000000-0005-0000-0000-00007D0D0000}"/>
    <cellStyle name="Comma 85 4" xfId="824" xr:uid="{00000000-0005-0000-0000-00007E0D0000}"/>
    <cellStyle name="Comma 86 2" xfId="825" xr:uid="{00000000-0005-0000-0000-00007F0D0000}"/>
    <cellStyle name="Comma 86 3" xfId="826" xr:uid="{00000000-0005-0000-0000-0000800D0000}"/>
    <cellStyle name="Comma 86 4" xfId="827" xr:uid="{00000000-0005-0000-0000-0000810D0000}"/>
    <cellStyle name="Comma 87 2" xfId="828" xr:uid="{00000000-0005-0000-0000-0000820D0000}"/>
    <cellStyle name="Comma 87 3" xfId="829" xr:uid="{00000000-0005-0000-0000-0000830D0000}"/>
    <cellStyle name="Comma 87 4" xfId="830" xr:uid="{00000000-0005-0000-0000-0000840D0000}"/>
    <cellStyle name="Comma 88 2" xfId="831" xr:uid="{00000000-0005-0000-0000-0000850D0000}"/>
    <cellStyle name="Comma 88 3" xfId="832" xr:uid="{00000000-0005-0000-0000-0000860D0000}"/>
    <cellStyle name="Comma 88 4" xfId="833" xr:uid="{00000000-0005-0000-0000-0000870D0000}"/>
    <cellStyle name="Comma 89 2" xfId="834" xr:uid="{00000000-0005-0000-0000-0000880D0000}"/>
    <cellStyle name="Comma 89 3" xfId="835" xr:uid="{00000000-0005-0000-0000-0000890D0000}"/>
    <cellStyle name="Comma 89 4" xfId="836" xr:uid="{00000000-0005-0000-0000-00008A0D0000}"/>
    <cellStyle name="Comma 9" xfId="43" xr:uid="{00000000-0005-0000-0000-00008B0D0000}"/>
    <cellStyle name="Comma 9 2" xfId="150" xr:uid="{00000000-0005-0000-0000-00008C0D0000}"/>
    <cellStyle name="Comma 9 3" xfId="230" xr:uid="{00000000-0005-0000-0000-00008D0D0000}"/>
    <cellStyle name="Comma 90 2" xfId="837" xr:uid="{00000000-0005-0000-0000-00008E0D0000}"/>
    <cellStyle name="Comma 90 3" xfId="838" xr:uid="{00000000-0005-0000-0000-00008F0D0000}"/>
    <cellStyle name="Comma 90 4" xfId="839" xr:uid="{00000000-0005-0000-0000-0000900D0000}"/>
    <cellStyle name="Comma 92 2" xfId="840" xr:uid="{00000000-0005-0000-0000-0000910D0000}"/>
    <cellStyle name="Comma 92 3" xfId="841" xr:uid="{00000000-0005-0000-0000-0000920D0000}"/>
    <cellStyle name="Comma 92 4" xfId="842" xr:uid="{00000000-0005-0000-0000-0000930D0000}"/>
    <cellStyle name="Comma 93 2" xfId="843" xr:uid="{00000000-0005-0000-0000-0000940D0000}"/>
    <cellStyle name="Comma 93 3" xfId="844" xr:uid="{00000000-0005-0000-0000-0000950D0000}"/>
    <cellStyle name="Comma 93 4" xfId="845" xr:uid="{00000000-0005-0000-0000-0000960D0000}"/>
    <cellStyle name="Comma 94 2" xfId="846" xr:uid="{00000000-0005-0000-0000-0000970D0000}"/>
    <cellStyle name="Comma 94 3" xfId="847" xr:uid="{00000000-0005-0000-0000-0000980D0000}"/>
    <cellStyle name="Comma 94 4" xfId="848" xr:uid="{00000000-0005-0000-0000-0000990D0000}"/>
    <cellStyle name="Comma 95 2" xfId="849" xr:uid="{00000000-0005-0000-0000-00009A0D0000}"/>
    <cellStyle name="Comma 95 3" xfId="850" xr:uid="{00000000-0005-0000-0000-00009B0D0000}"/>
    <cellStyle name="Comma 95 4" xfId="851" xr:uid="{00000000-0005-0000-0000-00009C0D0000}"/>
    <cellStyle name="Comma 96 2" xfId="852" xr:uid="{00000000-0005-0000-0000-00009D0D0000}"/>
    <cellStyle name="Comma 96 3" xfId="853" xr:uid="{00000000-0005-0000-0000-00009E0D0000}"/>
    <cellStyle name="Comma 96 4" xfId="854" xr:uid="{00000000-0005-0000-0000-00009F0D0000}"/>
    <cellStyle name="Comma 97 2" xfId="855" xr:uid="{00000000-0005-0000-0000-0000A00D0000}"/>
    <cellStyle name="Comma 97 3" xfId="856" xr:uid="{00000000-0005-0000-0000-0000A10D0000}"/>
    <cellStyle name="Comma 97 4" xfId="857" xr:uid="{00000000-0005-0000-0000-0000A20D0000}"/>
    <cellStyle name="Comma 98 2" xfId="858" xr:uid="{00000000-0005-0000-0000-0000A30D0000}"/>
    <cellStyle name="Comma 98 3" xfId="859" xr:uid="{00000000-0005-0000-0000-0000A40D0000}"/>
    <cellStyle name="Comma 98 4" xfId="860" xr:uid="{00000000-0005-0000-0000-0000A50D0000}"/>
    <cellStyle name="Comma 99 2" xfId="861" xr:uid="{00000000-0005-0000-0000-0000A60D0000}"/>
    <cellStyle name="Comma 99 3" xfId="862" xr:uid="{00000000-0005-0000-0000-0000A70D0000}"/>
    <cellStyle name="Comma 99 4" xfId="863" xr:uid="{00000000-0005-0000-0000-0000A80D0000}"/>
    <cellStyle name="Comma0" xfId="3652" xr:uid="{00000000-0005-0000-0000-0000A90D0000}"/>
    <cellStyle name="Comma0 - Modelo1" xfId="3653" xr:uid="{00000000-0005-0000-0000-0000AA0D0000}"/>
    <cellStyle name="Comma0 - Style1" xfId="3654" xr:uid="{00000000-0005-0000-0000-0000AB0D0000}"/>
    <cellStyle name="Comma0 - Style4" xfId="3655" xr:uid="{00000000-0005-0000-0000-0000AC0D0000}"/>
    <cellStyle name="Comma1 - Modelo2" xfId="3656" xr:uid="{00000000-0005-0000-0000-0000AD0D0000}"/>
    <cellStyle name="Comma1 - Style2" xfId="3657" xr:uid="{00000000-0005-0000-0000-0000AE0D0000}"/>
    <cellStyle name="Currency [00]" xfId="3658" xr:uid="{00000000-0005-0000-0000-0000AF0D0000}"/>
    <cellStyle name="Currency 12" xfId="864" xr:uid="{00000000-0005-0000-0000-0000B00D0000}"/>
    <cellStyle name="Currency 14" xfId="865" xr:uid="{00000000-0005-0000-0000-0000B10D0000}"/>
    <cellStyle name="Currency 16" xfId="866" xr:uid="{00000000-0005-0000-0000-0000B20D0000}"/>
    <cellStyle name="Currency 16 2" xfId="867" xr:uid="{00000000-0005-0000-0000-0000B30D0000}"/>
    <cellStyle name="Currency 17" xfId="868" xr:uid="{00000000-0005-0000-0000-0000B40D0000}"/>
    <cellStyle name="Currency 17 2" xfId="869" xr:uid="{00000000-0005-0000-0000-0000B50D0000}"/>
    <cellStyle name="Currency 18" xfId="870" xr:uid="{00000000-0005-0000-0000-0000B60D0000}"/>
    <cellStyle name="Currency 18 2" xfId="871" xr:uid="{00000000-0005-0000-0000-0000B70D0000}"/>
    <cellStyle name="Currency 19" xfId="872" xr:uid="{00000000-0005-0000-0000-0000B80D0000}"/>
    <cellStyle name="Currency 19 2" xfId="873" xr:uid="{00000000-0005-0000-0000-0000B90D0000}"/>
    <cellStyle name="Currency 2" xfId="44" xr:uid="{00000000-0005-0000-0000-0000BA0D0000}"/>
    <cellStyle name="Currency 2 2" xfId="151" xr:uid="{00000000-0005-0000-0000-0000BB0D0000}"/>
    <cellStyle name="Currency 2 3" xfId="231" xr:uid="{00000000-0005-0000-0000-0000BC0D0000}"/>
    <cellStyle name="Currency 20" xfId="874" xr:uid="{00000000-0005-0000-0000-0000BD0D0000}"/>
    <cellStyle name="Currency 20 2" xfId="875" xr:uid="{00000000-0005-0000-0000-0000BE0D0000}"/>
    <cellStyle name="Currency 21" xfId="876" xr:uid="{00000000-0005-0000-0000-0000BF0D0000}"/>
    <cellStyle name="Currency 21 2" xfId="877" xr:uid="{00000000-0005-0000-0000-0000C00D0000}"/>
    <cellStyle name="Currency 22" xfId="878" xr:uid="{00000000-0005-0000-0000-0000C10D0000}"/>
    <cellStyle name="Currency 22 2" xfId="879" xr:uid="{00000000-0005-0000-0000-0000C20D0000}"/>
    <cellStyle name="Currency 23" xfId="880" xr:uid="{00000000-0005-0000-0000-0000C30D0000}"/>
    <cellStyle name="Currency 23 2" xfId="881" xr:uid="{00000000-0005-0000-0000-0000C40D0000}"/>
    <cellStyle name="Currency 24" xfId="882" xr:uid="{00000000-0005-0000-0000-0000C50D0000}"/>
    <cellStyle name="Currency 3" xfId="152" xr:uid="{00000000-0005-0000-0000-0000C60D0000}"/>
    <cellStyle name="Currency 4" xfId="153" xr:uid="{00000000-0005-0000-0000-0000C70D0000}"/>
    <cellStyle name="Currency 5" xfId="883" xr:uid="{00000000-0005-0000-0000-0000C80D0000}"/>
    <cellStyle name="Currency 5 2" xfId="4088" xr:uid="{00000000-0005-0000-0000-0000C90D0000}"/>
    <cellStyle name="Currency 6" xfId="884" xr:uid="{00000000-0005-0000-0000-0000CA0D0000}"/>
    <cellStyle name="Currency 7" xfId="3845" xr:uid="{00000000-0005-0000-0000-0000CB0D0000}"/>
    <cellStyle name="Currency0" xfId="3659" xr:uid="{00000000-0005-0000-0000-0000CC0D0000}"/>
    <cellStyle name="Date" xfId="3660" xr:uid="{00000000-0005-0000-0000-0000CD0D0000}"/>
    <cellStyle name="Date Short" xfId="3661" xr:uid="{00000000-0005-0000-0000-0000CE0D0000}"/>
    <cellStyle name="DATE_1. SL Budget 2009-10 v3" xfId="3662" xr:uid="{00000000-0005-0000-0000-0000CF0D0000}"/>
    <cellStyle name="Dean's number format" xfId="3663" xr:uid="{00000000-0005-0000-0000-0000D00D0000}"/>
    <cellStyle name="DELTA" xfId="3664" xr:uid="{00000000-0005-0000-0000-0000D10D0000}"/>
    <cellStyle name="Dia" xfId="3665" xr:uid="{00000000-0005-0000-0000-0000D20D0000}"/>
    <cellStyle name="Dollars" xfId="3666" xr:uid="{00000000-0005-0000-0000-0000D30D0000}"/>
    <cellStyle name="Dollars M" xfId="3667" xr:uid="{00000000-0005-0000-0000-0000D40D0000}"/>
    <cellStyle name="Dollars_KPI Summary WC v2004-IK2" xfId="3668" xr:uid="{00000000-0005-0000-0000-0000D50D0000}"/>
    <cellStyle name="Ekati BPR_Table Heading" xfId="3669" xr:uid="{00000000-0005-0000-0000-0000D60D0000}"/>
    <cellStyle name="Encabez1" xfId="3670" xr:uid="{00000000-0005-0000-0000-0000D70D0000}"/>
    <cellStyle name="Encabez2" xfId="3671" xr:uid="{00000000-0005-0000-0000-0000D80D0000}"/>
    <cellStyle name="Enter Currency (0)" xfId="3672" xr:uid="{00000000-0005-0000-0000-0000D90D0000}"/>
    <cellStyle name="Enter Currency (2)" xfId="3673" xr:uid="{00000000-0005-0000-0000-0000DA0D0000}"/>
    <cellStyle name="Enter Units (0)" xfId="3674" xr:uid="{00000000-0005-0000-0000-0000DB0D0000}"/>
    <cellStyle name="Enter Units (1)" xfId="3675" xr:uid="{00000000-0005-0000-0000-0000DC0D0000}"/>
    <cellStyle name="Enter Units (2)" xfId="3676" xr:uid="{00000000-0005-0000-0000-0000DD0D0000}"/>
    <cellStyle name="EPS" xfId="3677" xr:uid="{00000000-0005-0000-0000-0000DE0D0000}"/>
    <cellStyle name="Euro" xfId="45" xr:uid="{00000000-0005-0000-0000-0000DF0D0000}"/>
    <cellStyle name="Euro 2" xfId="232" xr:uid="{00000000-0005-0000-0000-0000E00D0000}"/>
    <cellStyle name="Euro EPS" xfId="3678" xr:uid="{00000000-0005-0000-0000-0000E10D0000}"/>
    <cellStyle name="Euro_2008 YEnd Audit GFR Checklist - Module 2" xfId="3679" xr:uid="{00000000-0005-0000-0000-0000E20D0000}"/>
    <cellStyle name="Explanatory Text" xfId="46" builtinId="53" customBuiltin="1"/>
    <cellStyle name="Explanatory Text 10" xfId="885" xr:uid="{00000000-0005-0000-0000-0000E40D0000}"/>
    <cellStyle name="Explanatory Text 11" xfId="886" xr:uid="{00000000-0005-0000-0000-0000E50D0000}"/>
    <cellStyle name="Explanatory Text 12" xfId="887" xr:uid="{00000000-0005-0000-0000-0000E60D0000}"/>
    <cellStyle name="Explanatory Text 13" xfId="4089" xr:uid="{00000000-0005-0000-0000-0000E70D0000}"/>
    <cellStyle name="Explanatory Text 2" xfId="888" xr:uid="{00000000-0005-0000-0000-0000E80D0000}"/>
    <cellStyle name="Explanatory Text 3" xfId="889" xr:uid="{00000000-0005-0000-0000-0000E90D0000}"/>
    <cellStyle name="Explanatory Text 4" xfId="890" xr:uid="{00000000-0005-0000-0000-0000EA0D0000}"/>
    <cellStyle name="Explanatory Text 5" xfId="891" xr:uid="{00000000-0005-0000-0000-0000EB0D0000}"/>
    <cellStyle name="Explanatory Text 6" xfId="892" xr:uid="{00000000-0005-0000-0000-0000EC0D0000}"/>
    <cellStyle name="Explanatory Text 7" xfId="893" xr:uid="{00000000-0005-0000-0000-0000ED0D0000}"/>
    <cellStyle name="Explanatory Text 8" xfId="894" xr:uid="{00000000-0005-0000-0000-0000EE0D0000}"/>
    <cellStyle name="Explanatory Text 9" xfId="895" xr:uid="{00000000-0005-0000-0000-0000EF0D0000}"/>
    <cellStyle name="F2" xfId="3680" xr:uid="{00000000-0005-0000-0000-0000F00D0000}"/>
    <cellStyle name="F3" xfId="3681" xr:uid="{00000000-0005-0000-0000-0000F10D0000}"/>
    <cellStyle name="F4" xfId="3682" xr:uid="{00000000-0005-0000-0000-0000F20D0000}"/>
    <cellStyle name="F5" xfId="3683" xr:uid="{00000000-0005-0000-0000-0000F30D0000}"/>
    <cellStyle name="F6" xfId="3684" xr:uid="{00000000-0005-0000-0000-0000F40D0000}"/>
    <cellStyle name="F7" xfId="3685" xr:uid="{00000000-0005-0000-0000-0000F50D0000}"/>
    <cellStyle name="F8" xfId="3686" xr:uid="{00000000-0005-0000-0000-0000F60D0000}"/>
    <cellStyle name="Fijo" xfId="3687" xr:uid="{00000000-0005-0000-0000-0000F70D0000}"/>
    <cellStyle name="Financiero" xfId="3688" xr:uid="{00000000-0005-0000-0000-0000F80D0000}"/>
    <cellStyle name="Fixed" xfId="3689" xr:uid="{00000000-0005-0000-0000-0000F90D0000}"/>
    <cellStyle name="Format Datum (ÅÅ-MM-DD t.mm)" xfId="47" xr:uid="{00000000-0005-0000-0000-0000FA0D0000}"/>
    <cellStyle name="Format Datum (ÅÅ-MM-DD)" xfId="48" xr:uid="{00000000-0005-0000-0000-0000FB0D0000}"/>
    <cellStyle name="Format Datum (MMM-ÅÅ)" xfId="49" xr:uid="{00000000-0005-0000-0000-0000FC0D0000}"/>
    <cellStyle name="Format Procent (0%)" xfId="50" xr:uid="{00000000-0005-0000-0000-0000FD0D0000}"/>
    <cellStyle name="Format Procent (0,0%)" xfId="51" xr:uid="{00000000-0005-0000-0000-0000FE0D0000}"/>
    <cellStyle name="Format Tal (# ##0)" xfId="52" xr:uid="{00000000-0005-0000-0000-0000FF0D0000}"/>
    <cellStyle name="Format Tal (# ##0,00)" xfId="53" xr:uid="{00000000-0005-0000-0000-0000000E0000}"/>
    <cellStyle name="Format Tid (t.mm)" xfId="54" xr:uid="{00000000-0005-0000-0000-0000010E0000}"/>
    <cellStyle name="FORMULA" xfId="3690" xr:uid="{00000000-0005-0000-0000-0000020E0000}"/>
    <cellStyle name="Formulas" xfId="3691" xr:uid="{00000000-0005-0000-0000-0000030E0000}"/>
    <cellStyle name="FROMHYPERION" xfId="3692" xr:uid="{00000000-0005-0000-0000-0000040E0000}"/>
    <cellStyle name="FRxAmtStyle" xfId="3693" xr:uid="{00000000-0005-0000-0000-0000050E0000}"/>
    <cellStyle name="FRxCurrStyle" xfId="3694" xr:uid="{00000000-0005-0000-0000-0000060E0000}"/>
    <cellStyle name="FRxPcntStyle" xfId="3695" xr:uid="{00000000-0005-0000-0000-0000070E0000}"/>
    <cellStyle name="Good" xfId="55" builtinId="26" customBuiltin="1"/>
    <cellStyle name="Good 10" xfId="896" xr:uid="{00000000-0005-0000-0000-0000090E0000}"/>
    <cellStyle name="Good 11" xfId="897" xr:uid="{00000000-0005-0000-0000-00000A0E0000}"/>
    <cellStyle name="Good 12" xfId="898" xr:uid="{00000000-0005-0000-0000-00000B0E0000}"/>
    <cellStyle name="Good 13" xfId="4090" xr:uid="{00000000-0005-0000-0000-00000C0E0000}"/>
    <cellStyle name="Good 2" xfId="899" xr:uid="{00000000-0005-0000-0000-00000D0E0000}"/>
    <cellStyle name="Good 3" xfId="900" xr:uid="{00000000-0005-0000-0000-00000E0E0000}"/>
    <cellStyle name="Good 4" xfId="901" xr:uid="{00000000-0005-0000-0000-00000F0E0000}"/>
    <cellStyle name="Good 5" xfId="902" xr:uid="{00000000-0005-0000-0000-0000100E0000}"/>
    <cellStyle name="Good 6" xfId="903" xr:uid="{00000000-0005-0000-0000-0000110E0000}"/>
    <cellStyle name="Good 7" xfId="904" xr:uid="{00000000-0005-0000-0000-0000120E0000}"/>
    <cellStyle name="Good 8" xfId="905" xr:uid="{00000000-0005-0000-0000-0000130E0000}"/>
    <cellStyle name="Good 9" xfId="906" xr:uid="{00000000-0005-0000-0000-0000140E0000}"/>
    <cellStyle name="Header1" xfId="56" xr:uid="{00000000-0005-0000-0000-0000150E0000}"/>
    <cellStyle name="Header2" xfId="3696" xr:uid="{00000000-0005-0000-0000-0000160E0000}"/>
    <cellStyle name="Heading 1" xfId="57" builtinId="16" customBuiltin="1"/>
    <cellStyle name="Heading 1 10" xfId="907" xr:uid="{00000000-0005-0000-0000-0000180E0000}"/>
    <cellStyle name="Heading 1 11" xfId="908" xr:uid="{00000000-0005-0000-0000-0000190E0000}"/>
    <cellStyle name="Heading 1 12" xfId="909" xr:uid="{00000000-0005-0000-0000-00001A0E0000}"/>
    <cellStyle name="Heading 1 13" xfId="4091" xr:uid="{00000000-0005-0000-0000-00001B0E0000}"/>
    <cellStyle name="Heading 1 2" xfId="910" xr:uid="{00000000-0005-0000-0000-00001C0E0000}"/>
    <cellStyle name="Heading 1 3" xfId="911" xr:uid="{00000000-0005-0000-0000-00001D0E0000}"/>
    <cellStyle name="Heading 1 4" xfId="912" xr:uid="{00000000-0005-0000-0000-00001E0E0000}"/>
    <cellStyle name="Heading 1 5" xfId="913" xr:uid="{00000000-0005-0000-0000-00001F0E0000}"/>
    <cellStyle name="Heading 1 6" xfId="914" xr:uid="{00000000-0005-0000-0000-0000200E0000}"/>
    <cellStyle name="Heading 1 7" xfId="915" xr:uid="{00000000-0005-0000-0000-0000210E0000}"/>
    <cellStyle name="Heading 1 8" xfId="916" xr:uid="{00000000-0005-0000-0000-0000220E0000}"/>
    <cellStyle name="Heading 1 9" xfId="917" xr:uid="{00000000-0005-0000-0000-0000230E0000}"/>
    <cellStyle name="Heading 2" xfId="58" builtinId="17" customBuiltin="1"/>
    <cellStyle name="Heading 2 10" xfId="918" xr:uid="{00000000-0005-0000-0000-0000250E0000}"/>
    <cellStyle name="Heading 2 11" xfId="919" xr:uid="{00000000-0005-0000-0000-0000260E0000}"/>
    <cellStyle name="Heading 2 12" xfId="920" xr:uid="{00000000-0005-0000-0000-0000270E0000}"/>
    <cellStyle name="Heading 2 13" xfId="4092" xr:uid="{00000000-0005-0000-0000-0000280E0000}"/>
    <cellStyle name="Heading 2 2" xfId="921" xr:uid="{00000000-0005-0000-0000-0000290E0000}"/>
    <cellStyle name="Heading 2 3" xfId="922" xr:uid="{00000000-0005-0000-0000-00002A0E0000}"/>
    <cellStyle name="Heading 2 4" xfId="923" xr:uid="{00000000-0005-0000-0000-00002B0E0000}"/>
    <cellStyle name="Heading 2 5" xfId="924" xr:uid="{00000000-0005-0000-0000-00002C0E0000}"/>
    <cellStyle name="Heading 2 6" xfId="925" xr:uid="{00000000-0005-0000-0000-00002D0E0000}"/>
    <cellStyle name="Heading 2 7" xfId="926" xr:uid="{00000000-0005-0000-0000-00002E0E0000}"/>
    <cellStyle name="Heading 2 8" xfId="927" xr:uid="{00000000-0005-0000-0000-00002F0E0000}"/>
    <cellStyle name="Heading 2 9" xfId="928" xr:uid="{00000000-0005-0000-0000-0000300E0000}"/>
    <cellStyle name="Heading 3" xfId="59" builtinId="18" customBuiltin="1"/>
    <cellStyle name="Heading 3 10" xfId="929" xr:uid="{00000000-0005-0000-0000-0000320E0000}"/>
    <cellStyle name="Heading 3 11" xfId="930" xr:uid="{00000000-0005-0000-0000-0000330E0000}"/>
    <cellStyle name="Heading 3 12" xfId="931" xr:uid="{00000000-0005-0000-0000-0000340E0000}"/>
    <cellStyle name="Heading 3 13" xfId="4093" xr:uid="{00000000-0005-0000-0000-0000350E0000}"/>
    <cellStyle name="Heading 3 2" xfId="932" xr:uid="{00000000-0005-0000-0000-0000360E0000}"/>
    <cellStyle name="Heading 3 3" xfId="933" xr:uid="{00000000-0005-0000-0000-0000370E0000}"/>
    <cellStyle name="Heading 3 4" xfId="934" xr:uid="{00000000-0005-0000-0000-0000380E0000}"/>
    <cellStyle name="Heading 3 5" xfId="935" xr:uid="{00000000-0005-0000-0000-0000390E0000}"/>
    <cellStyle name="Heading 3 6" xfId="936" xr:uid="{00000000-0005-0000-0000-00003A0E0000}"/>
    <cellStyle name="Heading 3 7" xfId="937" xr:uid="{00000000-0005-0000-0000-00003B0E0000}"/>
    <cellStyle name="Heading 3 8" xfId="938" xr:uid="{00000000-0005-0000-0000-00003C0E0000}"/>
    <cellStyle name="Heading 3 9" xfId="939" xr:uid="{00000000-0005-0000-0000-00003D0E0000}"/>
    <cellStyle name="Heading 4" xfId="60" builtinId="19" customBuiltin="1"/>
    <cellStyle name="Heading 4 10" xfId="940" xr:uid="{00000000-0005-0000-0000-00003F0E0000}"/>
    <cellStyle name="Heading 4 11" xfId="941" xr:uid="{00000000-0005-0000-0000-0000400E0000}"/>
    <cellStyle name="Heading 4 12" xfId="942" xr:uid="{00000000-0005-0000-0000-0000410E0000}"/>
    <cellStyle name="Heading 4 13" xfId="4094" xr:uid="{00000000-0005-0000-0000-0000420E0000}"/>
    <cellStyle name="Heading 4 2" xfId="943" xr:uid="{00000000-0005-0000-0000-0000430E0000}"/>
    <cellStyle name="Heading 4 3" xfId="944" xr:uid="{00000000-0005-0000-0000-0000440E0000}"/>
    <cellStyle name="Heading 4 4" xfId="945" xr:uid="{00000000-0005-0000-0000-0000450E0000}"/>
    <cellStyle name="Heading 4 5" xfId="946" xr:uid="{00000000-0005-0000-0000-0000460E0000}"/>
    <cellStyle name="Heading 4 6" xfId="947" xr:uid="{00000000-0005-0000-0000-0000470E0000}"/>
    <cellStyle name="Heading 4 7" xfId="948" xr:uid="{00000000-0005-0000-0000-0000480E0000}"/>
    <cellStyle name="Heading 4 8" xfId="949" xr:uid="{00000000-0005-0000-0000-0000490E0000}"/>
    <cellStyle name="Heading 4 9" xfId="950" xr:uid="{00000000-0005-0000-0000-00004A0E0000}"/>
    <cellStyle name="Hyperlink" xfId="4207" builtinId="8"/>
    <cellStyle name="Hyperlink 2" xfId="154" xr:uid="{00000000-0005-0000-0000-00004C0E0000}"/>
    <cellStyle name="Hyperlink 2 2" xfId="951" xr:uid="{00000000-0005-0000-0000-00004D0E0000}"/>
    <cellStyle name="Hyperlink 3" xfId="211" xr:uid="{00000000-0005-0000-0000-00004E0E0000}"/>
    <cellStyle name="Hyperlink 4" xfId="3792" xr:uid="{00000000-0005-0000-0000-00004F0E0000}"/>
    <cellStyle name="Index" xfId="3697" xr:uid="{00000000-0005-0000-0000-0000500E0000}"/>
    <cellStyle name="Input" xfId="61" builtinId="20" customBuiltin="1"/>
    <cellStyle name="Input 10" xfId="952" xr:uid="{00000000-0005-0000-0000-0000520E0000}"/>
    <cellStyle name="Input 11" xfId="953" xr:uid="{00000000-0005-0000-0000-0000530E0000}"/>
    <cellStyle name="Input 12" xfId="954" xr:uid="{00000000-0005-0000-0000-0000540E0000}"/>
    <cellStyle name="Input 13" xfId="4095" xr:uid="{00000000-0005-0000-0000-0000550E0000}"/>
    <cellStyle name="Input 2" xfId="955" xr:uid="{00000000-0005-0000-0000-0000560E0000}"/>
    <cellStyle name="Input 3" xfId="956" xr:uid="{00000000-0005-0000-0000-0000570E0000}"/>
    <cellStyle name="Input 4" xfId="957" xr:uid="{00000000-0005-0000-0000-0000580E0000}"/>
    <cellStyle name="Input 5" xfId="958" xr:uid="{00000000-0005-0000-0000-0000590E0000}"/>
    <cellStyle name="Input 6" xfId="959" xr:uid="{00000000-0005-0000-0000-00005A0E0000}"/>
    <cellStyle name="Input 7" xfId="960" xr:uid="{00000000-0005-0000-0000-00005B0E0000}"/>
    <cellStyle name="Input 8" xfId="961" xr:uid="{00000000-0005-0000-0000-00005C0E0000}"/>
    <cellStyle name="Input 9" xfId="962" xr:uid="{00000000-0005-0000-0000-00005D0E0000}"/>
    <cellStyle name="Input Data" xfId="3698" xr:uid="{00000000-0005-0000-0000-00005E0E0000}"/>
    <cellStyle name="Link Currency (0)" xfId="3699" xr:uid="{00000000-0005-0000-0000-00005F0E0000}"/>
    <cellStyle name="Link Currency (2)" xfId="3700" xr:uid="{00000000-0005-0000-0000-0000600E0000}"/>
    <cellStyle name="Link Units (0)" xfId="3701" xr:uid="{00000000-0005-0000-0000-0000610E0000}"/>
    <cellStyle name="Link Units (1)" xfId="3702" xr:uid="{00000000-0005-0000-0000-0000620E0000}"/>
    <cellStyle name="Link Units (2)" xfId="3703" xr:uid="{00000000-0005-0000-0000-0000630E0000}"/>
    <cellStyle name="Linked Cell" xfId="62" builtinId="24" customBuiltin="1"/>
    <cellStyle name="Linked Cell 10" xfId="963" xr:uid="{00000000-0005-0000-0000-0000650E0000}"/>
    <cellStyle name="Linked Cell 11" xfId="964" xr:uid="{00000000-0005-0000-0000-0000660E0000}"/>
    <cellStyle name="Linked Cell 12" xfId="965" xr:uid="{00000000-0005-0000-0000-0000670E0000}"/>
    <cellStyle name="Linked Cell 13" xfId="4096" xr:uid="{00000000-0005-0000-0000-0000680E0000}"/>
    <cellStyle name="Linked Cell 2" xfId="966" xr:uid="{00000000-0005-0000-0000-0000690E0000}"/>
    <cellStyle name="Linked Cell 3" xfId="967" xr:uid="{00000000-0005-0000-0000-00006A0E0000}"/>
    <cellStyle name="Linked Cell 4" xfId="968" xr:uid="{00000000-0005-0000-0000-00006B0E0000}"/>
    <cellStyle name="Linked Cell 5" xfId="969" xr:uid="{00000000-0005-0000-0000-00006C0E0000}"/>
    <cellStyle name="Linked Cell 6" xfId="970" xr:uid="{00000000-0005-0000-0000-00006D0E0000}"/>
    <cellStyle name="Linked Cell 7" xfId="971" xr:uid="{00000000-0005-0000-0000-00006E0E0000}"/>
    <cellStyle name="Linked Cell 8" xfId="972" xr:uid="{00000000-0005-0000-0000-00006F0E0000}"/>
    <cellStyle name="Linked Cell 9" xfId="973" xr:uid="{00000000-0005-0000-0000-0000700E0000}"/>
    <cellStyle name="MB.SuppData" xfId="3704" xr:uid="{00000000-0005-0000-0000-0000710E0000}"/>
    <cellStyle name="Millares [0]_10 AVERIAS MASIVAS + ANT" xfId="3705" xr:uid="{00000000-0005-0000-0000-0000720E0000}"/>
    <cellStyle name="Millares_Capex11" xfId="3706" xr:uid="{00000000-0005-0000-0000-0000730E0000}"/>
    <cellStyle name="Moneda [0]_laroux" xfId="3707" xr:uid="{00000000-0005-0000-0000-0000740E0000}"/>
    <cellStyle name="Moneda_laroux" xfId="3708" xr:uid="{00000000-0005-0000-0000-0000750E0000}"/>
    <cellStyle name="MPHeading" xfId="3709" xr:uid="{00000000-0005-0000-0000-0000760E0000}"/>
    <cellStyle name="mtrl tln" xfId="155" xr:uid="{00000000-0005-0000-0000-0000770E0000}"/>
    <cellStyle name="Multiple" xfId="3710" xr:uid="{00000000-0005-0000-0000-0000780E0000}"/>
    <cellStyle name="Neutral" xfId="63" builtinId="28" customBuiltin="1"/>
    <cellStyle name="Neutral 10" xfId="974" xr:uid="{00000000-0005-0000-0000-00007A0E0000}"/>
    <cellStyle name="Neutral 11" xfId="975" xr:uid="{00000000-0005-0000-0000-00007B0E0000}"/>
    <cellStyle name="Neutral 12" xfId="976" xr:uid="{00000000-0005-0000-0000-00007C0E0000}"/>
    <cellStyle name="Neutral 13" xfId="4097" xr:uid="{00000000-0005-0000-0000-00007D0E0000}"/>
    <cellStyle name="Neutral 2" xfId="977" xr:uid="{00000000-0005-0000-0000-00007E0E0000}"/>
    <cellStyle name="Neutral 3" xfId="978" xr:uid="{00000000-0005-0000-0000-00007F0E0000}"/>
    <cellStyle name="Neutral 4" xfId="979" xr:uid="{00000000-0005-0000-0000-0000800E0000}"/>
    <cellStyle name="Neutral 5" xfId="980" xr:uid="{00000000-0005-0000-0000-0000810E0000}"/>
    <cellStyle name="Neutral 6" xfId="981" xr:uid="{00000000-0005-0000-0000-0000820E0000}"/>
    <cellStyle name="Neutral 7" xfId="982" xr:uid="{00000000-0005-0000-0000-0000830E0000}"/>
    <cellStyle name="Neutral 8" xfId="983" xr:uid="{00000000-0005-0000-0000-0000840E0000}"/>
    <cellStyle name="Neutral 9" xfId="984" xr:uid="{00000000-0005-0000-0000-0000850E0000}"/>
    <cellStyle name="Normal" xfId="0" builtinId="0"/>
    <cellStyle name="Normal - Style1" xfId="3711" xr:uid="{00000000-0005-0000-0000-0000870E0000}"/>
    <cellStyle name="Normal 10" xfId="156" xr:uid="{00000000-0005-0000-0000-0000880E0000}"/>
    <cellStyle name="Normal 10 2" xfId="244" xr:uid="{00000000-0005-0000-0000-0000890E0000}"/>
    <cellStyle name="Normal 10 2 2" xfId="4098" xr:uid="{00000000-0005-0000-0000-00008A0E0000}"/>
    <cellStyle name="Normal 10 3" xfId="4099" xr:uid="{00000000-0005-0000-0000-00008B0E0000}"/>
    <cellStyle name="Normal 10_Cash Flow" xfId="4100" xr:uid="{00000000-0005-0000-0000-00008C0E0000}"/>
    <cellStyle name="Normal 11" xfId="88" xr:uid="{00000000-0005-0000-0000-00008D0E0000}"/>
    <cellStyle name="Normal 11 2" xfId="985" xr:uid="{00000000-0005-0000-0000-00008E0E0000}"/>
    <cellStyle name="Normal 11 3" xfId="1161" xr:uid="{00000000-0005-0000-0000-00008F0E0000}"/>
    <cellStyle name="Normal 12" xfId="157" xr:uid="{00000000-0005-0000-0000-0000900E0000}"/>
    <cellStyle name="Normal 12 2" xfId="212" xr:uid="{00000000-0005-0000-0000-0000910E0000}"/>
    <cellStyle name="Normal 13" xfId="158" xr:uid="{00000000-0005-0000-0000-0000920E0000}"/>
    <cellStyle name="Normal 13 2" xfId="213" xr:uid="{00000000-0005-0000-0000-0000930E0000}"/>
    <cellStyle name="Normal 13_Cash Flow" xfId="4101" xr:uid="{00000000-0005-0000-0000-0000940E0000}"/>
    <cellStyle name="Normal 139" xfId="986" xr:uid="{00000000-0005-0000-0000-0000950E0000}"/>
    <cellStyle name="Normal 139 2" xfId="987" xr:uid="{00000000-0005-0000-0000-0000960E0000}"/>
    <cellStyle name="Normal 139 3" xfId="988" xr:uid="{00000000-0005-0000-0000-0000970E0000}"/>
    <cellStyle name="Normal 139 4" xfId="989" xr:uid="{00000000-0005-0000-0000-0000980E0000}"/>
    <cellStyle name="Normal 14" xfId="159" xr:uid="{00000000-0005-0000-0000-0000990E0000}"/>
    <cellStyle name="Normal 14 2" xfId="990" xr:uid="{00000000-0005-0000-0000-00009A0E0000}"/>
    <cellStyle name="Normal 14 2 2" xfId="4102" xr:uid="{00000000-0005-0000-0000-00009B0E0000}"/>
    <cellStyle name="Normal 15" xfId="160" xr:uid="{00000000-0005-0000-0000-00009C0E0000}"/>
    <cellStyle name="Normal 15 2" xfId="991" xr:uid="{00000000-0005-0000-0000-00009D0E0000}"/>
    <cellStyle name="Normal 15 2 2" xfId="4103" xr:uid="{00000000-0005-0000-0000-00009E0E0000}"/>
    <cellStyle name="Normal 15 3" xfId="4104" xr:uid="{00000000-0005-0000-0000-00009F0E0000}"/>
    <cellStyle name="Normal 16" xfId="161" xr:uid="{00000000-0005-0000-0000-0000A00E0000}"/>
    <cellStyle name="Normal 16 2" xfId="992" xr:uid="{00000000-0005-0000-0000-0000A10E0000}"/>
    <cellStyle name="Normal 17" xfId="162" xr:uid="{00000000-0005-0000-0000-0000A20E0000}"/>
    <cellStyle name="Normal 17 2" xfId="214" xr:uid="{00000000-0005-0000-0000-0000A30E0000}"/>
    <cellStyle name="Normal 18" xfId="163" xr:uid="{00000000-0005-0000-0000-0000A40E0000}"/>
    <cellStyle name="Normal 18 2" xfId="164" xr:uid="{00000000-0005-0000-0000-0000A50E0000}"/>
    <cellStyle name="Normal 18 3" xfId="3823" xr:uid="{00000000-0005-0000-0000-0000A60E0000}"/>
    <cellStyle name="Normal 19" xfId="165" xr:uid="{00000000-0005-0000-0000-0000A70E0000}"/>
    <cellStyle name="Normal 19 2" xfId="993" xr:uid="{00000000-0005-0000-0000-0000A80E0000}"/>
    <cellStyle name="Normal 19 2 2" xfId="4105" xr:uid="{00000000-0005-0000-0000-0000A90E0000}"/>
    <cellStyle name="Normal 19 3" xfId="994" xr:uid="{00000000-0005-0000-0000-0000AA0E0000}"/>
    <cellStyle name="Normal 19 4" xfId="995" xr:uid="{00000000-0005-0000-0000-0000AB0E0000}"/>
    <cellStyle name="Normal 2" xfId="64" xr:uid="{00000000-0005-0000-0000-0000AC0E0000}"/>
    <cellStyle name="Normal 2 10" xfId="996" xr:uid="{00000000-0005-0000-0000-0000AD0E0000}"/>
    <cellStyle name="Normal 2 11" xfId="997" xr:uid="{00000000-0005-0000-0000-0000AE0E0000}"/>
    <cellStyle name="Normal 2 12" xfId="998" xr:uid="{00000000-0005-0000-0000-0000AF0E0000}"/>
    <cellStyle name="Normal 2 13" xfId="999" xr:uid="{00000000-0005-0000-0000-0000B00E0000}"/>
    <cellStyle name="Normal 2 14" xfId="1000" xr:uid="{00000000-0005-0000-0000-0000B10E0000}"/>
    <cellStyle name="Normal 2 15" xfId="1001" xr:uid="{00000000-0005-0000-0000-0000B20E0000}"/>
    <cellStyle name="Normal 2 16" xfId="1002" xr:uid="{00000000-0005-0000-0000-0000B30E0000}"/>
    <cellStyle name="Normal 2 16 2" xfId="1003" xr:uid="{00000000-0005-0000-0000-0000B40E0000}"/>
    <cellStyle name="Normal 2 17" xfId="1004" xr:uid="{00000000-0005-0000-0000-0000B50E0000}"/>
    <cellStyle name="Normal 2 18" xfId="1005" xr:uid="{00000000-0005-0000-0000-0000B60E0000}"/>
    <cellStyle name="Normal 2 19" xfId="1006" xr:uid="{00000000-0005-0000-0000-0000B70E0000}"/>
    <cellStyle name="Normal 2 2" xfId="65" xr:uid="{00000000-0005-0000-0000-0000B80E0000}"/>
    <cellStyle name="Normal 2 2 10" xfId="1007" xr:uid="{00000000-0005-0000-0000-0000B90E0000}"/>
    <cellStyle name="Normal 2 2 11" xfId="1008" xr:uid="{00000000-0005-0000-0000-0000BA0E0000}"/>
    <cellStyle name="Normal 2 2 11 2" xfId="4106" xr:uid="{00000000-0005-0000-0000-0000BB0E0000}"/>
    <cellStyle name="Normal 2 2 12" xfId="1009" xr:uid="{00000000-0005-0000-0000-0000BC0E0000}"/>
    <cellStyle name="Normal 2 2 12 2" xfId="4107" xr:uid="{00000000-0005-0000-0000-0000BD0E0000}"/>
    <cellStyle name="Normal 2 2 13" xfId="1010" xr:uid="{00000000-0005-0000-0000-0000BE0E0000}"/>
    <cellStyle name="Normal 2 2 13 2" xfId="4108" xr:uid="{00000000-0005-0000-0000-0000BF0E0000}"/>
    <cellStyle name="Normal 2 2 14" xfId="1011" xr:uid="{00000000-0005-0000-0000-0000C00E0000}"/>
    <cellStyle name="Normal 2 2 14 2" xfId="4109" xr:uid="{00000000-0005-0000-0000-0000C10E0000}"/>
    <cellStyle name="Normal 2 2 15" xfId="1012" xr:uid="{00000000-0005-0000-0000-0000C20E0000}"/>
    <cellStyle name="Normal 2 2 16" xfId="1013" xr:uid="{00000000-0005-0000-0000-0000C30E0000}"/>
    <cellStyle name="Normal 2 2 17" xfId="1014" xr:uid="{00000000-0005-0000-0000-0000C40E0000}"/>
    <cellStyle name="Normal 2 2 2" xfId="66" xr:uid="{00000000-0005-0000-0000-0000C50E0000}"/>
    <cellStyle name="Normal 2 2 2 10" xfId="4110" xr:uid="{00000000-0005-0000-0000-0000C60E0000}"/>
    <cellStyle name="Normal 2 2 2 2" xfId="1015" xr:uid="{00000000-0005-0000-0000-0000C70E0000}"/>
    <cellStyle name="Normal 2 2 2 2 2" xfId="1016" xr:uid="{00000000-0005-0000-0000-0000C80E0000}"/>
    <cellStyle name="Normal 2 2 2 2 2 2" xfId="1017" xr:uid="{00000000-0005-0000-0000-0000C90E0000}"/>
    <cellStyle name="Normal 2 2 2 2 2 3" xfId="1018" xr:uid="{00000000-0005-0000-0000-0000CA0E0000}"/>
    <cellStyle name="Normal 2 2 2 2 2 4" xfId="1019" xr:uid="{00000000-0005-0000-0000-0000CB0E0000}"/>
    <cellStyle name="Normal 2 2 2 2 2 5" xfId="4111" xr:uid="{00000000-0005-0000-0000-0000CC0E0000}"/>
    <cellStyle name="Normal 2 2 2 2 3" xfId="1020" xr:uid="{00000000-0005-0000-0000-0000CD0E0000}"/>
    <cellStyle name="Normal 2 2 2 2 3 2" xfId="4112" xr:uid="{00000000-0005-0000-0000-0000CE0E0000}"/>
    <cellStyle name="Normal 2 2 2 2 4" xfId="1021" xr:uid="{00000000-0005-0000-0000-0000CF0E0000}"/>
    <cellStyle name="Normal 2 2 2 2 4 2" xfId="4113" xr:uid="{00000000-0005-0000-0000-0000D00E0000}"/>
    <cellStyle name="Normal 2 2 2 3" xfId="1022" xr:uid="{00000000-0005-0000-0000-0000D10E0000}"/>
    <cellStyle name="Normal 2 2 2 4" xfId="1023" xr:uid="{00000000-0005-0000-0000-0000D20E0000}"/>
    <cellStyle name="Normal 2 2 2 5" xfId="1024" xr:uid="{00000000-0005-0000-0000-0000D30E0000}"/>
    <cellStyle name="Normal 2 2 2 6" xfId="1025" xr:uid="{00000000-0005-0000-0000-0000D40E0000}"/>
    <cellStyle name="Normal 2 2 2 7" xfId="1026" xr:uid="{00000000-0005-0000-0000-0000D50E0000}"/>
    <cellStyle name="Normal 2 2 2 8" xfId="1027" xr:uid="{00000000-0005-0000-0000-0000D60E0000}"/>
    <cellStyle name="Normal 2 2 2 9" xfId="1028" xr:uid="{00000000-0005-0000-0000-0000D70E0000}"/>
    <cellStyle name="Normal 2 2 2_Sheet1" xfId="3824" xr:uid="{00000000-0005-0000-0000-0000D80E0000}"/>
    <cellStyle name="Normal 2 2 3" xfId="234" xr:uid="{00000000-0005-0000-0000-0000D90E0000}"/>
    <cellStyle name="Normal 2 2 3 2" xfId="3825" xr:uid="{00000000-0005-0000-0000-0000DA0E0000}"/>
    <cellStyle name="Normal 2 2 4" xfId="1029" xr:uid="{00000000-0005-0000-0000-0000DB0E0000}"/>
    <cellStyle name="Normal 2 2 5" xfId="1030" xr:uid="{00000000-0005-0000-0000-0000DC0E0000}"/>
    <cellStyle name="Normal 2 2 6" xfId="1031" xr:uid="{00000000-0005-0000-0000-0000DD0E0000}"/>
    <cellStyle name="Normal 2 2 7" xfId="1032" xr:uid="{00000000-0005-0000-0000-0000DE0E0000}"/>
    <cellStyle name="Normal 2 2 8" xfId="1033" xr:uid="{00000000-0005-0000-0000-0000DF0E0000}"/>
    <cellStyle name="Normal 2 2 9" xfId="1034" xr:uid="{00000000-0005-0000-0000-0000E00E0000}"/>
    <cellStyle name="Normal 2 2_Cash Flow" xfId="4114" xr:uid="{00000000-0005-0000-0000-0000E10E0000}"/>
    <cellStyle name="Normal 2 3" xfId="67" xr:uid="{00000000-0005-0000-0000-0000E20E0000}"/>
    <cellStyle name="Normal 2 3 2" xfId="166" xr:uid="{00000000-0005-0000-0000-0000E30E0000}"/>
    <cellStyle name="Normal 2 3 2 2" xfId="1035" xr:uid="{00000000-0005-0000-0000-0000E40E0000}"/>
    <cellStyle name="Normal 2 3 2_Cash Flow" xfId="4115" xr:uid="{00000000-0005-0000-0000-0000E50E0000}"/>
    <cellStyle name="Normal 2 3 3" xfId="235" xr:uid="{00000000-0005-0000-0000-0000E60E0000}"/>
    <cellStyle name="Normal 2 3 4" xfId="4116" xr:uid="{00000000-0005-0000-0000-0000E70E0000}"/>
    <cellStyle name="Normal 2 4" xfId="68" xr:uid="{00000000-0005-0000-0000-0000E80E0000}"/>
    <cellStyle name="Normal 2 4 2" xfId="1036" xr:uid="{00000000-0005-0000-0000-0000E90E0000}"/>
    <cellStyle name="Normal 2 4 2 2" xfId="1037" xr:uid="{00000000-0005-0000-0000-0000EA0E0000}"/>
    <cellStyle name="Normal 2 5" xfId="167" xr:uid="{00000000-0005-0000-0000-0000EB0E0000}"/>
    <cellStyle name="Normal 2 5 2" xfId="1038" xr:uid="{00000000-0005-0000-0000-0000EC0E0000}"/>
    <cellStyle name="Normal 2 5 2 2" xfId="4117" xr:uid="{00000000-0005-0000-0000-0000ED0E0000}"/>
    <cellStyle name="Normal 2 5 3" xfId="1166" xr:uid="{00000000-0005-0000-0000-0000EE0E0000}"/>
    <cellStyle name="Normal 2 5_Cash Flow" xfId="4118" xr:uid="{00000000-0005-0000-0000-0000EF0E0000}"/>
    <cellStyle name="Normal 2 6" xfId="233" xr:uid="{00000000-0005-0000-0000-0000F00E0000}"/>
    <cellStyle name="Normal 2 6 2" xfId="4119" xr:uid="{00000000-0005-0000-0000-0000F10E0000}"/>
    <cellStyle name="Normal 2 6_Cash Flow" xfId="4120" xr:uid="{00000000-0005-0000-0000-0000F20E0000}"/>
    <cellStyle name="Normal 2 7" xfId="1039" xr:uid="{00000000-0005-0000-0000-0000F30E0000}"/>
    <cellStyle name="Normal 2 7 2" xfId="4121" xr:uid="{00000000-0005-0000-0000-0000F40E0000}"/>
    <cellStyle name="Normal 2 8" xfId="1040" xr:uid="{00000000-0005-0000-0000-0000F50E0000}"/>
    <cellStyle name="Normal 2 9" xfId="1041" xr:uid="{00000000-0005-0000-0000-0000F60E0000}"/>
    <cellStyle name="Normal 2_AA-bank loan" xfId="1042" xr:uid="{00000000-0005-0000-0000-0000F70E0000}"/>
    <cellStyle name="Normal 20" xfId="168" xr:uid="{00000000-0005-0000-0000-0000F80E0000}"/>
    <cellStyle name="Normal 20 2" xfId="1043" xr:uid="{00000000-0005-0000-0000-0000F90E0000}"/>
    <cellStyle name="Normal 20 2 2" xfId="4122" xr:uid="{00000000-0005-0000-0000-0000FA0E0000}"/>
    <cellStyle name="Normal 21" xfId="169" xr:uid="{00000000-0005-0000-0000-0000FB0E0000}"/>
    <cellStyle name="Normal 21 2" xfId="1044" xr:uid="{00000000-0005-0000-0000-0000FC0E0000}"/>
    <cellStyle name="Normal 21 2 2" xfId="4123" xr:uid="{00000000-0005-0000-0000-0000FD0E0000}"/>
    <cellStyle name="Normal 22" xfId="170" xr:uid="{00000000-0005-0000-0000-0000FE0E0000}"/>
    <cellStyle name="Normal 22 2" xfId="1045" xr:uid="{00000000-0005-0000-0000-0000FF0E0000}"/>
    <cellStyle name="Normal 22 2 2" xfId="4124" xr:uid="{00000000-0005-0000-0000-0000000F0000}"/>
    <cellStyle name="Normal 22 3" xfId="3785" xr:uid="{00000000-0005-0000-0000-0000010F0000}"/>
    <cellStyle name="Normal 23" xfId="171" xr:uid="{00000000-0005-0000-0000-0000020F0000}"/>
    <cellStyle name="Normal 23 2" xfId="1046" xr:uid="{00000000-0005-0000-0000-0000030F0000}"/>
    <cellStyle name="Normal 23 2 2" xfId="4125" xr:uid="{00000000-0005-0000-0000-0000040F0000}"/>
    <cellStyle name="Normal 23 3" xfId="4126" xr:uid="{00000000-0005-0000-0000-0000050F0000}"/>
    <cellStyle name="Normal 23 4" xfId="4127" xr:uid="{00000000-0005-0000-0000-0000060F0000}"/>
    <cellStyle name="Normal 24" xfId="215" xr:uid="{00000000-0005-0000-0000-0000070F0000}"/>
    <cellStyle name="Normal 24 2" xfId="216" xr:uid="{00000000-0005-0000-0000-0000080F0000}"/>
    <cellStyle name="Normal 24 3" xfId="4128" xr:uid="{00000000-0005-0000-0000-0000090F0000}"/>
    <cellStyle name="Normal 25" xfId="217" xr:uid="{00000000-0005-0000-0000-00000A0F0000}"/>
    <cellStyle name="Normal 26" xfId="218" xr:uid="{00000000-0005-0000-0000-00000B0F0000}"/>
    <cellStyle name="Normal 27" xfId="219" xr:uid="{00000000-0005-0000-0000-00000C0F0000}"/>
    <cellStyle name="Normal 27 2" xfId="1047" xr:uid="{00000000-0005-0000-0000-00000D0F0000}"/>
    <cellStyle name="Normal 28" xfId="220" xr:uid="{00000000-0005-0000-0000-00000E0F0000}"/>
    <cellStyle name="Normal 29" xfId="221" xr:uid="{00000000-0005-0000-0000-00000F0F0000}"/>
    <cellStyle name="Normal 29 2" xfId="3826" xr:uid="{00000000-0005-0000-0000-0000100F0000}"/>
    <cellStyle name="Normal 3" xfId="69" xr:uid="{00000000-0005-0000-0000-0000110F0000}"/>
    <cellStyle name="Normal 3 10" xfId="1048" xr:uid="{00000000-0005-0000-0000-0000120F0000}"/>
    <cellStyle name="Normal 3 11" xfId="1049" xr:uid="{00000000-0005-0000-0000-0000130F0000}"/>
    <cellStyle name="Normal 3 12" xfId="1050" xr:uid="{00000000-0005-0000-0000-0000140F0000}"/>
    <cellStyle name="Normal 3 13" xfId="1051" xr:uid="{00000000-0005-0000-0000-0000150F0000}"/>
    <cellStyle name="Normal 3 2" xfId="70" xr:uid="{00000000-0005-0000-0000-0000160F0000}"/>
    <cellStyle name="Normal 3 2 2" xfId="237" xr:uid="{00000000-0005-0000-0000-0000170F0000}"/>
    <cellStyle name="Normal 3 2 2 2" xfId="1052" xr:uid="{00000000-0005-0000-0000-0000180F0000}"/>
    <cellStyle name="Normal 3 2 3" xfId="1053" xr:uid="{00000000-0005-0000-0000-0000190F0000}"/>
    <cellStyle name="Normal 3 3" xfId="172" xr:uid="{00000000-0005-0000-0000-00001A0F0000}"/>
    <cellStyle name="Normal 3 3 2" xfId="4129" xr:uid="{00000000-0005-0000-0000-00001B0F0000}"/>
    <cellStyle name="Normal 3 4" xfId="173" xr:uid="{00000000-0005-0000-0000-00001C0F0000}"/>
    <cellStyle name="Normal 3 4 2" xfId="258" xr:uid="{00000000-0005-0000-0000-00001D0F0000}"/>
    <cellStyle name="Normal 3 4 2 2" xfId="3827" xr:uid="{00000000-0005-0000-0000-00001E0F0000}"/>
    <cellStyle name="Normal 3 5" xfId="174" xr:uid="{00000000-0005-0000-0000-00001F0F0000}"/>
    <cellStyle name="Normal 3 5 2" xfId="245" xr:uid="{00000000-0005-0000-0000-0000200F0000}"/>
    <cellStyle name="Normal 3 5 3" xfId="3786" xr:uid="{00000000-0005-0000-0000-0000210F0000}"/>
    <cellStyle name="Normal 3 5 4" xfId="3793" xr:uid="{00000000-0005-0000-0000-0000220F0000}"/>
    <cellStyle name="Normal 3 6" xfId="194" xr:uid="{00000000-0005-0000-0000-0000230F0000}"/>
    <cellStyle name="Normal 3 6 2" xfId="3828" xr:uid="{00000000-0005-0000-0000-0000240F0000}"/>
    <cellStyle name="Normal 3 6 3" xfId="4130" xr:uid="{00000000-0005-0000-0000-0000250F0000}"/>
    <cellStyle name="Normal 3 7" xfId="236" xr:uid="{00000000-0005-0000-0000-0000260F0000}"/>
    <cellStyle name="Normal 3 8" xfId="1054" xr:uid="{00000000-0005-0000-0000-0000270F0000}"/>
    <cellStyle name="Normal 3 9" xfId="1055" xr:uid="{00000000-0005-0000-0000-0000280F0000}"/>
    <cellStyle name="Normal 3_All Final WPs_BA_2007.12.31" xfId="71" xr:uid="{00000000-0005-0000-0000-0000290F0000}"/>
    <cellStyle name="Normal 30" xfId="259" xr:uid="{00000000-0005-0000-0000-00002A0F0000}"/>
    <cellStyle name="Normal 30 2" xfId="3829" xr:uid="{00000000-0005-0000-0000-00002B0F0000}"/>
    <cellStyle name="Normal 30 3" xfId="3830" xr:uid="{00000000-0005-0000-0000-00002C0F0000}"/>
    <cellStyle name="Normal 30 4" xfId="3831" xr:uid="{00000000-0005-0000-0000-00002D0F0000}"/>
    <cellStyle name="Normal 31" xfId="260" xr:uid="{00000000-0005-0000-0000-00002E0F0000}"/>
    <cellStyle name="Normal 31 2" xfId="261" xr:uid="{00000000-0005-0000-0000-00002F0F0000}"/>
    <cellStyle name="Normal 31 3" xfId="3832" xr:uid="{00000000-0005-0000-0000-0000300F0000}"/>
    <cellStyle name="Normal 31 4" xfId="3833" xr:uid="{00000000-0005-0000-0000-0000310F0000}"/>
    <cellStyle name="Normal 32" xfId="262" xr:uid="{00000000-0005-0000-0000-0000320F0000}"/>
    <cellStyle name="Normal 32 2" xfId="3834" xr:uid="{00000000-0005-0000-0000-0000330F0000}"/>
    <cellStyle name="Normal 33" xfId="1056" xr:uid="{00000000-0005-0000-0000-0000340F0000}"/>
    <cellStyle name="Normal 34" xfId="1057" xr:uid="{00000000-0005-0000-0000-0000350F0000}"/>
    <cellStyle name="Normal 35" xfId="1164" xr:uid="{00000000-0005-0000-0000-0000360F0000}"/>
    <cellStyle name="Normal 35 2" xfId="4131" xr:uid="{00000000-0005-0000-0000-0000370F0000}"/>
    <cellStyle name="Normal 36" xfId="1170" xr:uid="{00000000-0005-0000-0000-0000380F0000}"/>
    <cellStyle name="Normal 36 2" xfId="4132" xr:uid="{00000000-0005-0000-0000-0000390F0000}"/>
    <cellStyle name="Normal 37" xfId="1171" xr:uid="{00000000-0005-0000-0000-00003A0F0000}"/>
    <cellStyle name="Normal 38" xfId="1172" xr:uid="{00000000-0005-0000-0000-00003B0F0000}"/>
    <cellStyle name="Normal 38 2" xfId="4133" xr:uid="{00000000-0005-0000-0000-00003C0F0000}"/>
    <cellStyle name="Normal 39" xfId="1173" xr:uid="{00000000-0005-0000-0000-00003D0F0000}"/>
    <cellStyle name="Normal 39 2" xfId="4134" xr:uid="{00000000-0005-0000-0000-00003E0F0000}"/>
    <cellStyle name="Normal 4" xfId="72" xr:uid="{00000000-0005-0000-0000-00003F0F0000}"/>
    <cellStyle name="Normal 4 2" xfId="175" xr:uid="{00000000-0005-0000-0000-0000400F0000}"/>
    <cellStyle name="Normal 4 3" xfId="176" xr:uid="{00000000-0005-0000-0000-0000410F0000}"/>
    <cellStyle name="Normal 4 4" xfId="238" xr:uid="{00000000-0005-0000-0000-0000420F0000}"/>
    <cellStyle name="Normal 4_Book2" xfId="177" xr:uid="{00000000-0005-0000-0000-0000430F0000}"/>
    <cellStyle name="Normal 40" xfId="3788" xr:uid="{00000000-0005-0000-0000-0000440F0000}"/>
    <cellStyle name="Normal 41" xfId="3797" xr:uid="{00000000-0005-0000-0000-0000450F0000}"/>
    <cellStyle name="Normal 41 2" xfId="3843" xr:uid="{00000000-0005-0000-0000-0000460F0000}"/>
    <cellStyle name="Normal 42" xfId="3844" xr:uid="{00000000-0005-0000-0000-0000470F0000}"/>
    <cellStyle name="Normal 43" xfId="3846" xr:uid="{00000000-0005-0000-0000-0000480F0000}"/>
    <cellStyle name="Normal 44" xfId="3847" xr:uid="{00000000-0005-0000-0000-0000490F0000}"/>
    <cellStyle name="Normal 45" xfId="4172" xr:uid="{00000000-0005-0000-0000-00004A0F0000}"/>
    <cellStyle name="Normal 46" xfId="4173" xr:uid="{00000000-0005-0000-0000-00004B0F0000}"/>
    <cellStyle name="Normal 47" xfId="4174" xr:uid="{00000000-0005-0000-0000-00004C0F0000}"/>
    <cellStyle name="Normal 48" xfId="4175" xr:uid="{00000000-0005-0000-0000-00004D0F0000}"/>
    <cellStyle name="Normal 49" xfId="4176" xr:uid="{00000000-0005-0000-0000-00004E0F0000}"/>
    <cellStyle name="Normal 5" xfId="73" xr:uid="{00000000-0005-0000-0000-00004F0F0000}"/>
    <cellStyle name="Normal 5 2" xfId="178" xr:uid="{00000000-0005-0000-0000-0000500F0000}"/>
    <cellStyle name="Normal 5 2 2" xfId="4135" xr:uid="{00000000-0005-0000-0000-0000510F0000}"/>
    <cellStyle name="Normal 5 2_Cash Flow" xfId="4136" xr:uid="{00000000-0005-0000-0000-0000520F0000}"/>
    <cellStyle name="Normal 5 3" xfId="1058" xr:uid="{00000000-0005-0000-0000-0000530F0000}"/>
    <cellStyle name="Normal 5 3 2" xfId="4137" xr:uid="{00000000-0005-0000-0000-0000540F0000}"/>
    <cellStyle name="Normal 50" xfId="4177" xr:uid="{00000000-0005-0000-0000-0000550F0000}"/>
    <cellStyle name="Normal 51" xfId="4178" xr:uid="{00000000-0005-0000-0000-0000560F0000}"/>
    <cellStyle name="Normal 52" xfId="4179" xr:uid="{00000000-0005-0000-0000-0000570F0000}"/>
    <cellStyle name="Normal 53" xfId="4180" xr:uid="{00000000-0005-0000-0000-0000580F0000}"/>
    <cellStyle name="Normal 54" xfId="4181" xr:uid="{00000000-0005-0000-0000-0000590F0000}"/>
    <cellStyle name="Normal 55" xfId="4183" xr:uid="{00000000-0005-0000-0000-00005A0F0000}"/>
    <cellStyle name="Normal 56" xfId="4185" xr:uid="{00000000-0005-0000-0000-00005B0F0000}"/>
    <cellStyle name="Normal 57" xfId="4187" xr:uid="{00000000-0005-0000-0000-00005C0F0000}"/>
    <cellStyle name="Normal 58" xfId="4189" xr:uid="{00000000-0005-0000-0000-00005D0F0000}"/>
    <cellStyle name="Normal 59" xfId="4191" xr:uid="{00000000-0005-0000-0000-00005E0F0000}"/>
    <cellStyle name="Normal 6" xfId="74" xr:uid="{00000000-0005-0000-0000-00005F0F0000}"/>
    <cellStyle name="Normal 6 2" xfId="179" xr:uid="{00000000-0005-0000-0000-0000600F0000}"/>
    <cellStyle name="Normal 6 2 2" xfId="1059" xr:uid="{00000000-0005-0000-0000-0000610F0000}"/>
    <cellStyle name="Normal 6 3" xfId="239" xr:uid="{00000000-0005-0000-0000-0000620F0000}"/>
    <cellStyle name="Normal 6 4" xfId="1060" xr:uid="{00000000-0005-0000-0000-0000630F0000}"/>
    <cellStyle name="Normal 60" xfId="4192" xr:uid="{00000000-0005-0000-0000-0000640F0000}"/>
    <cellStyle name="Normal 61" xfId="4193" xr:uid="{00000000-0005-0000-0000-0000650F0000}"/>
    <cellStyle name="Normal 62" xfId="4194" xr:uid="{00000000-0005-0000-0000-0000660F0000}"/>
    <cellStyle name="Normal 63" xfId="4195" xr:uid="{00000000-0005-0000-0000-0000670F0000}"/>
    <cellStyle name="Normal 64" xfId="4196" xr:uid="{00000000-0005-0000-0000-0000680F0000}"/>
    <cellStyle name="Normal 65" xfId="1061" xr:uid="{00000000-0005-0000-0000-0000690F0000}"/>
    <cellStyle name="Normal 65 2" xfId="1062" xr:uid="{00000000-0005-0000-0000-00006A0F0000}"/>
    <cellStyle name="Normal 65 3" xfId="1063" xr:uid="{00000000-0005-0000-0000-00006B0F0000}"/>
    <cellStyle name="Normal 65 4" xfId="1064" xr:uid="{00000000-0005-0000-0000-00006C0F0000}"/>
    <cellStyle name="Normal 65 5" xfId="1065" xr:uid="{00000000-0005-0000-0000-00006D0F0000}"/>
    <cellStyle name="Normal 66" xfId="1066" xr:uid="{00000000-0005-0000-0000-00006E0F0000}"/>
    <cellStyle name="Normal 66 2" xfId="1067" xr:uid="{00000000-0005-0000-0000-00006F0F0000}"/>
    <cellStyle name="Normal 66 3" xfId="1068" xr:uid="{00000000-0005-0000-0000-0000700F0000}"/>
    <cellStyle name="Normal 66 4" xfId="1069" xr:uid="{00000000-0005-0000-0000-0000710F0000}"/>
    <cellStyle name="Normal 67" xfId="1070" xr:uid="{00000000-0005-0000-0000-0000720F0000}"/>
    <cellStyle name="Normal 67 2" xfId="1071" xr:uid="{00000000-0005-0000-0000-0000730F0000}"/>
    <cellStyle name="Normal 67 3" xfId="1072" xr:uid="{00000000-0005-0000-0000-0000740F0000}"/>
    <cellStyle name="Normal 67 4" xfId="1073" xr:uid="{00000000-0005-0000-0000-0000750F0000}"/>
    <cellStyle name="Normal 68" xfId="3835" xr:uid="{00000000-0005-0000-0000-0000760F0000}"/>
    <cellStyle name="Normal 69" xfId="3836" xr:uid="{00000000-0005-0000-0000-0000770F0000}"/>
    <cellStyle name="Normal 69 2" xfId="1074" xr:uid="{00000000-0005-0000-0000-0000780F0000}"/>
    <cellStyle name="Normal 69 3" xfId="1075" xr:uid="{00000000-0005-0000-0000-0000790F0000}"/>
    <cellStyle name="Normal 69 4" xfId="1076" xr:uid="{00000000-0005-0000-0000-00007A0F0000}"/>
    <cellStyle name="Normal 7" xfId="180" xr:uid="{00000000-0005-0000-0000-00007B0F0000}"/>
    <cellStyle name="Normal 7 2" xfId="181" xr:uid="{00000000-0005-0000-0000-00007C0F0000}"/>
    <cellStyle name="Normal 7 2 2" xfId="246" xr:uid="{00000000-0005-0000-0000-00007D0F0000}"/>
    <cellStyle name="Normal 7 2 3" xfId="1168" xr:uid="{00000000-0005-0000-0000-00007E0F0000}"/>
    <cellStyle name="Normal 7 3" xfId="197" xr:uid="{00000000-0005-0000-0000-00007F0F0000}"/>
    <cellStyle name="Normal 7 3 2" xfId="247" xr:uid="{00000000-0005-0000-0000-0000800F0000}"/>
    <cellStyle name="Normal 7 3 3" xfId="3790" xr:uid="{00000000-0005-0000-0000-0000810F0000}"/>
    <cellStyle name="Normal 7 3 4" xfId="3848" xr:uid="{00000000-0005-0000-0000-0000820F0000}"/>
    <cellStyle name="Normal 7 4" xfId="4138" xr:uid="{00000000-0005-0000-0000-0000830F0000}"/>
    <cellStyle name="Normal 70" xfId="3837" xr:uid="{00000000-0005-0000-0000-0000840F0000}"/>
    <cellStyle name="Normal 71" xfId="3838" xr:uid="{00000000-0005-0000-0000-0000850F0000}"/>
    <cellStyle name="Normal 72" xfId="3839" xr:uid="{00000000-0005-0000-0000-0000860F0000}"/>
    <cellStyle name="Normal 73" xfId="3840" xr:uid="{00000000-0005-0000-0000-0000870F0000}"/>
    <cellStyle name="Normal 74" xfId="4197" xr:uid="{00000000-0005-0000-0000-0000880F0000}"/>
    <cellStyle name="Normal 75" xfId="4198" xr:uid="{00000000-0005-0000-0000-0000890F0000}"/>
    <cellStyle name="Normal 76" xfId="4199" xr:uid="{00000000-0005-0000-0000-00008A0F0000}"/>
    <cellStyle name="Normal 77" xfId="4200" xr:uid="{00000000-0005-0000-0000-00008B0F0000}"/>
    <cellStyle name="Normal 78" xfId="4201" xr:uid="{00000000-0005-0000-0000-00008C0F0000}"/>
    <cellStyle name="Normal 79" xfId="4202" xr:uid="{00000000-0005-0000-0000-00008D0F0000}"/>
    <cellStyle name="Normal 8" xfId="182" xr:uid="{00000000-0005-0000-0000-00008E0F0000}"/>
    <cellStyle name="Normal 8 2" xfId="183" xr:uid="{00000000-0005-0000-0000-00008F0F0000}"/>
    <cellStyle name="Normal 8 2 2" xfId="4139" xr:uid="{00000000-0005-0000-0000-0000900F0000}"/>
    <cellStyle name="Normal 8 2_Cash Flow" xfId="4140" xr:uid="{00000000-0005-0000-0000-0000910F0000}"/>
    <cellStyle name="Normal 8 3" xfId="184" xr:uid="{00000000-0005-0000-0000-0000920F0000}"/>
    <cellStyle name="Normal 8 4" xfId="4141" xr:uid="{00000000-0005-0000-0000-0000930F0000}"/>
    <cellStyle name="Normal 8_Cash Flow" xfId="4142" xr:uid="{00000000-0005-0000-0000-0000940F0000}"/>
    <cellStyle name="Normal 80" xfId="4203" xr:uid="{00000000-0005-0000-0000-0000950F0000}"/>
    <cellStyle name="Normal 81" xfId="4204" xr:uid="{00000000-0005-0000-0000-0000960F0000}"/>
    <cellStyle name="Normal 82" xfId="4205" xr:uid="{00000000-0005-0000-0000-0000970F0000}"/>
    <cellStyle name="Normal 83" xfId="4206" xr:uid="{00000000-0005-0000-0000-0000980F0000}"/>
    <cellStyle name="Normal 9" xfId="185" xr:uid="{00000000-0005-0000-0000-0000990F0000}"/>
    <cellStyle name="Normal 9 2" xfId="186" xr:uid="{00000000-0005-0000-0000-00009A0F0000}"/>
    <cellStyle name="Normal 9 2 2" xfId="1077" xr:uid="{00000000-0005-0000-0000-00009B0F0000}"/>
    <cellStyle name="Normal 9 2_Cash Flow" xfId="4143" xr:uid="{00000000-0005-0000-0000-00009C0F0000}"/>
    <cellStyle name="Normal 9 3" xfId="1078" xr:uid="{00000000-0005-0000-0000-00009D0F0000}"/>
    <cellStyle name="Normal 95 2" xfId="1079" xr:uid="{00000000-0005-0000-0000-00009E0F0000}"/>
    <cellStyle name="Normal 95 3" xfId="1080" xr:uid="{00000000-0005-0000-0000-00009F0F0000}"/>
    <cellStyle name="Normal 95 4" xfId="1081" xr:uid="{00000000-0005-0000-0000-0000A00F0000}"/>
    <cellStyle name="Note" xfId="75" builtinId="10" customBuiltin="1"/>
    <cellStyle name="Note 10" xfId="1082" xr:uid="{00000000-0005-0000-0000-0000A20F0000}"/>
    <cellStyle name="Note 11" xfId="1083" xr:uid="{00000000-0005-0000-0000-0000A30F0000}"/>
    <cellStyle name="Note 12" xfId="1084" xr:uid="{00000000-0005-0000-0000-0000A40F0000}"/>
    <cellStyle name="Note 13" xfId="4144" xr:uid="{00000000-0005-0000-0000-0000A50F0000}"/>
    <cellStyle name="Note 2" xfId="240" xr:uid="{00000000-0005-0000-0000-0000A60F0000}"/>
    <cellStyle name="Note 3" xfId="1085" xr:uid="{00000000-0005-0000-0000-0000A70F0000}"/>
    <cellStyle name="Note 4" xfId="1086" xr:uid="{00000000-0005-0000-0000-0000A80F0000}"/>
    <cellStyle name="Note 5" xfId="1087" xr:uid="{00000000-0005-0000-0000-0000A90F0000}"/>
    <cellStyle name="Note 6" xfId="1088" xr:uid="{00000000-0005-0000-0000-0000AA0F0000}"/>
    <cellStyle name="Note 7" xfId="1089" xr:uid="{00000000-0005-0000-0000-0000AB0F0000}"/>
    <cellStyle name="Note 8" xfId="1090" xr:uid="{00000000-0005-0000-0000-0000AC0F0000}"/>
    <cellStyle name="Note 9" xfId="1091" xr:uid="{00000000-0005-0000-0000-0000AD0F0000}"/>
    <cellStyle name="Numbers Bold (0)" xfId="3712" xr:uid="{00000000-0005-0000-0000-0000AE0F0000}"/>
    <cellStyle name="Output" xfId="76" builtinId="21" customBuiltin="1"/>
    <cellStyle name="Output 10" xfId="1092" xr:uid="{00000000-0005-0000-0000-0000B00F0000}"/>
    <cellStyle name="Output 11" xfId="1093" xr:uid="{00000000-0005-0000-0000-0000B10F0000}"/>
    <cellStyle name="Output 12" xfId="1094" xr:uid="{00000000-0005-0000-0000-0000B20F0000}"/>
    <cellStyle name="Output 13" xfId="4145" xr:uid="{00000000-0005-0000-0000-0000B30F0000}"/>
    <cellStyle name="Output 2" xfId="1095" xr:uid="{00000000-0005-0000-0000-0000B40F0000}"/>
    <cellStyle name="Output 3" xfId="1096" xr:uid="{00000000-0005-0000-0000-0000B50F0000}"/>
    <cellStyle name="Output 4" xfId="1097" xr:uid="{00000000-0005-0000-0000-0000B60F0000}"/>
    <cellStyle name="Output 5" xfId="1098" xr:uid="{00000000-0005-0000-0000-0000B70F0000}"/>
    <cellStyle name="Output 6" xfId="1099" xr:uid="{00000000-0005-0000-0000-0000B80F0000}"/>
    <cellStyle name="Output 7" xfId="1100" xr:uid="{00000000-0005-0000-0000-0000B90F0000}"/>
    <cellStyle name="Output 8" xfId="1101" xr:uid="{00000000-0005-0000-0000-0000BA0F0000}"/>
    <cellStyle name="Output 9" xfId="1102" xr:uid="{00000000-0005-0000-0000-0000BB0F0000}"/>
    <cellStyle name="OUTPUT AMOUNTS" xfId="3713" xr:uid="{00000000-0005-0000-0000-0000BC0F0000}"/>
    <cellStyle name="Page Title" xfId="3714" xr:uid="{00000000-0005-0000-0000-0000BD0F0000}"/>
    <cellStyle name="Percent 10" xfId="1103" xr:uid="{00000000-0005-0000-0000-0000BE0F0000}"/>
    <cellStyle name="Percent 11" xfId="1104" xr:uid="{00000000-0005-0000-0000-0000BF0F0000}"/>
    <cellStyle name="Percent 12" xfId="1105" xr:uid="{00000000-0005-0000-0000-0000C00F0000}"/>
    <cellStyle name="Percent 13" xfId="1106" xr:uid="{00000000-0005-0000-0000-0000C10F0000}"/>
    <cellStyle name="Percent 14" xfId="3795" xr:uid="{00000000-0005-0000-0000-0000C20F0000}"/>
    <cellStyle name="Percent 2" xfId="77" xr:uid="{00000000-0005-0000-0000-0000C30F0000}"/>
    <cellStyle name="Percent 2 2" xfId="241" xr:uid="{00000000-0005-0000-0000-0000C40F0000}"/>
    <cellStyle name="Percent 2 3" xfId="1107" xr:uid="{00000000-0005-0000-0000-0000C50F0000}"/>
    <cellStyle name="Percent 2 4" xfId="1108" xr:uid="{00000000-0005-0000-0000-0000C60F0000}"/>
    <cellStyle name="Percent 2 5" xfId="1109" xr:uid="{00000000-0005-0000-0000-0000C70F0000}"/>
    <cellStyle name="Percent 2 6" xfId="1110" xr:uid="{00000000-0005-0000-0000-0000C80F0000}"/>
    <cellStyle name="Percent 2 7" xfId="1111" xr:uid="{00000000-0005-0000-0000-0000C90F0000}"/>
    <cellStyle name="Percent 3" xfId="78" xr:uid="{00000000-0005-0000-0000-0000CA0F0000}"/>
    <cellStyle name="Percent 3 2" xfId="187" xr:uid="{00000000-0005-0000-0000-0000CB0F0000}"/>
    <cellStyle name="Percent 3 3" xfId="1112" xr:uid="{00000000-0005-0000-0000-0000CC0F0000}"/>
    <cellStyle name="Percent 4" xfId="188" xr:uid="{00000000-0005-0000-0000-0000CD0F0000}"/>
    <cellStyle name="Percent 4 2" xfId="1113" xr:uid="{00000000-0005-0000-0000-0000CE0F0000}"/>
    <cellStyle name="Percent 5" xfId="189" xr:uid="{00000000-0005-0000-0000-0000CF0F0000}"/>
    <cellStyle name="Percent 5 2" xfId="1114" xr:uid="{00000000-0005-0000-0000-0000D00F0000}"/>
    <cellStyle name="Percent 6" xfId="190" xr:uid="{00000000-0005-0000-0000-0000D10F0000}"/>
    <cellStyle name="Percent 7" xfId="191" xr:uid="{00000000-0005-0000-0000-0000D20F0000}"/>
    <cellStyle name="Percent 8" xfId="192" xr:uid="{00000000-0005-0000-0000-0000D30F0000}"/>
    <cellStyle name="Percent 8 2" xfId="1115" xr:uid="{00000000-0005-0000-0000-0000D40F0000}"/>
    <cellStyle name="Percent 9" xfId="222" xr:uid="{00000000-0005-0000-0000-0000D50F0000}"/>
    <cellStyle name="Percent 9 2" xfId="223" xr:uid="{00000000-0005-0000-0000-0000D60F0000}"/>
    <cellStyle name="Rubrik1" xfId="79" xr:uid="{00000000-0005-0000-0000-0000D70F0000}"/>
    <cellStyle name="Rubrik2" xfId="80" xr:uid="{00000000-0005-0000-0000-0000D80F0000}"/>
    <cellStyle name="Rubrik3" xfId="81" xr:uid="{00000000-0005-0000-0000-0000D90F0000}"/>
    <cellStyle name="S0" xfId="1116" xr:uid="{00000000-0005-0000-0000-0000DA0F0000}"/>
    <cellStyle name="S1" xfId="1117" xr:uid="{00000000-0005-0000-0000-0000DB0F0000}"/>
    <cellStyle name="S10" xfId="1118" xr:uid="{00000000-0005-0000-0000-0000DC0F0000}"/>
    <cellStyle name="S18" xfId="1119" xr:uid="{00000000-0005-0000-0000-0000DD0F0000}"/>
    <cellStyle name="S2" xfId="1120" xr:uid="{00000000-0005-0000-0000-0000DE0F0000}"/>
    <cellStyle name="S3" xfId="1121" xr:uid="{00000000-0005-0000-0000-0000DF0F0000}"/>
    <cellStyle name="S4" xfId="1122" xr:uid="{00000000-0005-0000-0000-0000E00F0000}"/>
    <cellStyle name="S5" xfId="1123" xr:uid="{00000000-0005-0000-0000-0000E10F0000}"/>
    <cellStyle name="S6" xfId="1124" xr:uid="{00000000-0005-0000-0000-0000E20F0000}"/>
    <cellStyle name="S7" xfId="1125" xr:uid="{00000000-0005-0000-0000-0000E30F0000}"/>
    <cellStyle name="S8" xfId="1126" xr:uid="{00000000-0005-0000-0000-0000E40F0000}"/>
    <cellStyle name="S9" xfId="1127" xr:uid="{00000000-0005-0000-0000-0000E50F0000}"/>
    <cellStyle name="SAPBEXaggData" xfId="3715" xr:uid="{00000000-0005-0000-0000-0000E60F0000}"/>
    <cellStyle name="SAPBEXaggDataEmph" xfId="3716" xr:uid="{00000000-0005-0000-0000-0000E70F0000}"/>
    <cellStyle name="SAPBEXaggItem" xfId="3717" xr:uid="{00000000-0005-0000-0000-0000E80F0000}"/>
    <cellStyle name="SAPBEXaggItemX" xfId="3718" xr:uid="{00000000-0005-0000-0000-0000E90F0000}"/>
    <cellStyle name="SAPBEXchaText" xfId="3719" xr:uid="{00000000-0005-0000-0000-0000EA0F0000}"/>
    <cellStyle name="SAPBEXexcBad7" xfId="3720" xr:uid="{00000000-0005-0000-0000-0000EB0F0000}"/>
    <cellStyle name="SAPBEXexcBad8" xfId="3721" xr:uid="{00000000-0005-0000-0000-0000EC0F0000}"/>
    <cellStyle name="SAPBEXexcBad9" xfId="3722" xr:uid="{00000000-0005-0000-0000-0000ED0F0000}"/>
    <cellStyle name="SAPBEXexcCritical4" xfId="3723" xr:uid="{00000000-0005-0000-0000-0000EE0F0000}"/>
    <cellStyle name="SAPBEXexcCritical5" xfId="3724" xr:uid="{00000000-0005-0000-0000-0000EF0F0000}"/>
    <cellStyle name="SAPBEXexcCritical6" xfId="3725" xr:uid="{00000000-0005-0000-0000-0000F00F0000}"/>
    <cellStyle name="SAPBEXexcGood1" xfId="3726" xr:uid="{00000000-0005-0000-0000-0000F10F0000}"/>
    <cellStyle name="SAPBEXexcGood2" xfId="3727" xr:uid="{00000000-0005-0000-0000-0000F20F0000}"/>
    <cellStyle name="SAPBEXexcGood3" xfId="3728" xr:uid="{00000000-0005-0000-0000-0000F30F0000}"/>
    <cellStyle name="SAPBEXfilterDrill" xfId="3729" xr:uid="{00000000-0005-0000-0000-0000F40F0000}"/>
    <cellStyle name="SAPBEXfilterItem" xfId="3730" xr:uid="{00000000-0005-0000-0000-0000F50F0000}"/>
    <cellStyle name="SAPBEXfilterText" xfId="3731" xr:uid="{00000000-0005-0000-0000-0000F60F0000}"/>
    <cellStyle name="SAPBEXformats" xfId="3732" xr:uid="{00000000-0005-0000-0000-0000F70F0000}"/>
    <cellStyle name="SAPBEXheaderItem" xfId="3733" xr:uid="{00000000-0005-0000-0000-0000F80F0000}"/>
    <cellStyle name="SAPBEXheaderText" xfId="3734" xr:uid="{00000000-0005-0000-0000-0000F90F0000}"/>
    <cellStyle name="SAPBEXHLevel0" xfId="3735" xr:uid="{00000000-0005-0000-0000-0000FA0F0000}"/>
    <cellStyle name="SAPBEXHLevel0X" xfId="3736" xr:uid="{00000000-0005-0000-0000-0000FB0F0000}"/>
    <cellStyle name="SAPBEXHLevel1" xfId="3737" xr:uid="{00000000-0005-0000-0000-0000FC0F0000}"/>
    <cellStyle name="SAPBEXHLevel1X" xfId="3738" xr:uid="{00000000-0005-0000-0000-0000FD0F0000}"/>
    <cellStyle name="SAPBEXHLevel2" xfId="3739" xr:uid="{00000000-0005-0000-0000-0000FE0F0000}"/>
    <cellStyle name="SAPBEXHLevel2X" xfId="3740" xr:uid="{00000000-0005-0000-0000-0000FF0F0000}"/>
    <cellStyle name="SAPBEXHLevel3" xfId="3741" xr:uid="{00000000-0005-0000-0000-000000100000}"/>
    <cellStyle name="SAPBEXHLevel3X" xfId="3742" xr:uid="{00000000-0005-0000-0000-000001100000}"/>
    <cellStyle name="SAPBEXresData" xfId="3743" xr:uid="{00000000-0005-0000-0000-000002100000}"/>
    <cellStyle name="SAPBEXresDataEmph" xfId="3744" xr:uid="{00000000-0005-0000-0000-000003100000}"/>
    <cellStyle name="SAPBEXresItem" xfId="3745" xr:uid="{00000000-0005-0000-0000-000004100000}"/>
    <cellStyle name="SAPBEXresItemX" xfId="3746" xr:uid="{00000000-0005-0000-0000-000005100000}"/>
    <cellStyle name="SAPBEXstdData" xfId="3747" xr:uid="{00000000-0005-0000-0000-000006100000}"/>
    <cellStyle name="SAPBEXstdDataEmph" xfId="3748" xr:uid="{00000000-0005-0000-0000-000007100000}"/>
    <cellStyle name="SAPBEXstdItem" xfId="193" xr:uid="{00000000-0005-0000-0000-000008100000}"/>
    <cellStyle name="SAPBEXstdItemX" xfId="3749" xr:uid="{00000000-0005-0000-0000-000009100000}"/>
    <cellStyle name="SAPBEXtitle" xfId="3750" xr:uid="{00000000-0005-0000-0000-00000A100000}"/>
    <cellStyle name="SAPBEXundefined" xfId="3751" xr:uid="{00000000-0005-0000-0000-00000B100000}"/>
    <cellStyle name="Scorecard_Flag" xfId="3752" xr:uid="{00000000-0005-0000-0000-00000C100000}"/>
    <cellStyle name="SDEntry" xfId="3753" xr:uid="{00000000-0005-0000-0000-00000D100000}"/>
    <cellStyle name="SEHeader" xfId="3754" xr:uid="{00000000-0005-0000-0000-00000E100000}"/>
    <cellStyle name="STANDARD" xfId="3755" xr:uid="{00000000-0005-0000-0000-00000F100000}"/>
    <cellStyle name="Style 1" xfId="3756" xr:uid="{00000000-0005-0000-0000-000010100000}"/>
    <cellStyle name="STYLE1" xfId="3757" xr:uid="{00000000-0005-0000-0000-000011100000}"/>
    <cellStyle name="STYLE1 - Style1" xfId="3758" xr:uid="{00000000-0005-0000-0000-000012100000}"/>
    <cellStyle name="STYLE1_FRx_BS_MTD" xfId="3759" xr:uid="{00000000-0005-0000-0000-000013100000}"/>
    <cellStyle name="STYLE10" xfId="3760" xr:uid="{00000000-0005-0000-0000-000014100000}"/>
    <cellStyle name="STYLE2" xfId="3761" xr:uid="{00000000-0005-0000-0000-000015100000}"/>
    <cellStyle name="STYLE2 - Style2" xfId="3762" xr:uid="{00000000-0005-0000-0000-000016100000}"/>
    <cellStyle name="STYLE3" xfId="3763" xr:uid="{00000000-0005-0000-0000-000017100000}"/>
    <cellStyle name="STYLE3 - Style3" xfId="3764" xr:uid="{00000000-0005-0000-0000-000018100000}"/>
    <cellStyle name="STYLE3_2" xfId="3765" xr:uid="{00000000-0005-0000-0000-000019100000}"/>
    <cellStyle name="STYLE4" xfId="3766" xr:uid="{00000000-0005-0000-0000-00001A100000}"/>
    <cellStyle name="STYLE4 - Style4" xfId="3767" xr:uid="{00000000-0005-0000-0000-00001B100000}"/>
    <cellStyle name="STYLE4_FRx P&amp;L Compare" xfId="3768" xr:uid="{00000000-0005-0000-0000-00001C100000}"/>
    <cellStyle name="STYLE5" xfId="3769" xr:uid="{00000000-0005-0000-0000-00001D100000}"/>
    <cellStyle name="STYLE6" xfId="3770" xr:uid="{00000000-0005-0000-0000-00001E100000}"/>
    <cellStyle name="STYLE7" xfId="3771" xr:uid="{00000000-0005-0000-0000-00001F100000}"/>
    <cellStyle name="STYLE8" xfId="3772" xr:uid="{00000000-0005-0000-0000-000020100000}"/>
    <cellStyle name="STYLE9" xfId="3773" xr:uid="{00000000-0005-0000-0000-000021100000}"/>
    <cellStyle name="Table Head Aligned" xfId="3774" xr:uid="{00000000-0005-0000-0000-000022100000}"/>
    <cellStyle name="Table Title" xfId="3775" xr:uid="{00000000-0005-0000-0000-000023100000}"/>
    <cellStyle name="Table Units" xfId="3776" xr:uid="{00000000-0005-0000-0000-000024100000}"/>
    <cellStyle name="Text Bold" xfId="3777" xr:uid="{00000000-0005-0000-0000-000025100000}"/>
    <cellStyle name="Text Light" xfId="3778" xr:uid="{00000000-0005-0000-0000-000026100000}"/>
    <cellStyle name="Thin Rule" xfId="3779" xr:uid="{00000000-0005-0000-0000-000027100000}"/>
    <cellStyle name="Title" xfId="82" builtinId="15" customBuiltin="1"/>
    <cellStyle name="Title 10" xfId="1128" xr:uid="{00000000-0005-0000-0000-000029100000}"/>
    <cellStyle name="Title 11" xfId="1129" xr:uid="{00000000-0005-0000-0000-00002A100000}"/>
    <cellStyle name="Title 12" xfId="1130" xr:uid="{00000000-0005-0000-0000-00002B100000}"/>
    <cellStyle name="Title 13" xfId="4146" xr:uid="{00000000-0005-0000-0000-00002C100000}"/>
    <cellStyle name="Title 2" xfId="1131" xr:uid="{00000000-0005-0000-0000-00002D100000}"/>
    <cellStyle name="Title 3" xfId="1132" xr:uid="{00000000-0005-0000-0000-00002E100000}"/>
    <cellStyle name="Title 4" xfId="1133" xr:uid="{00000000-0005-0000-0000-00002F100000}"/>
    <cellStyle name="Title 5" xfId="1134" xr:uid="{00000000-0005-0000-0000-000030100000}"/>
    <cellStyle name="Title 6" xfId="1135" xr:uid="{00000000-0005-0000-0000-000031100000}"/>
    <cellStyle name="Title 7" xfId="1136" xr:uid="{00000000-0005-0000-0000-000032100000}"/>
    <cellStyle name="Title 8" xfId="1137" xr:uid="{00000000-0005-0000-0000-000033100000}"/>
    <cellStyle name="Title 9" xfId="1138" xr:uid="{00000000-0005-0000-0000-000034100000}"/>
    <cellStyle name="Tonnes" xfId="3780" xr:uid="{00000000-0005-0000-0000-000035100000}"/>
    <cellStyle name="Total" xfId="83" builtinId="25" customBuiltin="1"/>
    <cellStyle name="Total 10" xfId="1139" xr:uid="{00000000-0005-0000-0000-000037100000}"/>
    <cellStyle name="Total 11" xfId="1140" xr:uid="{00000000-0005-0000-0000-000038100000}"/>
    <cellStyle name="Total 12" xfId="1141" xr:uid="{00000000-0005-0000-0000-000039100000}"/>
    <cellStyle name="Total 13" xfId="4147" xr:uid="{00000000-0005-0000-0000-00003A100000}"/>
    <cellStyle name="Total 2" xfId="1142" xr:uid="{00000000-0005-0000-0000-00003B100000}"/>
    <cellStyle name="Total 3" xfId="1143" xr:uid="{00000000-0005-0000-0000-00003C100000}"/>
    <cellStyle name="Total 4" xfId="1144" xr:uid="{00000000-0005-0000-0000-00003D100000}"/>
    <cellStyle name="Total 5" xfId="1145" xr:uid="{00000000-0005-0000-0000-00003E100000}"/>
    <cellStyle name="Total 6" xfId="1146" xr:uid="{00000000-0005-0000-0000-00003F100000}"/>
    <cellStyle name="Total 7" xfId="1147" xr:uid="{00000000-0005-0000-0000-000040100000}"/>
    <cellStyle name="Total 8" xfId="1148" xr:uid="{00000000-0005-0000-0000-000041100000}"/>
    <cellStyle name="Total 9" xfId="1149" xr:uid="{00000000-0005-0000-0000-000042100000}"/>
    <cellStyle name="Units" xfId="3781" xr:uid="{00000000-0005-0000-0000-000043100000}"/>
    <cellStyle name="Unprotected" xfId="3782" xr:uid="{00000000-0005-0000-0000-000044100000}"/>
    <cellStyle name="Warning Text" xfId="84" builtinId="11" customBuiltin="1"/>
    <cellStyle name="Warning Text 10" xfId="1150" xr:uid="{00000000-0005-0000-0000-000046100000}"/>
    <cellStyle name="Warning Text 11" xfId="1151" xr:uid="{00000000-0005-0000-0000-000047100000}"/>
    <cellStyle name="Warning Text 12" xfId="1152" xr:uid="{00000000-0005-0000-0000-000048100000}"/>
    <cellStyle name="Warning Text 13" xfId="4148" xr:uid="{00000000-0005-0000-0000-000049100000}"/>
    <cellStyle name="Warning Text 2" xfId="1153" xr:uid="{00000000-0005-0000-0000-00004A100000}"/>
    <cellStyle name="Warning Text 3" xfId="1154" xr:uid="{00000000-0005-0000-0000-00004B100000}"/>
    <cellStyle name="Warning Text 4" xfId="1155" xr:uid="{00000000-0005-0000-0000-00004C100000}"/>
    <cellStyle name="Warning Text 5" xfId="1156" xr:uid="{00000000-0005-0000-0000-00004D100000}"/>
    <cellStyle name="Warning Text 6" xfId="1157" xr:uid="{00000000-0005-0000-0000-00004E100000}"/>
    <cellStyle name="Warning Text 7" xfId="1158" xr:uid="{00000000-0005-0000-0000-00004F100000}"/>
    <cellStyle name="Warning Text 8" xfId="1159" xr:uid="{00000000-0005-0000-0000-000050100000}"/>
    <cellStyle name="Warning Text 9" xfId="1160" xr:uid="{00000000-0005-0000-0000-000051100000}"/>
    <cellStyle name="Years" xfId="3783" xr:uid="{00000000-0005-0000-0000-000052100000}"/>
    <cellStyle name="Обычный_PC_RUR_exper" xfId="85" xr:uid="{00000000-0005-0000-0000-000053100000}"/>
    <cellStyle name="표준_balance mayagt" xfId="86" xr:uid="{00000000-0005-0000-0000-000054100000}"/>
    <cellStyle name="千位分隔 2" xfId="3842" xr:uid="{00000000-0005-0000-0000-000055100000}"/>
    <cellStyle name="好" xfId="4149" xr:uid="{00000000-0005-0000-0000-000056100000}"/>
    <cellStyle name="差" xfId="4150" xr:uid="{00000000-0005-0000-0000-000057100000}"/>
    <cellStyle name="常规 2" xfId="3841" xr:uid="{00000000-0005-0000-0000-000058100000}"/>
    <cellStyle name="常规_Sheet1" xfId="3784" xr:uid="{00000000-0005-0000-0000-000059100000}"/>
    <cellStyle name="强调文字颜色 1" xfId="4151" xr:uid="{00000000-0005-0000-0000-00005A100000}"/>
    <cellStyle name="强调文字颜色 2" xfId="4152" xr:uid="{00000000-0005-0000-0000-00005B100000}"/>
    <cellStyle name="强调文字颜色 3" xfId="4153" xr:uid="{00000000-0005-0000-0000-00005C100000}"/>
    <cellStyle name="强调文字颜色 4" xfId="4154" xr:uid="{00000000-0005-0000-0000-00005D100000}"/>
    <cellStyle name="强调文字颜色 5" xfId="4155" xr:uid="{00000000-0005-0000-0000-00005E100000}"/>
    <cellStyle name="强调文字颜色 6" xfId="4156" xr:uid="{00000000-0005-0000-0000-00005F100000}"/>
    <cellStyle name="标题" xfId="4157" xr:uid="{00000000-0005-0000-0000-000060100000}"/>
    <cellStyle name="标题 1" xfId="4158" xr:uid="{00000000-0005-0000-0000-000061100000}"/>
    <cellStyle name="标题 2" xfId="4159" xr:uid="{00000000-0005-0000-0000-000062100000}"/>
    <cellStyle name="标题 3" xfId="4160" xr:uid="{00000000-0005-0000-0000-000063100000}"/>
    <cellStyle name="标题 4" xfId="4161" xr:uid="{00000000-0005-0000-0000-000064100000}"/>
    <cellStyle name="检查单元格" xfId="4162" xr:uid="{00000000-0005-0000-0000-000065100000}"/>
    <cellStyle name="標準_(04)CS Export Report" xfId="87" xr:uid="{00000000-0005-0000-0000-000066100000}"/>
    <cellStyle name="汇总" xfId="4163" xr:uid="{00000000-0005-0000-0000-000067100000}"/>
    <cellStyle name="注释" xfId="4164" xr:uid="{00000000-0005-0000-0000-000068100000}"/>
    <cellStyle name="解释性文本" xfId="4165" xr:uid="{00000000-0005-0000-0000-000069100000}"/>
    <cellStyle name="警告文本" xfId="4166" xr:uid="{00000000-0005-0000-0000-00006A100000}"/>
    <cellStyle name="计算" xfId="4167" xr:uid="{00000000-0005-0000-0000-00006B100000}"/>
    <cellStyle name="输入" xfId="4168" xr:uid="{00000000-0005-0000-0000-00006C100000}"/>
    <cellStyle name="输出" xfId="4169" xr:uid="{00000000-0005-0000-0000-00006D100000}"/>
    <cellStyle name="适中" xfId="4170" xr:uid="{00000000-0005-0000-0000-00006E100000}"/>
    <cellStyle name="链接单元格" xfId="4171" xr:uid="{00000000-0005-0000-0000-00006F100000}"/>
  </cellStyles>
  <dxfs count="0"/>
  <tableStyles count="0" defaultTableStyle="TableStyleMedium9" defaultPivotStyle="PivotStyleLight16"/>
  <colors>
    <mruColors>
      <color rgb="FFFF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3.xml"/><Relationship Id="rId21" Type="http://schemas.openxmlformats.org/officeDocument/2006/relationships/worksheet" Target="worksheets/sheet21.xml"/><Relationship Id="rId34" Type="http://schemas.openxmlformats.org/officeDocument/2006/relationships/externalLink" Target="externalLinks/externalLink8.xml"/><Relationship Id="rId42" Type="http://schemas.openxmlformats.org/officeDocument/2006/relationships/externalLink" Target="externalLinks/externalLink16.xml"/><Relationship Id="rId47" Type="http://schemas.openxmlformats.org/officeDocument/2006/relationships/theme" Target="theme/theme1.xml"/><Relationship Id="rId50" Type="http://schemas.openxmlformats.org/officeDocument/2006/relationships/sheetMetadata" Target="metadata.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3.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externalLink" Target="externalLinks/externalLink11.xml"/><Relationship Id="rId40" Type="http://schemas.openxmlformats.org/officeDocument/2006/relationships/externalLink" Target="externalLinks/externalLink14.xml"/><Relationship Id="rId45" Type="http://schemas.openxmlformats.org/officeDocument/2006/relationships/externalLink" Target="externalLinks/externalLink1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externalLink" Target="externalLinks/externalLink10.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4" Type="http://schemas.openxmlformats.org/officeDocument/2006/relationships/externalLink" Target="externalLinks/externalLink1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externalLink" Target="externalLinks/externalLink9.xml"/><Relationship Id="rId43" Type="http://schemas.openxmlformats.org/officeDocument/2006/relationships/externalLink" Target="externalLinks/externalLink17.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externalLink" Target="externalLinks/externalLink12.xml"/><Relationship Id="rId46" Type="http://schemas.openxmlformats.org/officeDocument/2006/relationships/externalLink" Target="externalLinks/externalLink20.xml"/><Relationship Id="rId20" Type="http://schemas.openxmlformats.org/officeDocument/2006/relationships/worksheet" Target="worksheets/sheet20.xml"/><Relationship Id="rId41"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6350</xdr:colOff>
      <xdr:row>0</xdr:row>
      <xdr:rowOff>19050</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1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7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717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0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 name="Picture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71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90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8" name="Picture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7623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 name="Picture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71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0" name="Picture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43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 name="Picture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62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 name="Picture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43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 name="Picture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 name="Picture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14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 name="Picture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34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 name="Picture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15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 name="Picture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40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 name="Picture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34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9" name="Picture 18">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532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0" name="Picture 19">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43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 name="Picture 2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627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2" name="Picture 21">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437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3" name="Picture 2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62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4" name="Picture 23">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43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5" name="Picture 24">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62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6" name="Picture 2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343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27" name="Picture 26">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5342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8" name="Picture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734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9" name="Picture 28">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753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0" name="Picture 29">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34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1" name="Picture 3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15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2" name="Picture 31">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06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3" name="Picture 32">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287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4" name="Picture 33">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06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5" name="Picture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82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6" name="Picture 35">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201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7" name="Picture 36">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953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8" name="Picture 37">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5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39" name="Picture 38">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34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40" name="Picture 39">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25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41" name="Picture 40">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29444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42" name="Picture 41">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25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43" name="Picture 42">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44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44" name="Picture 43">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25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45" name="Picture 44">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44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46" name="Picture 45">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125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47" name="Picture 46">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144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48" name="Picture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535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49" name="Picture 48">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55420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0" name="Picture 49">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116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1" name="Picture 50">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135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2" name="Picture 51">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16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3" name="Picture 52">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35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4" name="Picture 53">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287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5" name="Picture 54">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306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6" name="Picture 55">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87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7" name="Picture 56">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706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58" name="Picture 57">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1645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59" name="Picture 58">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25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0" name="Picture 59">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35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1" name="Picture 60">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54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2" name="Picture 61">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35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3" name="Picture 62">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54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4" name="Picture 63">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35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5" name="Picture 64">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54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6" name="Picture 65">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326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7" name="Picture 66">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345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8" name="Picture 67">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45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69" name="Picture 68">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64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0" name="Picture 69">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54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1" name="Picture 70">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74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2" name="Picture 71">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50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3" name="Picture 72">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69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4" name="Picture 73">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50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5" name="Picture 74">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69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6" name="Picture 75">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21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77" name="Picture 76">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264092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8" name="Picture 77">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0219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79" name="Picture 78">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040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0" name="Picture 79">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17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1" name="Picture 80">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36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2" name="Picture 81">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363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3" name="Picture 82">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55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4" name="Picture 83">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46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5" name="Picture 84">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65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6" name="Picture 85">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946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7" name="Picture 86">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36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8" name="Picture 87">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717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89" name="Picture 88">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098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0" name="Picture 89">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117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1" name="Picture 90">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689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2" name="Picture 91">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432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3" name="Picture 92">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451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4" name="Picture 93">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841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5" name="Picture 94">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860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6" name="Picture 95">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241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7" name="Picture 96">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260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8" name="Picture 97">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641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99" name="Picture 98">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660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00" name="Picture 99">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041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01" name="Picture 100">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060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02" name="Picture 101">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51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103" name="Picture 102">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704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04" name="Picture 103">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851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05" name="Picture 104">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870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06" name="Picture 105">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251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07" name="Picture 106">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270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108" name="Picture 107">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18420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09" name="Picture 108">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8516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0" name="Picture 109">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242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1" name="Picture 110">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261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2" name="Picture 111">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61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3" name="Picture 112">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80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4" name="Picture 113">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261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5" name="Picture 114">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280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6" name="Picture 115">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889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7" name="Picture 116">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909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8" name="Picture 117">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690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19" name="Picture 118">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709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0" name="Picture 119">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204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1" name="Picture 120">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223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2" name="Picture 121">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604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3" name="Picture 122">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623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4" name="Picture 123">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5" name="Picture 124">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214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6" name="Picture 125">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595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7" name="Picture 126">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614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8" name="Picture 127">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995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29" name="Picture 128">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385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0" name="Picture 129">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766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1" name="Picture 130">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47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2" name="Picture 131">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66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3" name="Picture 132">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547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4" name="Picture 133">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566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5" name="Picture 134">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138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6" name="Picture 135">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157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7" name="Picture 136">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538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38" name="Picture 137">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5573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139" name="Picture 138">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016692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0" name="Picture 139">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176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1" name="Picture 140">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0813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142" name="Picture 141">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11003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3" name="Picture 142">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4813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8623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5" name="Picture 144">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881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6" name="Picture 145">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262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7" name="Picture 146">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8339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8" name="Picture 147">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852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49" name="Picture 148">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233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0" name="Picture 149">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253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1" name="Picture 150">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634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2" name="Picture 151">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6530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3" name="Picture 152">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0436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4" name="Picture 153">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0626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5" name="Picture 154">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4436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6" name="Picture 155">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462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7" name="Picture 156">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843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8" name="Picture 157">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862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59" name="Picture 158">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0" name="Picture 159">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62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1" name="Picture 160">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6533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162" name="Picture 161">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56723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3" name="Picture 162">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234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4" name="Picture 163">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253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5" name="Picture 164">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634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6" name="Picture 165">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653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7" name="Picture 166">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263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8" name="Picture 167">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282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69" name="Picture 168">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63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0" name="Picture 169">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82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1" name="Picture 170">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244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2" name="Picture 171">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263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3" name="Picture 172">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653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174" name="Picture 173">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867275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5" name="Picture 174">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568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6" name="Picture 175">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587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7" name="Picture 176">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968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8" name="Picture 177">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9872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79" name="Picture 178">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3682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0" name="Picture 179">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387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1" name="Picture 180">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768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2" name="Picture 181">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787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3" name="Picture 182">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177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4" name="Picture 183">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196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5" name="Picture 184">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577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6" name="Picture 185">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958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187" name="Picture 186">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234940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8" name="Picture 187">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30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89" name="Picture 188">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49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90" name="Picture 189">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130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91" name="Picture 190">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149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192" name="Picture 191">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72100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93" name="Picture 192">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730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94" name="Picture 193">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121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95" name="Picture 194">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140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96" name="Picture 195">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40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97" name="Picture 196">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59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198" name="Picture 197">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536882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199" name="Picture 198">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378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00" name="Picture 199">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987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01" name="Picture 200">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007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202" name="Picture 201">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67594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03" name="Picture 202">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321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04" name="Picture 203">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340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05" name="Picture 204">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721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06" name="Picture 205">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7405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207" name="Picture 206">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81310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08" name="Picture 207">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1406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09" name="Picture 208">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531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0" name="Picture 209">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550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1" name="Picture 210">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931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2" name="Picture 211">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950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3" name="Picture 212">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550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4" name="Picture 213">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569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5" name="Picture 214">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178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6" name="Picture 215">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198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7" name="Picture 216">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7980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8" name="Picture 217">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817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19" name="Picture 218">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198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19050</xdr:rowOff>
    </xdr:to>
    <xdr:pic>
      <xdr:nvPicPr>
        <xdr:cNvPr id="220" name="Picture 219">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417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6350</xdr:colOff>
      <xdr:row>0</xdr:row>
      <xdr:rowOff>9525</xdr:rowOff>
    </xdr:to>
    <xdr:pic>
      <xdr:nvPicPr>
        <xdr:cNvPr id="221" name="Picture 220">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6343650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581025</xdr:colOff>
      <xdr:row>2</xdr:row>
      <xdr:rowOff>123825</xdr:rowOff>
    </xdr:to>
    <xdr:pic>
      <xdr:nvPicPr>
        <xdr:cNvPr id="222" name="Picture 221">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5750" y="800100"/>
          <a:ext cx="58102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23" name="Picture 1">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1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224" name="Picture 2">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907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25" name="Picture 3">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717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26" name="Picture 4">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90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27" name="Picture 5">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71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28" name="Picture 6">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90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229" name="Picture 7">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7623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0" name="Picture 8">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71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1" name="Picture 9">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43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2" name="Picture 10">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62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3" name="Picture 11">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43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4" name="Picture 12">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5" name="Picture 13">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14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6" name="Picture 14">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34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7" name="Picture 15">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15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8" name="Picture 16">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40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39" name="Picture 17">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34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40" name="Picture 18">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532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41" name="Picture 19">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43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42" name="Picture 20">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9627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43" name="Picture 21">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437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44" name="Picture 22">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362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45" name="Picture 23">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43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46" name="Picture 24">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62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47" name="Picture 25">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3343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248" name="Picture 26">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835342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49" name="Picture 27">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734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0" name="Picture 28">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753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1" name="Picture 29">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134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2" name="Picture 30">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15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3" name="Picture 31">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906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4" name="Picture 32">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287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5" name="Picture 33">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306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6" name="Picture 34">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182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7" name="Picture 35">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201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8" name="Picture 36">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953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59" name="Picture 37">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15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60" name="Picture 38">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34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61" name="Picture 39">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925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262" name="Picture 40">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29444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63" name="Picture 41">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25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64" name="Picture 42">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344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65" name="Picture 43">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25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66" name="Picture 44">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44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67" name="Picture 45">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125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68" name="Picture 46">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144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69" name="Picture 47">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535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270" name="Picture 48">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55420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71" name="Picture 49">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116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72" name="Picture 50">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135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73" name="Picture 51">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16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74" name="Picture 52">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35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75" name="Picture 53">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287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76" name="Picture 54">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306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77" name="Picture 55">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87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78" name="Picture 56">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706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279" name="Picture 57">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731645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0" name="Picture 58">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325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1" name="Picture 59">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35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2" name="Picture 60">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954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3" name="Picture 61">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35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4" name="Picture 62">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54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5" name="Picture 63">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35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6" name="Picture 64">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754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7" name="Picture 65">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326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8" name="Picture 66">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345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89" name="Picture 67">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45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90" name="Picture 68">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64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91" name="Picture 69">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54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92" name="Picture 70">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774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93" name="Picture 71">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50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94" name="Picture 72">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469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95" name="Picture 73">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50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96" name="Picture 74">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869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97" name="Picture 75">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621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298" name="Picture 76">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264092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299" name="Picture 77">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0219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0" name="Picture 78">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040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1" name="Picture 79">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17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2" name="Picture 80">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36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3" name="Picture 81">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363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4" name="Picture 82">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355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5" name="Picture 83">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46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6" name="Picture 84">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565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7" name="Picture 85">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946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8" name="Picture 86">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336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09" name="Picture 87">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717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0" name="Picture 88">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098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1" name="Picture 89">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117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2" name="Picture 90">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689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3" name="Picture 91">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432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4" name="Picture 92">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451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5" name="Picture 93">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841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6" name="Picture 94">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860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7" name="Picture 95">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241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8" name="Picture 96">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260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19" name="Picture 97">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641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20" name="Picture 98">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660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21" name="Picture 99">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041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22" name="Picture 100">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060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23" name="Picture 101">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51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324" name="Picture 102">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4704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25" name="Picture 103">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851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26" name="Picture 104">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870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27" name="Picture 105">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251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28" name="Picture 106">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270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329" name="Picture 107">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18420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0" name="Picture 108">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8516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1" name="Picture 109">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242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2" name="Picture 110">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261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3" name="Picture 111">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61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4" name="Picture 112">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880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5" name="Picture 113">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261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6" name="Picture 114">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280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7" name="Picture 115">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889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8" name="Picture 116">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909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39" name="Picture 117">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690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0" name="Picture 118">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709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1" name="Picture 119">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204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2" name="Picture 120">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223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3" name="Picture 121">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604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4" name="Picture 122">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623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5" name="Picture 123">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6" name="Picture 124">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214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7" name="Picture 125">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595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8" name="Picture 126">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614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49" name="Picture 127">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995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0" name="Picture 128">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385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1" name="Picture 129">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766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2" name="Picture 130">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47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3" name="Picture 131">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66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4" name="Picture 132">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547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5" name="Picture 133">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566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6" name="Picture 134">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138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7" name="Picture 135">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157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8" name="Picture 136">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538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59" name="Picture 137">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5573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360" name="Picture 138">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016692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61" name="Picture 139">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176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62" name="Picture 140">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0813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363" name="Picture 141">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11003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64" name="Picture 142">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4813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65" name="Picture 143">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8623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66" name="Picture 144">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881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67" name="Picture 145">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262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68" name="Picture 146">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8339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69" name="Picture 147">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852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0" name="Picture 148">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233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1" name="Picture 149">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253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2" name="Picture 150">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634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3" name="Picture 151">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6530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4" name="Picture 152">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0436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5" name="Picture 153">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0626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6" name="Picture 154">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4436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7" name="Picture 155">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462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8" name="Picture 156">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843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79" name="Picture 157">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862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80" name="Picture 158">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43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81" name="Picture 159">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262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82" name="Picture 160">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6533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383" name="Picture 161">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56723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84" name="Picture 162">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234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85" name="Picture 163">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253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86" name="Picture 164">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634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87" name="Picture 165">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6653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88" name="Picture 166">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263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89" name="Picture 167">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282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90" name="Picture 168">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63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91" name="Picture 169">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82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92" name="Picture 170">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244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93" name="Picture 171">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263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94" name="Picture 172">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653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395" name="Picture 173">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867275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96" name="Picture 174">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568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97" name="Picture 175">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587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98" name="Picture 176">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968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399" name="Picture 177">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99872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00" name="Picture 178">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3682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01" name="Picture 179">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387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02" name="Picture 180">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768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03" name="Picture 181">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787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04" name="Picture 182">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177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05" name="Picture 183">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196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06" name="Picture 184">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577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07" name="Picture 185">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958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408" name="Picture 186">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234940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09" name="Picture 187">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30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10" name="Picture 188">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749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11" name="Picture 189">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130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12" name="Picture 190">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149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413" name="Picture 191">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72100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14" name="Picture 192">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730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15" name="Picture 193">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121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16" name="Picture 194">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140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17" name="Picture 195">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40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18" name="Picture 196">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4759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19" name="Picture 197">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140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20" name="Picture 198">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159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21" name="Picture 199">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549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422" name="Picture 200">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556885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23" name="Picture 201">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949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24" name="Picture 202">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5968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25" name="Picture 203">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349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26" name="Picture 204">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368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27" name="Picture 205">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969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28" name="Picture 206">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9880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29" name="Picture 207">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597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0" name="Picture 208">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616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1" name="Picture 209">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216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2" name="Picture 210">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235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3" name="Picture 211">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616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4" name="Picture 212">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8635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5" name="Picture 213">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245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6" name="Picture 214">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2645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7" name="Picture 215">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826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8" name="Picture 216">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579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39" name="Picture 217">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598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40" name="Picture 218">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979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41" name="Picture 219">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998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42" name="Picture 220">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379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43" name="Picture 221">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598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44" name="Picture 222">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3617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46" name="Picture 1">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90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47" name="Picture 2">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09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48" name="Picture 3">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90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49" name="Picture 4">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09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0" name="Picture 5">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71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1" name="Picture 6">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909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2" name="Picture 7">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81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3" name="Picture 8">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00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4" name="Picture 9">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81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5" name="Picture 10">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005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6" name="Picture 11">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815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7" name="Picture 12">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006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8" name="Picture 13">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1816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59" name="Picture 14">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2006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0" name="Picture 15">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721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1" name="Picture 16">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7912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2" name="Picture 17">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722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3" name="Picture 18">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91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4" name="Picture 19">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72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5" name="Picture 20">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591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6" name="Picture 21">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200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7" name="Picture 22">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219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8" name="Picture 23">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200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69" name="Picture 24">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390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0" name="Picture 25">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200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1" name="Picture 26">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239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2" name="Picture 27">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10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3" name="Picture 28">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829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4" name="Picture 29">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10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5" name="Picture 30">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229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6" name="Picture 31">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10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7" name="Picture 32">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6297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8" name="Picture 33">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525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79" name="Picture 34">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544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80" name="Picture 35">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20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81" name="Picture 36">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439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82" name="Picture 37">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182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83" name="Picture 38">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201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84" name="Picture 39">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11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485" name="Picture 40">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28301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86" name="Picture 41">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111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87" name="Picture 42">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230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88" name="Picture 43">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11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89" name="Picture 44">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630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90" name="Picture 45">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0112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91" name="Picture 46">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0303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492" name="Picture 47">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442085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93" name="Picture 48">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4303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94" name="Picture 49">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820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95" name="Picture 50">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839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96" name="Picture 51">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20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97" name="Picture 52">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40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98" name="Picture 53">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621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499" name="Picture 54">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640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500" name="Picture 55">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60305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01" name="Picture 56">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40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02" name="Picture 57">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430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03" name="Picture 58">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449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04" name="Picture 59">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30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05" name="Picture 60">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849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06" name="Picture 61">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307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07" name="Picture 62">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2497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08" name="Picture 63">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307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09" name="Picture 64">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49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0" name="Picture 65">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40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1" name="Picture 66">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59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2" name="Picture 67">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40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3" name="Picture 68">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459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4" name="Picture 69">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40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5" name="Picture 70">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59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6" name="Picture 71">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40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7" name="Picture 72">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2595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8" name="Picture 73">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54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19" name="Picture 74">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773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20" name="Picture 75">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54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21" name="Picture 76">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173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22" name="Picture 77">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564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23" name="Picture 78">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583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24" name="Picture 79">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64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25" name="Picture 80">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83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526" name="Picture 81">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177415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27" name="Picture 82">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17836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28" name="Picture 83">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1742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29" name="Picture 84">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193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0" name="Picture 85">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74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1" name="Picture 86">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593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2" name="Picture 87">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974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3" name="Picture 88">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993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4" name="Picture 89">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374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5" name="Picture 90">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393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6" name="Picture 91">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7839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7" name="Picture 92">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3802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8" name="Picture 93">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4792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39" name="Picture 94">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498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40" name="Picture 95">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8793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41" name="Picture 96">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898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42" name="Picture 97">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2793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43" name="Picture 98">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298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44" name="Picture 99">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869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545" name="Picture 100">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5888950"/>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46" name="Picture 101">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69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47" name="Picture 102">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289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48" name="Picture 103">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670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49" name="Picture 104">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689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0" name="Picture 105">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070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1" name="Picture 106">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089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2" name="Picture 107">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6606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3" name="Picture 108">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76796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4" name="Picture 109">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0606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5" name="Picture 110">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079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6" name="Picture 111">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975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7" name="Picture 112">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994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8" name="Picture 113">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489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59" name="Picture 114">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508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0" name="Picture 115">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003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1" name="Picture 116">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022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2" name="Picture 117">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038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3" name="Picture 118">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4228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4" name="Picture 119">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984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5" name="Picture 120">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003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6" name="Picture 121">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394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7" name="Picture 122">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413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8" name="Picture 123">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0135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69" name="Picture 124">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032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70" name="Picture 125">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6326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71" name="Picture 126">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651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72" name="Picture 127">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0422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573" name="Picture 128">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30612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74" name="Picture 129">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9375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75" name="Picture 130">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9566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76" name="Picture 131">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8329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77" name="Picture 132">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8519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78" name="Picture 133">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4520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79" name="Picture 134">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4711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0" name="Picture 135">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0807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1" name="Picture 136">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0997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2" name="Picture 137">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6998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3" name="Picture 138">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718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4" name="Picture 139">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0998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5" name="Picture 140">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490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6" name="Picture 141">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871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7" name="Picture 142">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2524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8" name="Picture 143">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271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89" name="Picture 144">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0239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90" name="Picture 145">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5859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91" name="Picture 146">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604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92" name="Picture 147">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1764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93" name="Picture 148">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1955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94" name="Picture 149">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5004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95" name="Picture 150">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151947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9525</xdr:rowOff>
    </xdr:to>
    <xdr:pic>
      <xdr:nvPicPr>
        <xdr:cNvPr id="596" name="Picture 151">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2129075"/>
          <a:ext cx="672465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97" name="Picture 152">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1386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98" name="Picture 153">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529125"/>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599" name="Picture 154">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55795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7</xdr:col>
      <xdr:colOff>0</xdr:colOff>
      <xdr:row>0</xdr:row>
      <xdr:rowOff>19050</xdr:rowOff>
    </xdr:to>
    <xdr:pic>
      <xdr:nvPicPr>
        <xdr:cNvPr id="600" name="Picture 155">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577000"/>
          <a:ext cx="6724650" cy="19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2</xdr:col>
      <xdr:colOff>28575</xdr:colOff>
      <xdr:row>7</xdr:row>
      <xdr:rowOff>0</xdr:rowOff>
    </xdr:to>
    <xdr:pic>
      <xdr:nvPicPr>
        <xdr:cNvPr id="3" name="Picture 1">
          <a:extLst>
            <a:ext uri="{FF2B5EF4-FFF2-40B4-BE49-F238E27FC236}">
              <a16:creationId xmlns:a16="http://schemas.microsoft.com/office/drawing/2014/main" id="{1585142F-D121-4A71-B6E8-E2C2C7EC20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04825"/>
          <a:ext cx="6381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2</xdr:col>
      <xdr:colOff>0</xdr:colOff>
      <xdr:row>7</xdr:row>
      <xdr:rowOff>0</xdr:rowOff>
    </xdr:to>
    <xdr:pic>
      <xdr:nvPicPr>
        <xdr:cNvPr id="2" name="Picture 1">
          <a:extLst>
            <a:ext uri="{FF2B5EF4-FFF2-40B4-BE49-F238E27FC236}">
              <a16:creationId xmlns:a16="http://schemas.microsoft.com/office/drawing/2014/main" id="{316A5B56-20A5-4684-B802-B4427FB5A97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8175" y="504825"/>
          <a:ext cx="6381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2</xdr:col>
      <xdr:colOff>0</xdr:colOff>
      <xdr:row>7</xdr:row>
      <xdr:rowOff>0</xdr:rowOff>
    </xdr:to>
    <xdr:pic>
      <xdr:nvPicPr>
        <xdr:cNvPr id="4" name="Picture 1">
          <a:extLst>
            <a:ext uri="{FF2B5EF4-FFF2-40B4-BE49-F238E27FC236}">
              <a16:creationId xmlns:a16="http://schemas.microsoft.com/office/drawing/2014/main" id="{273A7312-5F71-4DD7-9A1C-702772F9FF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8175" y="504825"/>
          <a:ext cx="6381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0</xdr:rowOff>
    </xdr:from>
    <xdr:to>
      <xdr:col>2</xdr:col>
      <xdr:colOff>0</xdr:colOff>
      <xdr:row>7</xdr:row>
      <xdr:rowOff>0</xdr:rowOff>
    </xdr:to>
    <xdr:pic>
      <xdr:nvPicPr>
        <xdr:cNvPr id="5" name="Picture 1">
          <a:extLst>
            <a:ext uri="{FF2B5EF4-FFF2-40B4-BE49-F238E27FC236}">
              <a16:creationId xmlns:a16="http://schemas.microsoft.com/office/drawing/2014/main" id="{E02811EA-36D5-42C2-A505-FB2C0058C67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8175" y="504825"/>
          <a:ext cx="6381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1104900</xdr:colOff>
      <xdr:row>4</xdr:row>
      <xdr:rowOff>0</xdr:rowOff>
    </xdr:from>
    <xdr:to>
      <xdr:col>1</xdr:col>
      <xdr:colOff>1333500</xdr:colOff>
      <xdr:row>4</xdr:row>
      <xdr:rowOff>28575</xdr:rowOff>
    </xdr:to>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519045" y="1664970"/>
          <a:ext cx="228600" cy="22860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marL="0" marR="0">
            <a:spcBef>
              <a:spcPts val="0"/>
            </a:spcBef>
            <a:spcAft>
              <a:spcPts val="0"/>
            </a:spcAft>
          </a:pPr>
          <a:r>
            <a:rPr lang="mn-MN" sz="1100">
              <a:effectLst/>
              <a:latin typeface="NewtonCTT"/>
              <a:ea typeface="MS Mincho" panose="02020609040205080304" pitchFamily="49" charset="-128"/>
              <a:cs typeface="Times New Roman" panose="02020603050405020304" pitchFamily="18" charset="0"/>
            </a:rPr>
            <a:t> </a:t>
          </a:r>
          <a:endParaRPr lang="en-US" sz="1000">
            <a:effectLst/>
            <a:latin typeface="NewtonCTT"/>
            <a:ea typeface="MS Mincho" panose="02020609040205080304" pitchFamily="49" charset="-128"/>
            <a:cs typeface="Times New Roman" panose="02020603050405020304" pitchFamily="18" charset="0"/>
          </a:endParaRPr>
        </a:p>
      </xdr:txBody>
    </xdr:sp>
    <xdr:clientData/>
  </xdr:twoCellAnchor>
  <xdr:twoCellAnchor>
    <xdr:from>
      <xdr:col>1</xdr:col>
      <xdr:colOff>1333500</xdr:colOff>
      <xdr:row>4</xdr:row>
      <xdr:rowOff>0</xdr:rowOff>
    </xdr:from>
    <xdr:to>
      <xdr:col>2</xdr:col>
      <xdr:colOff>0</xdr:colOff>
      <xdr:row>5</xdr:row>
      <xdr:rowOff>28575</xdr:rowOff>
    </xdr:to>
    <xdr:sp macro="" textlink="">
      <xdr:nvSpPr>
        <xdr:cNvPr id="4" name="Text Box 4">
          <a:extLst>
            <a:ext uri="{FF2B5EF4-FFF2-40B4-BE49-F238E27FC236}">
              <a16:creationId xmlns:a16="http://schemas.microsoft.com/office/drawing/2014/main" id="{00000000-0008-0000-0200-000004000000}"/>
            </a:ext>
          </a:extLst>
        </xdr:cNvPr>
        <xdr:cNvSpPr txBox="1">
          <a:spLocks noChangeArrowheads="1"/>
        </xdr:cNvSpPr>
      </xdr:nvSpPr>
      <xdr:spPr bwMode="auto">
        <a:xfrm>
          <a:off x="2747645" y="1664970"/>
          <a:ext cx="228600" cy="228600"/>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upright="1">
          <a:noAutofit/>
        </a:bodyPr>
        <a:lstStyle/>
        <a:p>
          <a:pPr marL="0" marR="0">
            <a:spcBef>
              <a:spcPts val="0"/>
            </a:spcBef>
            <a:spcAft>
              <a:spcPts val="0"/>
            </a:spcAft>
          </a:pPr>
          <a:r>
            <a:rPr lang="mn-MN" sz="1100">
              <a:effectLst/>
              <a:latin typeface="NewtonCTT"/>
              <a:ea typeface="MS Mincho" panose="02020609040205080304" pitchFamily="49" charset="-128"/>
              <a:cs typeface="Times New Roman" panose="02020603050405020304" pitchFamily="18" charset="0"/>
            </a:rPr>
            <a:t> </a:t>
          </a:r>
          <a:endParaRPr lang="en-US" sz="1000">
            <a:effectLst/>
            <a:latin typeface="NewtonCTT"/>
            <a:ea typeface="MS Mincho" panose="02020609040205080304" pitchFamily="49" charset="-128"/>
            <a:cs typeface="Times New Roman" panose="02020603050405020304" pitchFamily="18" charset="0"/>
          </a:endParaRPr>
        </a:p>
      </xdr:txBody>
    </xdr:sp>
    <xdr:clientData/>
  </xdr:twoCellAnchor>
  <xdr:twoCellAnchor>
    <xdr:from>
      <xdr:col>0</xdr:col>
      <xdr:colOff>0</xdr:colOff>
      <xdr:row>25</xdr:row>
      <xdr:rowOff>19050</xdr:rowOff>
    </xdr:from>
    <xdr:to>
      <xdr:col>1</xdr:col>
      <xdr:colOff>76200</xdr:colOff>
      <xdr:row>28</xdr:row>
      <xdr:rowOff>104775</xdr:rowOff>
    </xdr:to>
    <xdr:sp macro="" textlink="">
      <xdr:nvSpPr>
        <xdr:cNvPr id="9" name="Text Box 9">
          <a:extLst>
            <a:ext uri="{FF2B5EF4-FFF2-40B4-BE49-F238E27FC236}">
              <a16:creationId xmlns:a16="http://schemas.microsoft.com/office/drawing/2014/main" id="{00000000-0008-0000-0200-000009000000}"/>
            </a:ext>
          </a:extLst>
        </xdr:cNvPr>
        <xdr:cNvSpPr txBox="1">
          <a:spLocks noChangeArrowheads="1"/>
        </xdr:cNvSpPr>
      </xdr:nvSpPr>
      <xdr:spPr bwMode="auto">
        <a:xfrm>
          <a:off x="778510" y="3848735"/>
          <a:ext cx="685800" cy="685800"/>
        </a:xfrm>
        <a:prstGeom prst="rect">
          <a:avLst/>
        </a:prstGeom>
        <a:solidFill>
          <a:srgbClr val="333333"/>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mn-MN" sz="3600">
              <a:effectLst/>
              <a:latin typeface="NewtonCTT"/>
              <a:ea typeface="MS Mincho" panose="02020609040205080304" pitchFamily="49" charset="-128"/>
              <a:cs typeface="Times New Roman" panose="02020603050405020304" pitchFamily="18" charset="0"/>
            </a:rPr>
            <a:t>А</a:t>
          </a:r>
          <a:endParaRPr lang="en-US" sz="3600">
            <a:effectLst/>
            <a:latin typeface="NewtonCTT"/>
            <a:ea typeface="MS Mincho" panose="02020609040205080304" pitchFamily="49" charset="-128"/>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2019\SPG-2019\Accounting\FPMM\FPMM_2008\Bayaraa_2008\2008%204Q\FS\Q2_2008\FS\FPMM_Q2_2008_Final\wei5021\Ivanhoe\Invoice\Cost%20&amp;%20Billing%20Recon\A2MW%20Offshore\2410%20-%20PMC\CBR_A2MW-2410PMC-06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19\SPG-2019\Client\Gobi\PBC\Seldeg,tm,himiin%20material%2020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2019\SPG-2019\Tsermaa\My%20Documents\SANTEHNIK%20SELBEG\SAN%20orlogo%20zarlaga%20uldegdel%20nasjilt%20%20200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2019\SPG-2019\Tsermaa\My%20Documents\TUSLAH%20MATERIAL\TUSLAH%20MATERIAL%20orlogo%20zarlaga%20uldegdel%20nasjilt%20200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19\SPG-2019\Users\Dulguun\AppData\Roaming\Microsoft\Excel\BayanResources-2009.11.30\PBC\TB-2009-01-4009-BR.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ignesh\Data-Finance\Accounting\FIXED%20ASSET\MONTHLY%20ASSET%20REGISTER%20LIST\FIXED%20ASSET%20REGISTER%20at%20Dec.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2019\SPG-2019\Client\BayanResources-2009.11.30\PBC\TB-2009-01-4009-BR.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2019\SPG-2019\Users\numbac\AppData\Local\Microsoft\Windows\Temporary%20Internet%20Files\Content.Outlook\ONK6LH17\Clients\Accounting\FPMM\2009%20Q3\Bill%20and%20Non%20bill\Billable%20Expense%20Summary%20Q3%20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2019\SPG-2019\Users\numbac\AppData\Local\Microsoft\Windows\Temporary%20Internet%20Files\Content.Outlook\ONK6LH17\Documents\Clients\Accounting\FPMM\2009\2009%20Q4\Bill&amp;Nonbill\Billable%20Expense%20Summary%20Q4%20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2019\SPG-2019\Users\numbac\AppData\Local\Microsoft\Windows\Temporary%20Internet%20Files\Content.Outlook\ONK6LH17\wei5021\Ivanhoe\Invoice\Cost%20&amp;%20Billing%20Recon\A2MW%20Offshore\2410%20-%20PMC\CBR_A2MW-2410PMC-0604.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2019\SPG-2019\Documents\Clients\Accounting\SEDG\2011\Feb\Recycle%20bin\TB%20and%20WIP%20from%20Sedg\February%202011_TB%20Pack_Mongolia.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nkhbaatar\shareddocs\My%20documents\Clients\NewCaml\MonResources\Wp\Documents%20and%20Settings\user\My%20Documents\New%20CAML%20Mongolia\September\New%20CAML\Spreadsheet-New%20CAML-Aug.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2019\SPG-2019\Finance%20-%20Analysis%20-Sedgman%20Newco\Checklist\Checklist%20WIP%20Templat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2019\SPG-2019\Tsermaa\My%20Documents\BARILGA\Barilga%20orlogro%20zarlaga%20uldegdel%20nasjilt%20%202009.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2019\SPG-2019\Client\NCL\BR_final\Working%20papers_2008_BR_final_Apr0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nkhbaatar\shareddocs\Every%20day%20dovument\2008%20FINANCE\TB%20JAN%202008\TB-1.2008-4005_ZMU%20las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files.oraclecorp.com/content/AllPublic/Users/Users-D/david.collier-Public/ADI%20FY05/FY05_ET_SCOA.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10.53.1.9\Accounting\Documents%20and%20Settings\cris.ortiz\My%20Documents\Mongolia%20Information\Implementation\Leighton%20LLC%20-%20Fixed%20Asset%20Listing%2009063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2019\SPG-2019\Documents%20and%20Settings\nestie\Local%20Settings\Temporary%20Internet%20Files\Content.Outlook\AUX0N8DM\FX%20Rate%20Report%20Apri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2019\SPG-2019\Users\Onchinsuren\Desktop\Clients_Dec15\NewCAML\Every%20day%20dovument\2008%20FINANCE\TB%20FEB%202008\TB-2.2008-4005_ZM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Total Cost Current Period"/>
      <sheetName val=" To be Billed Labor"/>
      <sheetName val="To be Billed Expense"/>
      <sheetName val="To be Adj. Labor"/>
      <sheetName val="To  be Adj. Expense"/>
      <sheetName val="Billable Labor Margin"/>
      <sheetName val="Unrecord Taxes on Exp."/>
      <sheetName val="Unrecord Liabilities"/>
      <sheetName val="Invoice Log"/>
      <sheetName val="Book Asset Register"/>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BEG uildver"/>
      <sheetName val="SELBEG tsahilgaan"/>
      <sheetName val="SELBEG santehnik"/>
      <sheetName val="BARILGIIN material"/>
      <sheetName val="TUSLAH MATERIAL"/>
      <sheetName val="HIMIIN material"/>
    </sheetNames>
    <sheetDataSet>
      <sheetData sheetId="0">
        <row r="5109">
          <cell r="F5109">
            <v>1068861792.6349995</v>
          </cell>
        </row>
      </sheetData>
      <sheetData sheetId="1">
        <row r="693">
          <cell r="F693">
            <v>42878430.340900011</v>
          </cell>
        </row>
      </sheetData>
      <sheetData sheetId="2">
        <row r="7">
          <cell r="A7" t="str">
            <v>67100740</v>
          </cell>
        </row>
        <row r="8">
          <cell r="A8" t="str">
            <v>67101000</v>
          </cell>
        </row>
        <row r="9">
          <cell r="A9" t="str">
            <v>67101004</v>
          </cell>
        </row>
        <row r="10">
          <cell r="A10" t="str">
            <v>67101012</v>
          </cell>
        </row>
        <row r="11">
          <cell r="A11" t="str">
            <v>67101025</v>
          </cell>
        </row>
        <row r="12">
          <cell r="A12" t="str">
            <v>67101027</v>
          </cell>
        </row>
        <row r="13">
          <cell r="A13" t="str">
            <v>67101030</v>
          </cell>
        </row>
        <row r="14">
          <cell r="A14" t="str">
            <v>67101032</v>
          </cell>
        </row>
        <row r="15">
          <cell r="A15" t="str">
            <v>67101034</v>
          </cell>
        </row>
        <row r="16">
          <cell r="A16" t="str">
            <v>67101035</v>
          </cell>
        </row>
        <row r="17">
          <cell r="A17" t="str">
            <v>67101036</v>
          </cell>
        </row>
        <row r="18">
          <cell r="A18" t="str">
            <v>67101037</v>
          </cell>
        </row>
        <row r="19">
          <cell r="A19" t="str">
            <v>67101039</v>
          </cell>
        </row>
        <row r="20">
          <cell r="A20" t="str">
            <v>67102001</v>
          </cell>
        </row>
        <row r="21">
          <cell r="A21" t="str">
            <v>67102003</v>
          </cell>
        </row>
        <row r="22">
          <cell r="A22" t="str">
            <v>67102004</v>
          </cell>
        </row>
        <row r="23">
          <cell r="A23" t="str">
            <v>67102005</v>
          </cell>
        </row>
        <row r="24">
          <cell r="A24" t="str">
            <v>67102006</v>
          </cell>
        </row>
        <row r="25">
          <cell r="A25" t="str">
            <v>67102007</v>
          </cell>
        </row>
        <row r="26">
          <cell r="A26" t="str">
            <v>67102009</v>
          </cell>
        </row>
        <row r="27">
          <cell r="A27" t="str">
            <v>67102016</v>
          </cell>
        </row>
        <row r="28">
          <cell r="A28" t="str">
            <v>67102022</v>
          </cell>
        </row>
        <row r="29">
          <cell r="A29" t="str">
            <v>67102024</v>
          </cell>
        </row>
        <row r="30">
          <cell r="A30" t="str">
            <v>67102209</v>
          </cell>
        </row>
        <row r="31">
          <cell r="A31" t="str">
            <v>67102214</v>
          </cell>
        </row>
        <row r="32">
          <cell r="A32" t="str">
            <v>67102218</v>
          </cell>
        </row>
        <row r="33">
          <cell r="A33" t="str">
            <v>67102222</v>
          </cell>
        </row>
        <row r="34">
          <cell r="A34" t="str">
            <v>67102224</v>
          </cell>
        </row>
        <row r="35">
          <cell r="A35" t="str">
            <v>67102226</v>
          </cell>
        </row>
        <row r="36">
          <cell r="A36" t="str">
            <v>67102612</v>
          </cell>
        </row>
        <row r="37">
          <cell r="A37" t="str">
            <v>67102676</v>
          </cell>
        </row>
        <row r="38">
          <cell r="A38" t="str">
            <v>67102680</v>
          </cell>
        </row>
        <row r="39">
          <cell r="A39" t="str">
            <v>67102685</v>
          </cell>
        </row>
        <row r="40">
          <cell r="A40" t="str">
            <v>67102686</v>
          </cell>
        </row>
        <row r="41">
          <cell r="A41" t="str">
            <v>67102687</v>
          </cell>
        </row>
        <row r="42">
          <cell r="A42" t="str">
            <v>67102689</v>
          </cell>
        </row>
        <row r="43">
          <cell r="A43" t="str">
            <v>67102802</v>
          </cell>
        </row>
        <row r="44">
          <cell r="A44" t="str">
            <v>67102805</v>
          </cell>
        </row>
        <row r="45">
          <cell r="A45" t="str">
            <v>67102806</v>
          </cell>
        </row>
        <row r="46">
          <cell r="A46" t="str">
            <v>67102808</v>
          </cell>
        </row>
        <row r="47">
          <cell r="A47" t="str">
            <v>67102823</v>
          </cell>
        </row>
        <row r="48">
          <cell r="A48" t="str">
            <v>67102931</v>
          </cell>
        </row>
        <row r="49">
          <cell r="A49" t="str">
            <v>67103101</v>
          </cell>
        </row>
        <row r="50">
          <cell r="A50" t="str">
            <v>67103113</v>
          </cell>
        </row>
        <row r="51">
          <cell r="A51" t="str">
            <v>67103116</v>
          </cell>
        </row>
        <row r="52">
          <cell r="A52" t="str">
            <v>67103120</v>
          </cell>
        </row>
        <row r="53">
          <cell r="A53" t="str">
            <v>67103122</v>
          </cell>
        </row>
        <row r="54">
          <cell r="A54" t="str">
            <v>67103124</v>
          </cell>
        </row>
        <row r="55">
          <cell r="A55" t="str">
            <v>67103125</v>
          </cell>
        </row>
        <row r="56">
          <cell r="A56" t="str">
            <v>67103130</v>
          </cell>
        </row>
        <row r="57">
          <cell r="A57" t="str">
            <v>67103131</v>
          </cell>
        </row>
        <row r="58">
          <cell r="A58" t="str">
            <v>67103140</v>
          </cell>
        </row>
        <row r="59">
          <cell r="A59" t="str">
            <v>67103141</v>
          </cell>
        </row>
        <row r="60">
          <cell r="A60" t="str">
            <v>67103142</v>
          </cell>
        </row>
        <row r="61">
          <cell r="A61" t="str">
            <v>67103143</v>
          </cell>
        </row>
        <row r="62">
          <cell r="A62" t="str">
            <v>67103146</v>
          </cell>
        </row>
        <row r="63">
          <cell r="A63" t="str">
            <v>67103148</v>
          </cell>
        </row>
        <row r="64">
          <cell r="A64" t="str">
            <v>67103149</v>
          </cell>
        </row>
        <row r="65">
          <cell r="A65" t="str">
            <v>67103151</v>
          </cell>
        </row>
        <row r="66">
          <cell r="A66" t="str">
            <v>67103154</v>
          </cell>
        </row>
        <row r="67">
          <cell r="A67" t="str">
            <v>67103164</v>
          </cell>
        </row>
        <row r="68">
          <cell r="A68" t="str">
            <v>67103167</v>
          </cell>
        </row>
        <row r="69">
          <cell r="A69" t="str">
            <v>67103168</v>
          </cell>
        </row>
        <row r="70">
          <cell r="A70" t="str">
            <v>67103169</v>
          </cell>
        </row>
        <row r="71">
          <cell r="A71" t="str">
            <v>67103201</v>
          </cell>
        </row>
        <row r="72">
          <cell r="A72" t="str">
            <v>67103202</v>
          </cell>
        </row>
        <row r="73">
          <cell r="A73" t="str">
            <v>67103203</v>
          </cell>
        </row>
        <row r="74">
          <cell r="A74" t="str">
            <v>67103204</v>
          </cell>
        </row>
        <row r="75">
          <cell r="A75" t="str">
            <v>67103214</v>
          </cell>
        </row>
        <row r="76">
          <cell r="A76" t="str">
            <v>67103218</v>
          </cell>
        </row>
        <row r="77">
          <cell r="A77" t="str">
            <v>67103233</v>
          </cell>
        </row>
        <row r="78">
          <cell r="A78" t="str">
            <v>67103238</v>
          </cell>
        </row>
        <row r="79">
          <cell r="A79" t="str">
            <v>67103239</v>
          </cell>
        </row>
        <row r="80">
          <cell r="A80" t="str">
            <v>67103240</v>
          </cell>
        </row>
        <row r="81">
          <cell r="A81" t="str">
            <v>67103241</v>
          </cell>
        </row>
        <row r="82">
          <cell r="A82" t="str">
            <v>67103242</v>
          </cell>
        </row>
        <row r="83">
          <cell r="A83" t="str">
            <v>67103243</v>
          </cell>
        </row>
        <row r="84">
          <cell r="A84" t="str">
            <v>67103244</v>
          </cell>
        </row>
        <row r="85">
          <cell r="A85" t="str">
            <v>67103303</v>
          </cell>
        </row>
        <row r="86">
          <cell r="A86" t="str">
            <v>67103309</v>
          </cell>
        </row>
        <row r="87">
          <cell r="A87" t="str">
            <v>67103310</v>
          </cell>
        </row>
        <row r="88">
          <cell r="A88" t="str">
            <v>67103320</v>
          </cell>
        </row>
        <row r="89">
          <cell r="A89" t="str">
            <v>67103401</v>
          </cell>
        </row>
        <row r="90">
          <cell r="A90" t="str">
            <v>67103409</v>
          </cell>
        </row>
        <row r="91">
          <cell r="A91" t="str">
            <v>67103433</v>
          </cell>
        </row>
        <row r="92">
          <cell r="A92" t="str">
            <v>67103434</v>
          </cell>
        </row>
        <row r="93">
          <cell r="A93" t="str">
            <v>67103435</v>
          </cell>
        </row>
        <row r="94">
          <cell r="A94" t="str">
            <v>67103443</v>
          </cell>
        </row>
        <row r="95">
          <cell r="A95" t="str">
            <v>67103463</v>
          </cell>
        </row>
        <row r="96">
          <cell r="A96" t="str">
            <v>67103464</v>
          </cell>
        </row>
        <row r="97">
          <cell r="A97" t="str">
            <v>67103520</v>
          </cell>
        </row>
        <row r="98">
          <cell r="A98" t="str">
            <v>67103521</v>
          </cell>
        </row>
        <row r="99">
          <cell r="A99" t="str">
            <v>67103526</v>
          </cell>
        </row>
        <row r="100">
          <cell r="A100" t="str">
            <v>67104101</v>
          </cell>
        </row>
        <row r="101">
          <cell r="A101" t="str">
            <v>67104116</v>
          </cell>
        </row>
        <row r="102">
          <cell r="A102" t="str">
            <v>67104201</v>
          </cell>
        </row>
        <row r="103">
          <cell r="A103" t="str">
            <v>67104212</v>
          </cell>
        </row>
        <row r="104">
          <cell r="A104" t="str">
            <v>67104213</v>
          </cell>
        </row>
        <row r="105">
          <cell r="A105" t="str">
            <v>67104215</v>
          </cell>
        </row>
        <row r="106">
          <cell r="A106" t="str">
            <v>67104404</v>
          </cell>
        </row>
        <row r="107">
          <cell r="A107" t="str">
            <v>67104408</v>
          </cell>
        </row>
        <row r="108">
          <cell r="A108" t="str">
            <v>67104410</v>
          </cell>
        </row>
        <row r="109">
          <cell r="A109" t="str">
            <v>67104412</v>
          </cell>
        </row>
        <row r="110">
          <cell r="A110" t="str">
            <v>67104413</v>
          </cell>
        </row>
        <row r="111">
          <cell r="A111" t="str">
            <v>67104602</v>
          </cell>
        </row>
        <row r="112">
          <cell r="A112" t="str">
            <v>67104605</v>
          </cell>
        </row>
        <row r="113">
          <cell r="A113" t="str">
            <v>67104606</v>
          </cell>
        </row>
        <row r="114">
          <cell r="A114" t="str">
            <v>67104607</v>
          </cell>
        </row>
        <row r="115">
          <cell r="A115" t="str">
            <v>67104621</v>
          </cell>
        </row>
        <row r="116">
          <cell r="A116" t="str">
            <v>67104622</v>
          </cell>
        </row>
        <row r="117">
          <cell r="A117" t="str">
            <v>67104623</v>
          </cell>
        </row>
        <row r="118">
          <cell r="A118" t="str">
            <v>67104624</v>
          </cell>
        </row>
        <row r="119">
          <cell r="A119" t="str">
            <v>67104627</v>
          </cell>
        </row>
        <row r="120">
          <cell r="A120" t="str">
            <v>67104628</v>
          </cell>
        </row>
        <row r="121">
          <cell r="A121" t="str">
            <v>67104629</v>
          </cell>
        </row>
        <row r="122">
          <cell r="A122" t="str">
            <v>67104631</v>
          </cell>
        </row>
        <row r="123">
          <cell r="A123" t="str">
            <v>67104632</v>
          </cell>
        </row>
        <row r="124">
          <cell r="A124" t="str">
            <v>67104633</v>
          </cell>
        </row>
        <row r="125">
          <cell r="A125" t="str">
            <v>67104642</v>
          </cell>
        </row>
        <row r="126">
          <cell r="A126" t="str">
            <v>67104644</v>
          </cell>
        </row>
        <row r="127">
          <cell r="A127" t="str">
            <v>67104645</v>
          </cell>
        </row>
        <row r="128">
          <cell r="A128" t="str">
            <v>67104646</v>
          </cell>
        </row>
        <row r="129">
          <cell r="A129" t="str">
            <v>67104647</v>
          </cell>
        </row>
        <row r="130">
          <cell r="A130" t="str">
            <v>67104649</v>
          </cell>
        </row>
        <row r="131">
          <cell r="A131" t="str">
            <v>67104650</v>
          </cell>
        </row>
        <row r="132">
          <cell r="A132" t="str">
            <v>67104651</v>
          </cell>
        </row>
        <row r="133">
          <cell r="A133" t="str">
            <v>67104653</v>
          </cell>
        </row>
        <row r="134">
          <cell r="A134" t="str">
            <v>67104654</v>
          </cell>
        </row>
        <row r="135">
          <cell r="A135" t="str">
            <v>67104655</v>
          </cell>
        </row>
        <row r="136">
          <cell r="A136" t="str">
            <v>67104657</v>
          </cell>
        </row>
        <row r="137">
          <cell r="A137" t="str">
            <v>67104658</v>
          </cell>
        </row>
        <row r="138">
          <cell r="A138" t="str">
            <v>67104662</v>
          </cell>
        </row>
        <row r="139">
          <cell r="A139" t="str">
            <v>67104663</v>
          </cell>
        </row>
        <row r="140">
          <cell r="A140" t="str">
            <v>67104664</v>
          </cell>
        </row>
        <row r="141">
          <cell r="A141" t="str">
            <v>67104665</v>
          </cell>
        </row>
        <row r="142">
          <cell r="A142" t="str">
            <v>67104666</v>
          </cell>
        </row>
        <row r="143">
          <cell r="A143" t="str">
            <v>67104668</v>
          </cell>
        </row>
        <row r="144">
          <cell r="A144" t="str">
            <v>67104669</v>
          </cell>
        </row>
        <row r="145">
          <cell r="A145" t="str">
            <v>67104672</v>
          </cell>
        </row>
        <row r="146">
          <cell r="A146" t="str">
            <v>67104673</v>
          </cell>
        </row>
        <row r="147">
          <cell r="A147" t="str">
            <v>67104674</v>
          </cell>
        </row>
        <row r="148">
          <cell r="A148" t="str">
            <v>67104678</v>
          </cell>
        </row>
        <row r="149">
          <cell r="A149" t="str">
            <v>67104681</v>
          </cell>
        </row>
        <row r="150">
          <cell r="A150" t="str">
            <v>67104682</v>
          </cell>
        </row>
        <row r="151">
          <cell r="A151" t="str">
            <v>67104683</v>
          </cell>
        </row>
        <row r="152">
          <cell r="A152" t="str">
            <v>67104684</v>
          </cell>
        </row>
        <row r="153">
          <cell r="A153" t="str">
            <v>67104685</v>
          </cell>
        </row>
        <row r="154">
          <cell r="A154" t="str">
            <v>67104687</v>
          </cell>
        </row>
        <row r="155">
          <cell r="A155" t="str">
            <v>67104690</v>
          </cell>
        </row>
        <row r="156">
          <cell r="A156" t="str">
            <v>67104691</v>
          </cell>
        </row>
        <row r="157">
          <cell r="A157" t="str">
            <v>67104692</v>
          </cell>
        </row>
        <row r="158">
          <cell r="A158" t="str">
            <v>67104693</v>
          </cell>
        </row>
        <row r="159">
          <cell r="A159" t="str">
            <v>67105007</v>
          </cell>
        </row>
        <row r="160">
          <cell r="A160" t="str">
            <v>67105009</v>
          </cell>
        </row>
        <row r="161">
          <cell r="A161" t="str">
            <v>67105010</v>
          </cell>
        </row>
        <row r="162">
          <cell r="A162" t="str">
            <v>67105013</v>
          </cell>
        </row>
        <row r="163">
          <cell r="A163" t="str">
            <v>67105014</v>
          </cell>
        </row>
        <row r="164">
          <cell r="A164" t="str">
            <v>67105015</v>
          </cell>
        </row>
        <row r="165">
          <cell r="A165" t="str">
            <v>67105016</v>
          </cell>
        </row>
        <row r="166">
          <cell r="A166" t="str">
            <v>67105017</v>
          </cell>
        </row>
        <row r="167">
          <cell r="A167" t="str">
            <v>67105019</v>
          </cell>
        </row>
        <row r="168">
          <cell r="A168" t="str">
            <v>67105020</v>
          </cell>
        </row>
        <row r="169">
          <cell r="A169" t="str">
            <v>67105101</v>
          </cell>
        </row>
        <row r="170">
          <cell r="A170" t="str">
            <v>67105102</v>
          </cell>
        </row>
        <row r="171">
          <cell r="A171" t="str">
            <v>67105103</v>
          </cell>
        </row>
        <row r="172">
          <cell r="A172" t="str">
            <v>67105104</v>
          </cell>
        </row>
        <row r="173">
          <cell r="A173" t="str">
            <v>67105105</v>
          </cell>
        </row>
        <row r="174">
          <cell r="A174" t="str">
            <v>67105107</v>
          </cell>
        </row>
        <row r="175">
          <cell r="A175" t="str">
            <v>67105108</v>
          </cell>
        </row>
        <row r="176">
          <cell r="A176" t="str">
            <v>67105109</v>
          </cell>
        </row>
        <row r="177">
          <cell r="A177" t="str">
            <v>67105110</v>
          </cell>
        </row>
        <row r="178">
          <cell r="A178" t="str">
            <v>67105111</v>
          </cell>
        </row>
        <row r="179">
          <cell r="A179" t="str">
            <v>67105112</v>
          </cell>
        </row>
        <row r="180">
          <cell r="A180" t="str">
            <v>67105113</v>
          </cell>
        </row>
        <row r="181">
          <cell r="A181" t="str">
            <v>67105117</v>
          </cell>
        </row>
        <row r="182">
          <cell r="A182" t="str">
            <v>67105118</v>
          </cell>
        </row>
        <row r="183">
          <cell r="A183" t="str">
            <v>67105119</v>
          </cell>
        </row>
        <row r="184">
          <cell r="A184" t="str">
            <v>67105120</v>
          </cell>
        </row>
        <row r="185">
          <cell r="A185" t="str">
            <v>67105121</v>
          </cell>
        </row>
        <row r="186">
          <cell r="A186" t="str">
            <v>67105122</v>
          </cell>
        </row>
        <row r="187">
          <cell r="A187" t="str">
            <v>67105123</v>
          </cell>
        </row>
        <row r="188">
          <cell r="A188" t="str">
            <v>67105124</v>
          </cell>
        </row>
        <row r="189">
          <cell r="A189" t="str">
            <v>67105126</v>
          </cell>
        </row>
        <row r="190">
          <cell r="A190" t="str">
            <v>67105127</v>
          </cell>
        </row>
        <row r="191">
          <cell r="A191" t="str">
            <v>67105128</v>
          </cell>
        </row>
        <row r="192">
          <cell r="A192" t="str">
            <v>67105130</v>
          </cell>
        </row>
        <row r="193">
          <cell r="A193" t="str">
            <v>67105131</v>
          </cell>
        </row>
        <row r="194">
          <cell r="A194" t="str">
            <v>67105132</v>
          </cell>
        </row>
        <row r="195">
          <cell r="A195" t="str">
            <v>67105133</v>
          </cell>
        </row>
        <row r="196">
          <cell r="A196" t="str">
            <v>67105134</v>
          </cell>
        </row>
        <row r="197">
          <cell r="A197" t="str">
            <v>67105135</v>
          </cell>
        </row>
        <row r="198">
          <cell r="A198" t="str">
            <v>67105136</v>
          </cell>
        </row>
        <row r="199">
          <cell r="A199" t="str">
            <v>67105137</v>
          </cell>
        </row>
        <row r="200">
          <cell r="A200" t="str">
            <v>67105144</v>
          </cell>
        </row>
        <row r="201">
          <cell r="A201" t="str">
            <v>67107201</v>
          </cell>
        </row>
        <row r="202">
          <cell r="A202" t="str">
            <v>67107204</v>
          </cell>
        </row>
        <row r="203">
          <cell r="A203" t="str">
            <v>67107205</v>
          </cell>
        </row>
        <row r="204">
          <cell r="A204" t="str">
            <v>67107208</v>
          </cell>
        </row>
        <row r="205">
          <cell r="A205" t="str">
            <v>67107210</v>
          </cell>
        </row>
        <row r="206">
          <cell r="A206" t="str">
            <v>67107211</v>
          </cell>
        </row>
        <row r="207">
          <cell r="A207" t="str">
            <v>67107242</v>
          </cell>
        </row>
        <row r="208">
          <cell r="A208" t="str">
            <v>67107243</v>
          </cell>
        </row>
        <row r="209">
          <cell r="A209" t="str">
            <v>67107246</v>
          </cell>
        </row>
        <row r="210">
          <cell r="A210" t="str">
            <v>67107248</v>
          </cell>
        </row>
        <row r="211">
          <cell r="A211" t="str">
            <v>67107306</v>
          </cell>
        </row>
        <row r="212">
          <cell r="A212" t="str">
            <v>67107311</v>
          </cell>
        </row>
        <row r="213">
          <cell r="A213" t="str">
            <v>67190301</v>
          </cell>
        </row>
        <row r="214">
          <cell r="A214" t="str">
            <v>68100960</v>
          </cell>
        </row>
        <row r="215">
          <cell r="A215" t="str">
            <v>68100980</v>
          </cell>
        </row>
        <row r="216">
          <cell r="A216" t="str">
            <v>68101000</v>
          </cell>
        </row>
        <row r="217">
          <cell r="A217" t="str">
            <v>68101010</v>
          </cell>
        </row>
        <row r="218">
          <cell r="A218" t="str">
            <v>68101020</v>
          </cell>
        </row>
        <row r="219">
          <cell r="A219" t="str">
            <v>68101050</v>
          </cell>
        </row>
        <row r="220">
          <cell r="A220" t="str">
            <v>68101060</v>
          </cell>
        </row>
        <row r="221">
          <cell r="A221" t="str">
            <v>68101110</v>
          </cell>
        </row>
        <row r="222">
          <cell r="A222" t="str">
            <v>68101120</v>
          </cell>
        </row>
        <row r="223">
          <cell r="A223" t="str">
            <v>68101180</v>
          </cell>
        </row>
        <row r="224">
          <cell r="A224" t="str">
            <v>69007472</v>
          </cell>
        </row>
        <row r="225">
          <cell r="A225" t="str">
            <v>69007553</v>
          </cell>
        </row>
        <row r="226">
          <cell r="A226" t="str">
            <v>69007554</v>
          </cell>
        </row>
        <row r="227">
          <cell r="A227" t="str">
            <v>69008002</v>
          </cell>
        </row>
        <row r="228">
          <cell r="A228" t="str">
            <v>69009909</v>
          </cell>
        </row>
        <row r="229">
          <cell r="A229" t="str">
            <v>69009920</v>
          </cell>
        </row>
        <row r="230">
          <cell r="A230" t="str">
            <v>69009930</v>
          </cell>
        </row>
        <row r="231">
          <cell r="A231" t="str">
            <v>69009946</v>
          </cell>
        </row>
        <row r="232">
          <cell r="A232" t="str">
            <v>69009951</v>
          </cell>
        </row>
        <row r="233">
          <cell r="A233" t="str">
            <v>69009965</v>
          </cell>
        </row>
        <row r="234">
          <cell r="A234" t="str">
            <v>69010050</v>
          </cell>
        </row>
        <row r="235">
          <cell r="A235" t="str">
            <v>69010051</v>
          </cell>
        </row>
        <row r="236">
          <cell r="A236" t="str">
            <v>69010107</v>
          </cell>
        </row>
        <row r="237">
          <cell r="A237" t="str">
            <v>69010110</v>
          </cell>
        </row>
        <row r="238">
          <cell r="A238" t="str">
            <v>69010111</v>
          </cell>
        </row>
        <row r="239">
          <cell r="A239" t="str">
            <v>69010112</v>
          </cell>
        </row>
        <row r="240">
          <cell r="A240" t="str">
            <v>69010113</v>
          </cell>
        </row>
        <row r="241">
          <cell r="A241" t="str">
            <v>69010115</v>
          </cell>
        </row>
        <row r="242">
          <cell r="A242" t="str">
            <v>69010142</v>
          </cell>
        </row>
        <row r="243">
          <cell r="A243" t="str">
            <v>69010154</v>
          </cell>
        </row>
        <row r="244">
          <cell r="A244" t="str">
            <v>69010155</v>
          </cell>
        </row>
        <row r="245">
          <cell r="A245" t="str">
            <v>69010156</v>
          </cell>
        </row>
        <row r="246">
          <cell r="A246" t="str">
            <v>69010199</v>
          </cell>
        </row>
        <row r="247">
          <cell r="A247" t="str">
            <v>69010200</v>
          </cell>
        </row>
        <row r="248">
          <cell r="A248" t="str">
            <v>69010202</v>
          </cell>
        </row>
        <row r="249">
          <cell r="A249" t="str">
            <v>69010203</v>
          </cell>
        </row>
        <row r="250">
          <cell r="A250" t="str">
            <v>69010204</v>
          </cell>
        </row>
        <row r="251">
          <cell r="A251" t="str">
            <v>9310080</v>
          </cell>
        </row>
        <row r="252">
          <cell r="A252" t="str">
            <v>9310298</v>
          </cell>
        </row>
        <row r="253">
          <cell r="A253" t="str">
            <v>9310463</v>
          </cell>
        </row>
        <row r="254">
          <cell r="A254" t="str">
            <v>9310469</v>
          </cell>
        </row>
        <row r="255">
          <cell r="A255" t="str">
            <v>9410194</v>
          </cell>
        </row>
        <row r="256">
          <cell r="A256" t="str">
            <v>9410195</v>
          </cell>
        </row>
        <row r="257">
          <cell r="A257" t="str">
            <v>9410200</v>
          </cell>
        </row>
        <row r="258">
          <cell r="A258" t="str">
            <v>9410203</v>
          </cell>
        </row>
        <row r="259">
          <cell r="A259" t="str">
            <v>9410204</v>
          </cell>
        </row>
        <row r="260">
          <cell r="A260" t="str">
            <v>9410206</v>
          </cell>
        </row>
        <row r="261">
          <cell r="A261" t="str">
            <v>9410207</v>
          </cell>
        </row>
        <row r="262">
          <cell r="A262" t="str">
            <v>9410208</v>
          </cell>
        </row>
        <row r="263">
          <cell r="A263" t="str">
            <v>9410209</v>
          </cell>
        </row>
        <row r="264">
          <cell r="A264" t="str">
            <v>9410214</v>
          </cell>
        </row>
        <row r="265">
          <cell r="A265" t="str">
            <v>9410217</v>
          </cell>
        </row>
        <row r="266">
          <cell r="A266" t="str">
            <v>9410219</v>
          </cell>
        </row>
        <row r="267">
          <cell r="A267" t="str">
            <v>9410220</v>
          </cell>
        </row>
        <row r="268">
          <cell r="A268" t="str">
            <v>9410221</v>
          </cell>
        </row>
        <row r="269">
          <cell r="A269" t="str">
            <v>9410222</v>
          </cell>
        </row>
        <row r="270">
          <cell r="A270" t="str">
            <v>9410223</v>
          </cell>
        </row>
        <row r="271">
          <cell r="A271" t="str">
            <v>9410224</v>
          </cell>
        </row>
        <row r="272">
          <cell r="A272" t="str">
            <v>9410225</v>
          </cell>
        </row>
        <row r="273">
          <cell r="A273" t="str">
            <v>9410226</v>
          </cell>
        </row>
        <row r="274">
          <cell r="A274" t="str">
            <v>9410227</v>
          </cell>
        </row>
        <row r="275">
          <cell r="A275" t="str">
            <v>9410228</v>
          </cell>
        </row>
        <row r="276">
          <cell r="A276" t="str">
            <v>9410229</v>
          </cell>
        </row>
        <row r="277">
          <cell r="A277" t="str">
            <v>9410232</v>
          </cell>
        </row>
        <row r="278">
          <cell r="A278" t="str">
            <v>9410233</v>
          </cell>
        </row>
        <row r="279">
          <cell r="A279" t="str">
            <v>9410234</v>
          </cell>
        </row>
        <row r="280">
          <cell r="A280" t="str">
            <v>9410235</v>
          </cell>
        </row>
        <row r="281">
          <cell r="A281" t="str">
            <v>9410236</v>
          </cell>
        </row>
        <row r="282">
          <cell r="A282" t="str">
            <v>9410239</v>
          </cell>
        </row>
        <row r="283">
          <cell r="A283" t="str">
            <v>9410241</v>
          </cell>
        </row>
        <row r="284">
          <cell r="A284" t="str">
            <v>9410242</v>
          </cell>
        </row>
        <row r="285">
          <cell r="A285" t="str">
            <v>9410246</v>
          </cell>
        </row>
        <row r="286">
          <cell r="A286" t="str">
            <v>9410247</v>
          </cell>
        </row>
        <row r="287">
          <cell r="A287" t="str">
            <v>9410248</v>
          </cell>
        </row>
        <row r="288">
          <cell r="A288" t="str">
            <v>9410251</v>
          </cell>
        </row>
        <row r="289">
          <cell r="A289" t="str">
            <v>9410252</v>
          </cell>
        </row>
        <row r="290">
          <cell r="A290" t="str">
            <v>9410255</v>
          </cell>
        </row>
        <row r="291">
          <cell r="A291" t="str">
            <v>9410256</v>
          </cell>
        </row>
        <row r="292">
          <cell r="A292" t="str">
            <v>9410257</v>
          </cell>
        </row>
        <row r="293">
          <cell r="A293" t="str">
            <v>9410258</v>
          </cell>
        </row>
        <row r="294">
          <cell r="A294" t="str">
            <v>9410259</v>
          </cell>
        </row>
        <row r="295">
          <cell r="A295" t="str">
            <v>9410260</v>
          </cell>
        </row>
        <row r="296">
          <cell r="A296" t="str">
            <v>9410261</v>
          </cell>
        </row>
        <row r="297">
          <cell r="A297" t="str">
            <v>9410263</v>
          </cell>
        </row>
        <row r="298">
          <cell r="A298" t="str">
            <v>9410267</v>
          </cell>
        </row>
        <row r="299">
          <cell r="A299" t="str">
            <v>9410303</v>
          </cell>
        </row>
        <row r="300">
          <cell r="A300" t="str">
            <v>9410304</v>
          </cell>
        </row>
        <row r="301">
          <cell r="A301" t="str">
            <v>9410479</v>
          </cell>
        </row>
        <row r="302">
          <cell r="A302" t="str">
            <v>9410480</v>
          </cell>
        </row>
        <row r="303">
          <cell r="A303" t="str">
            <v>9410481</v>
          </cell>
        </row>
        <row r="304">
          <cell r="A304" t="str">
            <v>9410482</v>
          </cell>
        </row>
        <row r="305">
          <cell r="A305" t="str">
            <v>9410483</v>
          </cell>
        </row>
        <row r="306">
          <cell r="A306" t="str">
            <v>9410484</v>
          </cell>
        </row>
        <row r="307">
          <cell r="A307" t="str">
            <v>9410485</v>
          </cell>
        </row>
        <row r="308">
          <cell r="A308" t="str">
            <v>9411230</v>
          </cell>
        </row>
        <row r="309">
          <cell r="A309" t="str">
            <v>9411231</v>
          </cell>
        </row>
        <row r="310">
          <cell r="A310" t="str">
            <v>9411232</v>
          </cell>
        </row>
        <row r="311">
          <cell r="A311" t="str">
            <v>9411233</v>
          </cell>
        </row>
        <row r="312">
          <cell r="A312" t="str">
            <v>9411237</v>
          </cell>
        </row>
        <row r="313">
          <cell r="A313" t="str">
            <v>9411238</v>
          </cell>
        </row>
        <row r="314">
          <cell r="A314" t="str">
            <v>9411239</v>
          </cell>
        </row>
        <row r="315">
          <cell r="A315" t="str">
            <v>9411241</v>
          </cell>
        </row>
        <row r="316">
          <cell r="A316" t="str">
            <v>9411245</v>
          </cell>
        </row>
        <row r="317">
          <cell r="A317" t="str">
            <v>9411253</v>
          </cell>
        </row>
        <row r="318">
          <cell r="A318" t="str">
            <v>9410642</v>
          </cell>
        </row>
        <row r="319">
          <cell r="A319" t="str">
            <v>9410680</v>
          </cell>
        </row>
        <row r="320">
          <cell r="A320" t="str">
            <v>9410681</v>
          </cell>
        </row>
        <row r="321">
          <cell r="A321" t="str">
            <v>9410682</v>
          </cell>
        </row>
        <row r="322">
          <cell r="A322" t="str">
            <v>9410683</v>
          </cell>
        </row>
        <row r="323">
          <cell r="A323" t="str">
            <v>9410684</v>
          </cell>
        </row>
        <row r="324">
          <cell r="A324" t="str">
            <v>9410685</v>
          </cell>
        </row>
        <row r="325">
          <cell r="A325" t="str">
            <v>9410686</v>
          </cell>
        </row>
        <row r="326">
          <cell r="A326" t="str">
            <v>9410687</v>
          </cell>
        </row>
        <row r="327">
          <cell r="A327" t="str">
            <v>9410688</v>
          </cell>
        </row>
        <row r="328">
          <cell r="A328" t="str">
            <v>9410689</v>
          </cell>
        </row>
        <row r="329">
          <cell r="A329" t="str">
            <v>9410690</v>
          </cell>
        </row>
        <row r="330">
          <cell r="A330" t="str">
            <v>9410691</v>
          </cell>
        </row>
        <row r="331">
          <cell r="A331" t="str">
            <v>9410692</v>
          </cell>
        </row>
        <row r="332">
          <cell r="A332" t="str">
            <v>9410693</v>
          </cell>
        </row>
        <row r="333">
          <cell r="A333" t="str">
            <v>9410694</v>
          </cell>
        </row>
        <row r="334">
          <cell r="A334" t="str">
            <v>9410695</v>
          </cell>
        </row>
        <row r="335">
          <cell r="A335" t="str">
            <v>9410696</v>
          </cell>
        </row>
        <row r="336">
          <cell r="A336" t="str">
            <v>9410697</v>
          </cell>
        </row>
        <row r="337">
          <cell r="A337" t="str">
            <v>9410698</v>
          </cell>
        </row>
        <row r="338">
          <cell r="A338" t="str">
            <v>9410699</v>
          </cell>
        </row>
        <row r="339">
          <cell r="A339" t="str">
            <v>9410700</v>
          </cell>
        </row>
        <row r="340">
          <cell r="A340" t="str">
            <v>9410701</v>
          </cell>
        </row>
        <row r="341">
          <cell r="A341" t="str">
            <v>9410702</v>
          </cell>
        </row>
        <row r="342">
          <cell r="A342" t="str">
            <v>9410703</v>
          </cell>
        </row>
        <row r="343">
          <cell r="A343" t="str">
            <v>9410704</v>
          </cell>
        </row>
        <row r="344">
          <cell r="A344" t="str">
            <v>9410705</v>
          </cell>
        </row>
        <row r="345">
          <cell r="A345" t="str">
            <v>9410706</v>
          </cell>
        </row>
        <row r="346">
          <cell r="A346" t="str">
            <v>9410707</v>
          </cell>
        </row>
        <row r="347">
          <cell r="A347" t="str">
            <v>9410708</v>
          </cell>
        </row>
        <row r="348">
          <cell r="A348" t="str">
            <v>9410709</v>
          </cell>
        </row>
        <row r="349">
          <cell r="A349" t="str">
            <v>9410710</v>
          </cell>
        </row>
        <row r="350">
          <cell r="A350" t="str">
            <v>9410711</v>
          </cell>
        </row>
        <row r="351">
          <cell r="A351" t="str">
            <v>9410712</v>
          </cell>
        </row>
        <row r="352">
          <cell r="A352" t="str">
            <v>9410713</v>
          </cell>
        </row>
        <row r="353">
          <cell r="A353" t="str">
            <v>9410714</v>
          </cell>
        </row>
        <row r="354">
          <cell r="A354" t="str">
            <v>9410715</v>
          </cell>
        </row>
        <row r="355">
          <cell r="A355" t="str">
            <v>9410716</v>
          </cell>
        </row>
        <row r="356">
          <cell r="A356" t="str">
            <v>9410718</v>
          </cell>
        </row>
        <row r="357">
          <cell r="A357" t="str">
            <v>9410719</v>
          </cell>
        </row>
        <row r="358">
          <cell r="A358" t="str">
            <v>9410720</v>
          </cell>
        </row>
        <row r="359">
          <cell r="A359" t="str">
            <v>9410721</v>
          </cell>
        </row>
        <row r="360">
          <cell r="A360" t="str">
            <v>9410722</v>
          </cell>
        </row>
        <row r="361">
          <cell r="A361" t="str">
            <v>9410723</v>
          </cell>
        </row>
        <row r="362">
          <cell r="A362" t="str">
            <v>9410724</v>
          </cell>
        </row>
        <row r="363">
          <cell r="A363" t="str">
            <v>9410725</v>
          </cell>
        </row>
        <row r="364">
          <cell r="A364" t="str">
            <v>9410726</v>
          </cell>
        </row>
        <row r="365">
          <cell r="A365" t="str">
            <v>9410727</v>
          </cell>
        </row>
        <row r="366">
          <cell r="A366" t="str">
            <v>9410728</v>
          </cell>
        </row>
        <row r="367">
          <cell r="A367" t="str">
            <v>9410729</v>
          </cell>
        </row>
        <row r="368">
          <cell r="A368" t="str">
            <v>9410730</v>
          </cell>
        </row>
        <row r="369">
          <cell r="A369" t="str">
            <v>9410731</v>
          </cell>
        </row>
        <row r="370">
          <cell r="A370" t="str">
            <v>9410732</v>
          </cell>
        </row>
        <row r="371">
          <cell r="A371" t="str">
            <v>9410733</v>
          </cell>
        </row>
        <row r="372">
          <cell r="A372" t="str">
            <v>9410734</v>
          </cell>
        </row>
        <row r="373">
          <cell r="A373" t="str">
            <v>9410735</v>
          </cell>
        </row>
        <row r="374">
          <cell r="A374" t="str">
            <v>9410736</v>
          </cell>
        </row>
        <row r="375">
          <cell r="A375" t="str">
            <v>9410737</v>
          </cell>
        </row>
        <row r="376">
          <cell r="A376" t="str">
            <v>9410738</v>
          </cell>
        </row>
        <row r="377">
          <cell r="A377" t="str">
            <v>9410739</v>
          </cell>
        </row>
        <row r="378">
          <cell r="A378" t="str">
            <v>9410740</v>
          </cell>
        </row>
        <row r="379">
          <cell r="A379" t="str">
            <v>9410741</v>
          </cell>
        </row>
        <row r="380">
          <cell r="A380" t="str">
            <v>9410742</v>
          </cell>
        </row>
        <row r="381">
          <cell r="A381" t="str">
            <v>9410743</v>
          </cell>
        </row>
        <row r="382">
          <cell r="A382" t="str">
            <v>9410744</v>
          </cell>
        </row>
        <row r="383">
          <cell r="A383" t="str">
            <v>9410745</v>
          </cell>
        </row>
        <row r="384">
          <cell r="A384" t="str">
            <v>9410758</v>
          </cell>
        </row>
        <row r="385">
          <cell r="A385" t="str">
            <v>9410759</v>
          </cell>
        </row>
        <row r="386">
          <cell r="A386" t="str">
            <v>9410760</v>
          </cell>
        </row>
        <row r="387">
          <cell r="A387" t="str">
            <v>9417017</v>
          </cell>
        </row>
        <row r="388">
          <cell r="A388" t="str">
            <v>9410761</v>
          </cell>
        </row>
        <row r="389">
          <cell r="A389" t="str">
            <v>9410765</v>
          </cell>
        </row>
        <row r="390">
          <cell r="A390" t="str">
            <v>9410769</v>
          </cell>
        </row>
        <row r="391">
          <cell r="A391" t="str">
            <v>9410767</v>
          </cell>
        </row>
        <row r="392">
          <cell r="A392" t="str">
            <v>9410773</v>
          </cell>
        </row>
        <row r="393">
          <cell r="A393" t="str">
            <v>9410772</v>
          </cell>
        </row>
        <row r="394">
          <cell r="A394" t="str">
            <v>9410771</v>
          </cell>
        </row>
        <row r="395">
          <cell r="A395" t="str">
            <v>9410766</v>
          </cell>
        </row>
        <row r="396">
          <cell r="A396" t="str">
            <v>9410775</v>
          </cell>
        </row>
        <row r="397">
          <cell r="A397" t="str">
            <v>9410774</v>
          </cell>
        </row>
        <row r="398">
          <cell r="A398" t="str">
            <v>9410764</v>
          </cell>
        </row>
        <row r="399">
          <cell r="A399" t="str">
            <v>9410770</v>
          </cell>
        </row>
        <row r="400">
          <cell r="A400" t="str">
            <v>9410776</v>
          </cell>
        </row>
        <row r="401">
          <cell r="A401" t="str">
            <v>9410768</v>
          </cell>
        </row>
        <row r="402">
          <cell r="A402" t="str">
            <v>9410783</v>
          </cell>
        </row>
        <row r="403">
          <cell r="A403" t="str">
            <v>9410781</v>
          </cell>
        </row>
        <row r="404">
          <cell r="A404" t="str">
            <v>9410782</v>
          </cell>
        </row>
        <row r="405">
          <cell r="A405" t="str">
            <v>9410785</v>
          </cell>
        </row>
        <row r="406">
          <cell r="A406" t="str">
            <v>9410779</v>
          </cell>
        </row>
        <row r="407">
          <cell r="A407" t="str">
            <v>9410786</v>
          </cell>
        </row>
        <row r="408">
          <cell r="A408" t="str">
            <v>9410778</v>
          </cell>
        </row>
        <row r="409">
          <cell r="A409" t="str">
            <v>9410777</v>
          </cell>
        </row>
        <row r="410">
          <cell r="A410" t="str">
            <v>9410780</v>
          </cell>
        </row>
        <row r="411">
          <cell r="A411" t="str">
            <v>9410784</v>
          </cell>
        </row>
        <row r="412">
          <cell r="A412" t="str">
            <v>9410787</v>
          </cell>
        </row>
        <row r="413">
          <cell r="A413" t="str">
            <v>9410788</v>
          </cell>
        </row>
        <row r="414">
          <cell r="A414" t="str">
            <v>9410791</v>
          </cell>
        </row>
        <row r="415">
          <cell r="A415" t="str">
            <v>9410789</v>
          </cell>
        </row>
        <row r="416">
          <cell r="A416" t="str">
            <v>9410792</v>
          </cell>
        </row>
        <row r="417">
          <cell r="A417" t="str">
            <v>9410793</v>
          </cell>
        </row>
        <row r="418">
          <cell r="A418" t="str">
            <v>9410794</v>
          </cell>
        </row>
        <row r="419">
          <cell r="A419" t="str">
            <v>9410790</v>
          </cell>
        </row>
        <row r="420">
          <cell r="A420" t="str">
            <v>9410795</v>
          </cell>
        </row>
        <row r="421">
          <cell r="A421" t="str">
            <v>9410796</v>
          </cell>
        </row>
        <row r="422">
          <cell r="A422" t="str">
            <v>9410797</v>
          </cell>
        </row>
        <row r="423">
          <cell r="A423" t="str">
            <v>9410798</v>
          </cell>
        </row>
        <row r="424">
          <cell r="A424" t="str">
            <v>9410799</v>
          </cell>
        </row>
        <row r="425">
          <cell r="A425" t="str">
            <v>9410800</v>
          </cell>
        </row>
        <row r="426">
          <cell r="A426" t="str">
            <v>9410801</v>
          </cell>
        </row>
        <row r="427">
          <cell r="A427" t="str">
            <v>9410802</v>
          </cell>
        </row>
        <row r="428">
          <cell r="A428" t="str">
            <v>9410803</v>
          </cell>
        </row>
        <row r="429">
          <cell r="A429" t="str">
            <v>9410804</v>
          </cell>
        </row>
        <row r="430">
          <cell r="A430" t="str">
            <v>9410805</v>
          </cell>
        </row>
        <row r="431">
          <cell r="A431" t="str">
            <v>9410806</v>
          </cell>
        </row>
        <row r="432">
          <cell r="A432" t="str">
            <v>9410807</v>
          </cell>
        </row>
        <row r="433">
          <cell r="A433" t="str">
            <v>9410809</v>
          </cell>
        </row>
        <row r="434">
          <cell r="A434" t="str">
            <v>9410810</v>
          </cell>
        </row>
        <row r="435">
          <cell r="A435" t="str">
            <v>9410811</v>
          </cell>
        </row>
        <row r="436">
          <cell r="A436" t="str">
            <v>9410812</v>
          </cell>
        </row>
        <row r="437">
          <cell r="A437" t="str">
            <v>9410813</v>
          </cell>
        </row>
        <row r="438">
          <cell r="A438" t="str">
            <v>9410814</v>
          </cell>
        </row>
        <row r="439">
          <cell r="A439" t="str">
            <v>9410815</v>
          </cell>
        </row>
        <row r="440">
          <cell r="A440" t="str">
            <v>9410816</v>
          </cell>
        </row>
        <row r="441">
          <cell r="A441" t="str">
            <v>9410817</v>
          </cell>
        </row>
        <row r="442">
          <cell r="A442" t="str">
            <v>9410818</v>
          </cell>
        </row>
        <row r="443">
          <cell r="A443" t="str">
            <v>9410819</v>
          </cell>
        </row>
        <row r="444">
          <cell r="A444" t="str">
            <v>9410820</v>
          </cell>
        </row>
        <row r="445">
          <cell r="A445" t="str">
            <v>9410821</v>
          </cell>
        </row>
        <row r="446">
          <cell r="A446" t="str">
            <v>9410822</v>
          </cell>
        </row>
        <row r="447">
          <cell r="A447" t="str">
            <v>9410823</v>
          </cell>
        </row>
        <row r="448">
          <cell r="A448" t="str">
            <v>9410824</v>
          </cell>
        </row>
        <row r="449">
          <cell r="A449" t="str">
            <v>9410825</v>
          </cell>
        </row>
        <row r="450">
          <cell r="A450" t="str">
            <v>9410826</v>
          </cell>
        </row>
        <row r="451">
          <cell r="A451" t="str">
            <v>9410827</v>
          </cell>
        </row>
        <row r="452">
          <cell r="A452" t="str">
            <v>9410828</v>
          </cell>
        </row>
        <row r="453">
          <cell r="A453" t="str">
            <v>9410829</v>
          </cell>
        </row>
        <row r="454">
          <cell r="A454" t="str">
            <v>9410830</v>
          </cell>
        </row>
        <row r="455">
          <cell r="A455" t="str">
            <v>9410831</v>
          </cell>
        </row>
        <row r="456">
          <cell r="A456" t="str">
            <v>9410832</v>
          </cell>
        </row>
        <row r="457">
          <cell r="A457" t="str">
            <v>9410833</v>
          </cell>
        </row>
        <row r="458">
          <cell r="A458" t="str">
            <v>9410834</v>
          </cell>
        </row>
        <row r="459">
          <cell r="A459" t="str">
            <v>9410835</v>
          </cell>
        </row>
        <row r="460">
          <cell r="A460" t="str">
            <v>9410836</v>
          </cell>
        </row>
        <row r="461">
          <cell r="A461" t="str">
            <v>9410837</v>
          </cell>
        </row>
        <row r="462">
          <cell r="A462" t="str">
            <v>9410838</v>
          </cell>
        </row>
        <row r="463">
          <cell r="A463" t="str">
            <v>9410839</v>
          </cell>
        </row>
        <row r="464">
          <cell r="A464" t="str">
            <v>9410840</v>
          </cell>
        </row>
        <row r="465">
          <cell r="A465" t="str">
            <v>9410841</v>
          </cell>
        </row>
        <row r="466">
          <cell r="A466" t="str">
            <v>9410842</v>
          </cell>
        </row>
        <row r="467">
          <cell r="A467" t="str">
            <v>9410843</v>
          </cell>
        </row>
        <row r="468">
          <cell r="A468" t="str">
            <v>9410844</v>
          </cell>
        </row>
        <row r="469">
          <cell r="A469" t="str">
            <v>9410845</v>
          </cell>
        </row>
        <row r="470">
          <cell r="A470" t="str">
            <v>9410846</v>
          </cell>
        </row>
        <row r="471">
          <cell r="A471" t="str">
            <v>9410847</v>
          </cell>
        </row>
        <row r="472">
          <cell r="A472" t="str">
            <v>9410848</v>
          </cell>
        </row>
        <row r="473">
          <cell r="A473" t="str">
            <v>9410849</v>
          </cell>
        </row>
        <row r="474">
          <cell r="A474" t="str">
            <v>9410850</v>
          </cell>
        </row>
        <row r="475">
          <cell r="A475" t="str">
            <v>9410851</v>
          </cell>
        </row>
        <row r="476">
          <cell r="A476" t="str">
            <v>9410852</v>
          </cell>
        </row>
        <row r="477">
          <cell r="A477" t="str">
            <v>9410853</v>
          </cell>
        </row>
        <row r="478">
          <cell r="A478" t="str">
            <v>9410854</v>
          </cell>
        </row>
        <row r="479">
          <cell r="A479" t="str">
            <v>9410855</v>
          </cell>
        </row>
        <row r="480">
          <cell r="A480" t="str">
            <v>9410856</v>
          </cell>
        </row>
        <row r="481">
          <cell r="A481" t="str">
            <v>9410857</v>
          </cell>
        </row>
        <row r="482">
          <cell r="A482" t="str">
            <v>9410858</v>
          </cell>
        </row>
        <row r="483">
          <cell r="A483" t="str">
            <v>9410859</v>
          </cell>
        </row>
        <row r="484">
          <cell r="A484" t="str">
            <v>9410860</v>
          </cell>
        </row>
        <row r="485">
          <cell r="A485" t="str">
            <v>9410861</v>
          </cell>
        </row>
        <row r="486">
          <cell r="A486" t="str">
            <v>9410862</v>
          </cell>
        </row>
        <row r="487">
          <cell r="A487" t="str">
            <v>9410863</v>
          </cell>
        </row>
        <row r="488">
          <cell r="A488" t="str">
            <v>9410864</v>
          </cell>
        </row>
        <row r="489">
          <cell r="A489" t="str">
            <v>9410865</v>
          </cell>
        </row>
        <row r="490">
          <cell r="A490" t="str">
            <v>9410866</v>
          </cell>
        </row>
        <row r="491">
          <cell r="A491" t="str">
            <v>9410867</v>
          </cell>
        </row>
        <row r="492">
          <cell r="A492" t="str">
            <v>9410868</v>
          </cell>
        </row>
        <row r="493">
          <cell r="A493" t="str">
            <v>9410869</v>
          </cell>
        </row>
        <row r="494">
          <cell r="A494" t="str">
            <v>9410870</v>
          </cell>
        </row>
        <row r="495">
          <cell r="A495" t="str">
            <v>9410871</v>
          </cell>
        </row>
        <row r="496">
          <cell r="A496" t="str">
            <v>9410872</v>
          </cell>
        </row>
        <row r="497">
          <cell r="A497" t="str">
            <v>9410873</v>
          </cell>
        </row>
        <row r="498">
          <cell r="A498" t="str">
            <v>9410874</v>
          </cell>
        </row>
        <row r="499">
          <cell r="A499" t="str">
            <v>9410875</v>
          </cell>
        </row>
        <row r="500">
          <cell r="A500" t="str">
            <v>9410876</v>
          </cell>
        </row>
        <row r="501">
          <cell r="A501" t="str">
            <v>9410877</v>
          </cell>
        </row>
        <row r="502">
          <cell r="A502" t="str">
            <v>9410878</v>
          </cell>
        </row>
        <row r="503">
          <cell r="A503" t="str">
            <v>9410879</v>
          </cell>
        </row>
        <row r="504">
          <cell r="A504" t="str">
            <v>9410880</v>
          </cell>
        </row>
        <row r="505">
          <cell r="A505" t="str">
            <v>9410881</v>
          </cell>
        </row>
        <row r="506">
          <cell r="A506" t="str">
            <v>9410882</v>
          </cell>
        </row>
        <row r="507">
          <cell r="A507" t="str">
            <v>9410883</v>
          </cell>
        </row>
        <row r="508">
          <cell r="A508" t="str">
            <v>9410884</v>
          </cell>
        </row>
        <row r="509">
          <cell r="A509" t="str">
            <v>9410885</v>
          </cell>
        </row>
        <row r="510">
          <cell r="A510" t="str">
            <v>9410886</v>
          </cell>
        </row>
        <row r="511">
          <cell r="A511" t="str">
            <v>9410887</v>
          </cell>
        </row>
        <row r="512">
          <cell r="A512" t="str">
            <v>9410888</v>
          </cell>
        </row>
        <row r="513">
          <cell r="A513" t="str">
            <v>9410889</v>
          </cell>
        </row>
        <row r="514">
          <cell r="A514" t="str">
            <v>9410890</v>
          </cell>
        </row>
        <row r="515">
          <cell r="A515" t="str">
            <v>9410891</v>
          </cell>
        </row>
        <row r="516">
          <cell r="A516" t="str">
            <v>9410892</v>
          </cell>
        </row>
        <row r="517">
          <cell r="A517" t="str">
            <v>9410893</v>
          </cell>
        </row>
        <row r="518">
          <cell r="A518" t="str">
            <v>9410894</v>
          </cell>
        </row>
        <row r="519">
          <cell r="A519" t="str">
            <v>9410895</v>
          </cell>
        </row>
        <row r="520">
          <cell r="A520" t="str">
            <v>9410896</v>
          </cell>
        </row>
        <row r="521">
          <cell r="A521" t="str">
            <v>9410897</v>
          </cell>
        </row>
        <row r="522">
          <cell r="A522" t="str">
            <v>9410898</v>
          </cell>
        </row>
        <row r="523">
          <cell r="A523" t="str">
            <v>9410899</v>
          </cell>
        </row>
        <row r="524">
          <cell r="A524" t="str">
            <v>9410900</v>
          </cell>
        </row>
        <row r="525">
          <cell r="A525" t="str">
            <v>9410901</v>
          </cell>
        </row>
        <row r="526">
          <cell r="A526" t="str">
            <v>9410902</v>
          </cell>
        </row>
        <row r="527">
          <cell r="A527" t="str">
            <v>9410902</v>
          </cell>
        </row>
        <row r="528">
          <cell r="A528" t="str">
            <v>9410903</v>
          </cell>
        </row>
        <row r="529">
          <cell r="A529" t="str">
            <v>9410904</v>
          </cell>
        </row>
        <row r="530">
          <cell r="A530" t="str">
            <v>9410904</v>
          </cell>
        </row>
        <row r="531">
          <cell r="A531" t="str">
            <v>9410905</v>
          </cell>
        </row>
        <row r="532">
          <cell r="A532" t="str">
            <v>9410906</v>
          </cell>
        </row>
        <row r="533">
          <cell r="A533" t="str">
            <v>9410907</v>
          </cell>
        </row>
        <row r="534">
          <cell r="A534" t="str">
            <v>9410908</v>
          </cell>
        </row>
        <row r="535">
          <cell r="A535" t="str">
            <v>9410909</v>
          </cell>
        </row>
        <row r="536">
          <cell r="A536" t="str">
            <v>9410910</v>
          </cell>
        </row>
        <row r="537">
          <cell r="A537" t="str">
            <v>9410911</v>
          </cell>
        </row>
        <row r="538">
          <cell r="A538" t="str">
            <v>9410912</v>
          </cell>
        </row>
        <row r="539">
          <cell r="A539" t="str">
            <v>9410913</v>
          </cell>
        </row>
        <row r="540">
          <cell r="A540" t="str">
            <v>9410914</v>
          </cell>
        </row>
        <row r="541">
          <cell r="A541" t="str">
            <v>9410915</v>
          </cell>
        </row>
        <row r="542">
          <cell r="A542" t="str">
            <v>9410916</v>
          </cell>
        </row>
        <row r="543">
          <cell r="A543" t="str">
            <v>9410917</v>
          </cell>
        </row>
        <row r="544">
          <cell r="A544" t="str">
            <v>9410918</v>
          </cell>
        </row>
        <row r="545">
          <cell r="A545" t="str">
            <v>9410919</v>
          </cell>
        </row>
        <row r="546">
          <cell r="A546" t="str">
            <v>9410920</v>
          </cell>
        </row>
        <row r="547">
          <cell r="A547" t="str">
            <v>9410921</v>
          </cell>
        </row>
        <row r="548">
          <cell r="A548" t="str">
            <v>9410922</v>
          </cell>
        </row>
        <row r="549">
          <cell r="A549" t="str">
            <v>9410923</v>
          </cell>
        </row>
        <row r="550">
          <cell r="A550" t="str">
            <v>9410924</v>
          </cell>
        </row>
        <row r="551">
          <cell r="A551" t="str">
            <v>9410925</v>
          </cell>
        </row>
        <row r="552">
          <cell r="A552" t="str">
            <v>9410926</v>
          </cell>
        </row>
        <row r="553">
          <cell r="A553" t="str">
            <v>9410927</v>
          </cell>
        </row>
        <row r="554">
          <cell r="A554" t="str">
            <v>9410928</v>
          </cell>
        </row>
        <row r="555">
          <cell r="A555" t="str">
            <v>9410929</v>
          </cell>
        </row>
        <row r="556">
          <cell r="A556" t="str">
            <v>9410930</v>
          </cell>
        </row>
        <row r="557">
          <cell r="A557" t="str">
            <v>9410931</v>
          </cell>
        </row>
        <row r="558">
          <cell r="A558" t="str">
            <v>9410932</v>
          </cell>
        </row>
        <row r="559">
          <cell r="A559" t="str">
            <v>9410933</v>
          </cell>
        </row>
        <row r="560">
          <cell r="A560" t="str">
            <v>9410934</v>
          </cell>
        </row>
        <row r="561">
          <cell r="A561" t="str">
            <v>9410935</v>
          </cell>
        </row>
        <row r="562">
          <cell r="A562" t="str">
            <v>9410936</v>
          </cell>
        </row>
        <row r="563">
          <cell r="A563" t="str">
            <v>9410937</v>
          </cell>
        </row>
        <row r="564">
          <cell r="A564" t="str">
            <v>9410938</v>
          </cell>
        </row>
        <row r="565">
          <cell r="A565" t="str">
            <v>9410939</v>
          </cell>
        </row>
        <row r="566">
          <cell r="A566" t="str">
            <v>9410941</v>
          </cell>
        </row>
        <row r="567">
          <cell r="A567" t="str">
            <v>9410942</v>
          </cell>
        </row>
        <row r="568">
          <cell r="A568" t="str">
            <v>9410943</v>
          </cell>
        </row>
        <row r="569">
          <cell r="A569" t="str">
            <v>9410944</v>
          </cell>
        </row>
        <row r="570">
          <cell r="A570" t="str">
            <v>9410945</v>
          </cell>
        </row>
        <row r="571">
          <cell r="A571" t="str">
            <v>9410946</v>
          </cell>
        </row>
        <row r="572">
          <cell r="A572" t="str">
            <v>9410947</v>
          </cell>
        </row>
        <row r="573">
          <cell r="A573" t="str">
            <v>9410948</v>
          </cell>
        </row>
        <row r="574">
          <cell r="A574" t="str">
            <v>9410949</v>
          </cell>
        </row>
        <row r="575">
          <cell r="A575" t="str">
            <v>9410950</v>
          </cell>
        </row>
        <row r="576">
          <cell r="A576" t="str">
            <v>9410951</v>
          </cell>
        </row>
        <row r="577">
          <cell r="A577" t="str">
            <v>9410952</v>
          </cell>
        </row>
        <row r="578">
          <cell r="A578" t="str">
            <v>9410953</v>
          </cell>
        </row>
        <row r="579">
          <cell r="A579" t="str">
            <v>9410954</v>
          </cell>
        </row>
        <row r="580">
          <cell r="A580" t="str">
            <v>9410955</v>
          </cell>
        </row>
        <row r="581">
          <cell r="A581" t="str">
            <v>9410956</v>
          </cell>
        </row>
        <row r="582">
          <cell r="A582" t="str">
            <v>9410957</v>
          </cell>
        </row>
        <row r="583">
          <cell r="A583" t="str">
            <v>9410958</v>
          </cell>
        </row>
        <row r="584">
          <cell r="A584" t="str">
            <v>9410959</v>
          </cell>
        </row>
        <row r="585">
          <cell r="A585" t="str">
            <v>9410960</v>
          </cell>
        </row>
        <row r="586">
          <cell r="A586" t="str">
            <v>9410961</v>
          </cell>
        </row>
        <row r="587">
          <cell r="A587" t="str">
            <v>9410962</v>
          </cell>
        </row>
        <row r="588">
          <cell r="A588" t="str">
            <v>9410963</v>
          </cell>
        </row>
        <row r="589">
          <cell r="A589" t="str">
            <v>9410964</v>
          </cell>
        </row>
        <row r="590">
          <cell r="A590" t="str">
            <v>9410965</v>
          </cell>
        </row>
        <row r="591">
          <cell r="A591" t="str">
            <v>9410966</v>
          </cell>
        </row>
        <row r="592">
          <cell r="A592" t="str">
            <v>9410967</v>
          </cell>
        </row>
        <row r="593">
          <cell r="A593" t="str">
            <v>9410968</v>
          </cell>
        </row>
        <row r="594">
          <cell r="A594" t="str">
            <v>9410969</v>
          </cell>
        </row>
        <row r="595">
          <cell r="A595" t="str">
            <v>9410970</v>
          </cell>
        </row>
        <row r="596">
          <cell r="A596" t="str">
            <v>9410971</v>
          </cell>
        </row>
        <row r="597">
          <cell r="A597" t="str">
            <v>9410972</v>
          </cell>
        </row>
        <row r="598">
          <cell r="A598" t="str">
            <v>9410973</v>
          </cell>
        </row>
        <row r="599">
          <cell r="A599" t="str">
            <v>9410974</v>
          </cell>
        </row>
        <row r="600">
          <cell r="A600" t="str">
            <v>9410975</v>
          </cell>
        </row>
        <row r="601">
          <cell r="A601" t="str">
            <v>9410976</v>
          </cell>
        </row>
        <row r="602">
          <cell r="A602" t="str">
            <v>9410977</v>
          </cell>
        </row>
        <row r="603">
          <cell r="A603" t="str">
            <v>9410978</v>
          </cell>
        </row>
        <row r="604">
          <cell r="A604" t="str">
            <v>9410979</v>
          </cell>
        </row>
        <row r="605">
          <cell r="A605" t="str">
            <v>9410980</v>
          </cell>
        </row>
        <row r="606">
          <cell r="A606" t="str">
            <v>9410981</v>
          </cell>
        </row>
        <row r="607">
          <cell r="A607" t="str">
            <v>9410982</v>
          </cell>
        </row>
        <row r="608">
          <cell r="A608" t="str">
            <v>9410983</v>
          </cell>
        </row>
        <row r="609">
          <cell r="A609" t="str">
            <v>9410984</v>
          </cell>
        </row>
        <row r="610">
          <cell r="A610" t="str">
            <v>9410985</v>
          </cell>
        </row>
        <row r="611">
          <cell r="A611" t="str">
            <v>9410986</v>
          </cell>
        </row>
        <row r="612">
          <cell r="A612" t="str">
            <v>9410987</v>
          </cell>
        </row>
        <row r="613">
          <cell r="A613" t="str">
            <v>9410988</v>
          </cell>
        </row>
        <row r="614">
          <cell r="A614" t="str">
            <v>9410989</v>
          </cell>
        </row>
        <row r="615">
          <cell r="A615" t="str">
            <v>9410990</v>
          </cell>
        </row>
        <row r="616">
          <cell r="A616" t="str">
            <v>9410991</v>
          </cell>
        </row>
        <row r="617">
          <cell r="A617" t="str">
            <v>9410992</v>
          </cell>
        </row>
        <row r="618">
          <cell r="A618" t="str">
            <v>9410993</v>
          </cell>
        </row>
        <row r="619">
          <cell r="A619" t="str">
            <v>9410994</v>
          </cell>
        </row>
        <row r="620">
          <cell r="A620" t="str">
            <v>9410995</v>
          </cell>
        </row>
        <row r="621">
          <cell r="A621" t="str">
            <v>9410996</v>
          </cell>
        </row>
        <row r="622">
          <cell r="A622" t="str">
            <v>9410997</v>
          </cell>
        </row>
        <row r="623">
          <cell r="A623" t="str">
            <v>9410998</v>
          </cell>
        </row>
        <row r="624">
          <cell r="A624" t="str">
            <v>9410999</v>
          </cell>
        </row>
        <row r="625">
          <cell r="A625" t="str">
            <v>9411000</v>
          </cell>
        </row>
        <row r="626">
          <cell r="A626" t="str">
            <v>9411001</v>
          </cell>
        </row>
        <row r="627">
          <cell r="A627" t="str">
            <v>9411002</v>
          </cell>
        </row>
        <row r="628">
          <cell r="A628" t="str">
            <v>9411003</v>
          </cell>
        </row>
        <row r="629">
          <cell r="A629" t="str">
            <v>9411004</v>
          </cell>
        </row>
        <row r="630">
          <cell r="A630" t="str">
            <v>9411005</v>
          </cell>
        </row>
        <row r="631">
          <cell r="A631" t="str">
            <v>9411006</v>
          </cell>
        </row>
        <row r="632">
          <cell r="A632" t="str">
            <v>9411007</v>
          </cell>
        </row>
        <row r="633">
          <cell r="A633" t="str">
            <v>9410238</v>
          </cell>
        </row>
        <row r="634">
          <cell r="A634" t="str">
            <v>9410333</v>
          </cell>
        </row>
        <row r="635">
          <cell r="A635" t="str">
            <v>9411008</v>
          </cell>
        </row>
        <row r="636">
          <cell r="A636" t="str">
            <v>9411009</v>
          </cell>
        </row>
        <row r="637">
          <cell r="A637" t="str">
            <v>9411012</v>
          </cell>
        </row>
        <row r="638">
          <cell r="A638" t="str">
            <v>9411013</v>
          </cell>
        </row>
        <row r="639">
          <cell r="A639" t="str">
            <v>9411014</v>
          </cell>
        </row>
        <row r="640">
          <cell r="A640" t="str">
            <v>9411015</v>
          </cell>
        </row>
        <row r="641">
          <cell r="A641" t="str">
            <v>9411016</v>
          </cell>
        </row>
        <row r="642">
          <cell r="A642" t="str">
            <v>9411017</v>
          </cell>
        </row>
        <row r="643">
          <cell r="A643" t="str">
            <v>9411018</v>
          </cell>
        </row>
        <row r="644">
          <cell r="A644" t="str">
            <v>9411019</v>
          </cell>
        </row>
        <row r="645">
          <cell r="A645" t="str">
            <v>9411020</v>
          </cell>
        </row>
        <row r="646">
          <cell r="A646" t="str">
            <v>9411021</v>
          </cell>
        </row>
        <row r="647">
          <cell r="A647" t="str">
            <v>9411022</v>
          </cell>
        </row>
        <row r="648">
          <cell r="A648" t="str">
            <v>9411023</v>
          </cell>
        </row>
        <row r="649">
          <cell r="A649" t="str">
            <v>9411024</v>
          </cell>
        </row>
        <row r="650">
          <cell r="A650" t="str">
            <v>9411025</v>
          </cell>
        </row>
        <row r="651">
          <cell r="A651" t="str">
            <v>9411026</v>
          </cell>
        </row>
        <row r="652">
          <cell r="A652" t="str">
            <v>9411027</v>
          </cell>
        </row>
        <row r="653">
          <cell r="A653" t="str">
            <v>9411028</v>
          </cell>
        </row>
        <row r="654">
          <cell r="A654" t="str">
            <v>9411029</v>
          </cell>
        </row>
        <row r="655">
          <cell r="A655" t="str">
            <v>9411030</v>
          </cell>
        </row>
        <row r="656">
          <cell r="A656" t="str">
            <v>9411031</v>
          </cell>
        </row>
        <row r="657">
          <cell r="A657" t="str">
            <v>9411032</v>
          </cell>
        </row>
        <row r="658">
          <cell r="A658" t="str">
            <v>9411033</v>
          </cell>
        </row>
        <row r="659">
          <cell r="A659" t="str">
            <v>9411034</v>
          </cell>
        </row>
        <row r="660">
          <cell r="A660" t="str">
            <v>9411035</v>
          </cell>
        </row>
        <row r="661">
          <cell r="A661" t="str">
            <v>9411036</v>
          </cell>
        </row>
        <row r="662">
          <cell r="A662" t="str">
            <v>9411037</v>
          </cell>
        </row>
        <row r="663">
          <cell r="A663" t="str">
            <v>9411038</v>
          </cell>
        </row>
        <row r="664">
          <cell r="A664" t="str">
            <v>9411039</v>
          </cell>
        </row>
        <row r="665">
          <cell r="A665" t="str">
            <v>9411040</v>
          </cell>
        </row>
        <row r="666">
          <cell r="A666" t="str">
            <v>9411041</v>
          </cell>
        </row>
        <row r="667">
          <cell r="A667" t="str">
            <v>9411042</v>
          </cell>
        </row>
        <row r="668">
          <cell r="A668" t="str">
            <v>9411043</v>
          </cell>
        </row>
        <row r="669">
          <cell r="A669" t="str">
            <v>9411044</v>
          </cell>
        </row>
        <row r="670">
          <cell r="A670" t="str">
            <v>9411045</v>
          </cell>
        </row>
        <row r="671">
          <cell r="A671" t="str">
            <v>9411046</v>
          </cell>
        </row>
        <row r="672">
          <cell r="A672" t="str">
            <v>9411047</v>
          </cell>
        </row>
        <row r="673">
          <cell r="A673" t="str">
            <v>9411048</v>
          </cell>
        </row>
        <row r="674">
          <cell r="A674" t="str">
            <v>9411049</v>
          </cell>
        </row>
        <row r="675">
          <cell r="A675" t="str">
            <v>9411050</v>
          </cell>
        </row>
        <row r="676">
          <cell r="A676" t="str">
            <v>9411051</v>
          </cell>
        </row>
        <row r="677">
          <cell r="A677" t="str">
            <v>9411052</v>
          </cell>
        </row>
        <row r="678">
          <cell r="A678" t="str">
            <v>9411053</v>
          </cell>
        </row>
        <row r="679">
          <cell r="A679" t="str">
            <v>9411054</v>
          </cell>
        </row>
        <row r="680">
          <cell r="A680" t="str">
            <v>9411055</v>
          </cell>
        </row>
        <row r="681">
          <cell r="A681" t="str">
            <v>9411056</v>
          </cell>
        </row>
        <row r="682">
          <cell r="A682" t="str">
            <v>9411057</v>
          </cell>
        </row>
        <row r="683">
          <cell r="A683" t="str">
            <v>9411058</v>
          </cell>
        </row>
        <row r="684">
          <cell r="A684" t="str">
            <v>9411059</v>
          </cell>
        </row>
        <row r="685">
          <cell r="A685" t="str">
            <v>9411060</v>
          </cell>
        </row>
        <row r="686">
          <cell r="A686" t="str">
            <v>9411061</v>
          </cell>
        </row>
        <row r="687">
          <cell r="A687" t="str">
            <v>9411062</v>
          </cell>
        </row>
        <row r="688">
          <cell r="A688" t="str">
            <v>9411063</v>
          </cell>
        </row>
        <row r="689">
          <cell r="A689" t="str">
            <v>9411064</v>
          </cell>
        </row>
        <row r="690">
          <cell r="A690" t="str">
            <v>9411064</v>
          </cell>
        </row>
        <row r="691">
          <cell r="A691" t="str">
            <v>9411065</v>
          </cell>
        </row>
        <row r="692">
          <cell r="A692" t="str">
            <v>9411066</v>
          </cell>
        </row>
        <row r="693">
          <cell r="A693" t="str">
            <v>9411067</v>
          </cell>
        </row>
        <row r="694">
          <cell r="A694" t="str">
            <v>9411068</v>
          </cell>
        </row>
        <row r="695">
          <cell r="A695" t="str">
            <v>9411069</v>
          </cell>
        </row>
        <row r="696">
          <cell r="A696" t="str">
            <v>9411070</v>
          </cell>
        </row>
        <row r="697">
          <cell r="A697" t="str">
            <v>9411071</v>
          </cell>
        </row>
        <row r="698">
          <cell r="A698" t="str">
            <v>9411072</v>
          </cell>
        </row>
        <row r="699">
          <cell r="A699" t="str">
            <v>9411076</v>
          </cell>
        </row>
        <row r="700">
          <cell r="A700" t="str">
            <v>9411074</v>
          </cell>
        </row>
        <row r="701">
          <cell r="A701" t="str">
            <v>9411078</v>
          </cell>
        </row>
        <row r="702">
          <cell r="A702" t="str">
            <v>9411077</v>
          </cell>
        </row>
        <row r="703">
          <cell r="A703" t="str">
            <v>9411080</v>
          </cell>
        </row>
        <row r="704">
          <cell r="A704" t="str">
            <v>9411082</v>
          </cell>
        </row>
        <row r="705">
          <cell r="A705" t="str">
            <v>9411073</v>
          </cell>
        </row>
        <row r="706">
          <cell r="A706" t="str">
            <v>9411079</v>
          </cell>
        </row>
        <row r="707">
          <cell r="A707" t="str">
            <v>9411081</v>
          </cell>
        </row>
        <row r="708">
          <cell r="A708" t="str">
            <v>9411075</v>
          </cell>
        </row>
        <row r="709">
          <cell r="A709" t="str">
            <v>9411073</v>
          </cell>
        </row>
        <row r="710">
          <cell r="A710" t="str">
            <v>9411083</v>
          </cell>
        </row>
        <row r="711">
          <cell r="A711" t="str">
            <v>9411085</v>
          </cell>
        </row>
        <row r="712">
          <cell r="A712" t="str">
            <v>9411086</v>
          </cell>
        </row>
        <row r="713">
          <cell r="A713" t="str">
            <v>9411092</v>
          </cell>
        </row>
        <row r="714">
          <cell r="A714" t="str">
            <v>9411090</v>
          </cell>
        </row>
        <row r="715">
          <cell r="A715" t="str">
            <v>9411089</v>
          </cell>
        </row>
        <row r="716">
          <cell r="A716" t="str">
            <v>9411084</v>
          </cell>
        </row>
        <row r="717">
          <cell r="A717" t="str">
            <v>9411087</v>
          </cell>
        </row>
        <row r="718">
          <cell r="A718" t="str">
            <v>9411086</v>
          </cell>
        </row>
        <row r="719">
          <cell r="A719" t="str">
            <v>9411088</v>
          </cell>
        </row>
        <row r="720">
          <cell r="A720" t="str">
            <v>9411093</v>
          </cell>
        </row>
        <row r="721">
          <cell r="A721" t="str">
            <v>9411094</v>
          </cell>
        </row>
        <row r="722">
          <cell r="A722" t="str">
            <v>9411091</v>
          </cell>
        </row>
        <row r="723">
          <cell r="A723" t="str">
            <v>9411096</v>
          </cell>
        </row>
        <row r="724">
          <cell r="A724" t="str">
            <v>9411095</v>
          </cell>
        </row>
        <row r="725">
          <cell r="A725" t="str">
            <v>9411097</v>
          </cell>
        </row>
        <row r="726">
          <cell r="A726" t="str">
            <v>9411097</v>
          </cell>
        </row>
        <row r="727">
          <cell r="A727" t="str">
            <v>9411098</v>
          </cell>
        </row>
        <row r="728">
          <cell r="A728" t="str">
            <v>9411107</v>
          </cell>
        </row>
        <row r="729">
          <cell r="A729" t="str">
            <v>9411103</v>
          </cell>
        </row>
        <row r="730">
          <cell r="A730" t="str">
            <v>9411107</v>
          </cell>
        </row>
        <row r="731">
          <cell r="A731" t="str">
            <v>9411100</v>
          </cell>
        </row>
        <row r="732">
          <cell r="A732" t="str">
            <v>9411102</v>
          </cell>
        </row>
        <row r="733">
          <cell r="A733" t="str">
            <v>9411106</v>
          </cell>
        </row>
        <row r="734">
          <cell r="A734" t="str">
            <v>9411105</v>
          </cell>
        </row>
        <row r="735">
          <cell r="A735" t="str">
            <v>9411101</v>
          </cell>
        </row>
        <row r="736">
          <cell r="A736" t="str">
            <v>9411099</v>
          </cell>
        </row>
        <row r="737">
          <cell r="A737" t="str">
            <v>9411104</v>
          </cell>
        </row>
        <row r="738">
          <cell r="A738" t="str">
            <v>9411108</v>
          </cell>
        </row>
        <row r="739">
          <cell r="A739" t="str">
            <v>9411109</v>
          </cell>
        </row>
        <row r="740">
          <cell r="A740" t="str">
            <v>9411110</v>
          </cell>
        </row>
        <row r="741">
          <cell r="A741" t="str">
            <v>9411111</v>
          </cell>
        </row>
        <row r="742">
          <cell r="A742" t="str">
            <v>9411112</v>
          </cell>
        </row>
        <row r="743">
          <cell r="A743" t="str">
            <v>9411113</v>
          </cell>
        </row>
        <row r="744">
          <cell r="A744" t="str">
            <v>9411114</v>
          </cell>
        </row>
        <row r="745">
          <cell r="A745" t="str">
            <v>9411115</v>
          </cell>
        </row>
        <row r="746">
          <cell r="A746" t="str">
            <v>9411117</v>
          </cell>
        </row>
        <row r="747">
          <cell r="A747" t="str">
            <v>9411118</v>
          </cell>
        </row>
        <row r="748">
          <cell r="A748" t="str">
            <v>9411119</v>
          </cell>
        </row>
        <row r="749">
          <cell r="A749" t="str">
            <v>9411119</v>
          </cell>
        </row>
        <row r="750">
          <cell r="A750" t="str">
            <v>9411120</v>
          </cell>
        </row>
        <row r="751">
          <cell r="A751" t="str">
            <v>9411121</v>
          </cell>
        </row>
        <row r="752">
          <cell r="A752" t="str">
            <v>9411122</v>
          </cell>
        </row>
        <row r="753">
          <cell r="A753" t="str">
            <v>9411122</v>
          </cell>
        </row>
        <row r="754">
          <cell r="A754" t="str">
            <v>9411123</v>
          </cell>
        </row>
        <row r="755">
          <cell r="A755" t="str">
            <v>9411124</v>
          </cell>
        </row>
        <row r="756">
          <cell r="A756" t="str">
            <v>9411125</v>
          </cell>
        </row>
        <row r="757">
          <cell r="A757" t="str">
            <v>9411126</v>
          </cell>
        </row>
        <row r="758">
          <cell r="A758" t="str">
            <v>9411127</v>
          </cell>
        </row>
        <row r="759">
          <cell r="A759" t="str">
            <v>9411128</v>
          </cell>
        </row>
        <row r="760">
          <cell r="A760" t="str">
            <v>9411129</v>
          </cell>
        </row>
        <row r="761">
          <cell r="A761" t="str">
            <v>9411130</v>
          </cell>
        </row>
        <row r="762">
          <cell r="A762" t="str">
            <v>9411131</v>
          </cell>
        </row>
        <row r="763">
          <cell r="A763" t="str">
            <v>9411132</v>
          </cell>
        </row>
        <row r="764">
          <cell r="A764" t="str">
            <v>9411133</v>
          </cell>
        </row>
        <row r="765">
          <cell r="A765" t="str">
            <v>9411134</v>
          </cell>
        </row>
        <row r="766">
          <cell r="A766" t="str">
            <v>9411135</v>
          </cell>
        </row>
        <row r="767">
          <cell r="A767" t="str">
            <v>9411136</v>
          </cell>
        </row>
        <row r="768">
          <cell r="A768" t="str">
            <v>9411137</v>
          </cell>
        </row>
        <row r="769">
          <cell r="A769" t="str">
            <v>9411137</v>
          </cell>
        </row>
        <row r="770">
          <cell r="A770" t="str">
            <v>9411138</v>
          </cell>
        </row>
        <row r="771">
          <cell r="A771" t="str">
            <v>9411138</v>
          </cell>
        </row>
        <row r="772">
          <cell r="A772" t="str">
            <v>9411139</v>
          </cell>
        </row>
        <row r="773">
          <cell r="A773" t="str">
            <v>9411140</v>
          </cell>
        </row>
        <row r="774">
          <cell r="A774" t="str">
            <v>9411141</v>
          </cell>
        </row>
        <row r="775">
          <cell r="A775" t="str">
            <v>9411142</v>
          </cell>
        </row>
        <row r="776">
          <cell r="A776" t="str">
            <v>9411143</v>
          </cell>
        </row>
        <row r="777">
          <cell r="A777" t="str">
            <v>9411144</v>
          </cell>
        </row>
        <row r="778">
          <cell r="A778" t="str">
            <v>9411145</v>
          </cell>
        </row>
        <row r="779">
          <cell r="A779" t="str">
            <v>9411146</v>
          </cell>
        </row>
        <row r="780">
          <cell r="A780" t="str">
            <v>9411147</v>
          </cell>
        </row>
        <row r="781">
          <cell r="A781" t="str">
            <v>9411148</v>
          </cell>
        </row>
        <row r="782">
          <cell r="A782" t="str">
            <v>9411152</v>
          </cell>
        </row>
        <row r="783">
          <cell r="A783" t="str">
            <v>9411152</v>
          </cell>
        </row>
        <row r="784">
          <cell r="A784" t="str">
            <v>9411153</v>
          </cell>
        </row>
        <row r="785">
          <cell r="A785" t="str">
            <v>9411154</v>
          </cell>
        </row>
        <row r="786">
          <cell r="A786" t="str">
            <v>9411155</v>
          </cell>
        </row>
        <row r="787">
          <cell r="A787" t="str">
            <v>9411155</v>
          </cell>
        </row>
        <row r="788">
          <cell r="A788" t="str">
            <v>9411156</v>
          </cell>
        </row>
        <row r="789">
          <cell r="A789" t="str">
            <v>9411156</v>
          </cell>
        </row>
        <row r="790">
          <cell r="A790" t="str">
            <v>9411157</v>
          </cell>
        </row>
        <row r="791">
          <cell r="A791" t="str">
            <v>9411157</v>
          </cell>
        </row>
        <row r="792">
          <cell r="A792" t="str">
            <v>9411158</v>
          </cell>
        </row>
        <row r="793">
          <cell r="A793" t="str">
            <v>9411159</v>
          </cell>
        </row>
        <row r="794">
          <cell r="A794" t="str">
            <v>9411160</v>
          </cell>
        </row>
        <row r="795">
          <cell r="A795" t="str">
            <v>9411160</v>
          </cell>
        </row>
        <row r="796">
          <cell r="A796" t="str">
            <v>9411161</v>
          </cell>
        </row>
        <row r="797">
          <cell r="A797" t="str">
            <v>9411162</v>
          </cell>
        </row>
        <row r="798">
          <cell r="A798" t="str">
            <v>9411163</v>
          </cell>
        </row>
        <row r="799">
          <cell r="A799" t="str">
            <v>9411164</v>
          </cell>
        </row>
        <row r="800">
          <cell r="A800" t="str">
            <v>9411165</v>
          </cell>
        </row>
        <row r="801">
          <cell r="A801" t="str">
            <v>9411166</v>
          </cell>
        </row>
        <row r="802">
          <cell r="A802" t="str">
            <v>9411167</v>
          </cell>
        </row>
        <row r="803">
          <cell r="A803" t="str">
            <v>9411168</v>
          </cell>
        </row>
        <row r="804">
          <cell r="A804" t="str">
            <v>9411169</v>
          </cell>
        </row>
        <row r="805">
          <cell r="A805" t="str">
            <v>9411170</v>
          </cell>
        </row>
        <row r="806">
          <cell r="A806" t="str">
            <v>9411171</v>
          </cell>
        </row>
        <row r="807">
          <cell r="A807" t="str">
            <v>9411172</v>
          </cell>
        </row>
        <row r="808">
          <cell r="A808" t="str">
            <v>9411173</v>
          </cell>
        </row>
        <row r="809">
          <cell r="A809" t="str">
            <v>9411174</v>
          </cell>
        </row>
        <row r="810">
          <cell r="A810" t="str">
            <v>9411175</v>
          </cell>
        </row>
        <row r="811">
          <cell r="A811" t="str">
            <v>9411176</v>
          </cell>
        </row>
        <row r="812">
          <cell r="A812" t="str">
            <v>9411177</v>
          </cell>
        </row>
        <row r="813">
          <cell r="A813" t="str">
            <v>9411178</v>
          </cell>
        </row>
        <row r="814">
          <cell r="A814" t="str">
            <v>9411179</v>
          </cell>
        </row>
        <row r="815">
          <cell r="A815" t="str">
            <v>9411180</v>
          </cell>
        </row>
        <row r="816">
          <cell r="A816" t="str">
            <v>9411181</v>
          </cell>
        </row>
        <row r="817">
          <cell r="A817" t="str">
            <v>9411182</v>
          </cell>
        </row>
        <row r="818">
          <cell r="A818" t="str">
            <v>9411183</v>
          </cell>
        </row>
        <row r="819">
          <cell r="A819" t="str">
            <v>9411184</v>
          </cell>
        </row>
        <row r="820">
          <cell r="A820" t="str">
            <v>9411185</v>
          </cell>
        </row>
        <row r="821">
          <cell r="A821" t="str">
            <v>9411186</v>
          </cell>
        </row>
        <row r="822">
          <cell r="A822" t="str">
            <v>9411187</v>
          </cell>
        </row>
        <row r="823">
          <cell r="A823" t="str">
            <v>9411188</v>
          </cell>
        </row>
        <row r="824">
          <cell r="A824" t="str">
            <v>9411189</v>
          </cell>
        </row>
        <row r="825">
          <cell r="A825" t="str">
            <v>9411190</v>
          </cell>
        </row>
        <row r="826">
          <cell r="A826" t="str">
            <v>9411191</v>
          </cell>
        </row>
        <row r="827">
          <cell r="A827" t="str">
            <v>9411192</v>
          </cell>
        </row>
        <row r="828">
          <cell r="A828" t="str">
            <v>9411193</v>
          </cell>
        </row>
        <row r="829">
          <cell r="A829" t="str">
            <v>94111100</v>
          </cell>
        </row>
        <row r="830">
          <cell r="A830" t="str">
            <v>94111101</v>
          </cell>
        </row>
        <row r="831">
          <cell r="A831" t="str">
            <v>94111102</v>
          </cell>
        </row>
        <row r="832">
          <cell r="A832" t="str">
            <v>94111103</v>
          </cell>
        </row>
        <row r="833">
          <cell r="A833" t="str">
            <v>94111104</v>
          </cell>
        </row>
        <row r="834">
          <cell r="A834" t="str">
            <v>94111105</v>
          </cell>
        </row>
        <row r="835">
          <cell r="A835" t="str">
            <v>94111106</v>
          </cell>
        </row>
        <row r="836">
          <cell r="A836" t="str">
            <v>94111107</v>
          </cell>
        </row>
        <row r="837">
          <cell r="A837" t="str">
            <v>94111108</v>
          </cell>
        </row>
        <row r="838">
          <cell r="A838" t="str">
            <v>94111109</v>
          </cell>
        </row>
        <row r="839">
          <cell r="A839" t="str">
            <v>94111110</v>
          </cell>
        </row>
        <row r="840">
          <cell r="A840" t="str">
            <v>94111111</v>
          </cell>
        </row>
        <row r="841">
          <cell r="A841" t="str">
            <v>9411194</v>
          </cell>
        </row>
        <row r="842">
          <cell r="A842" t="str">
            <v>9411195</v>
          </cell>
        </row>
        <row r="843">
          <cell r="A843" t="str">
            <v>9411196</v>
          </cell>
        </row>
        <row r="844">
          <cell r="A844" t="str">
            <v>9411197</v>
          </cell>
        </row>
        <row r="845">
          <cell r="A845" t="str">
            <v>9411198</v>
          </cell>
        </row>
        <row r="846">
          <cell r="A846" t="str">
            <v>9411199</v>
          </cell>
        </row>
        <row r="847">
          <cell r="A847" t="str">
            <v>9411200</v>
          </cell>
        </row>
        <row r="848">
          <cell r="A848" t="str">
            <v>9411201</v>
          </cell>
        </row>
        <row r="849">
          <cell r="A849" t="str">
            <v>9411202</v>
          </cell>
        </row>
        <row r="850">
          <cell r="A850" t="str">
            <v>9411203</v>
          </cell>
        </row>
        <row r="851">
          <cell r="A851" t="str">
            <v>9411204</v>
          </cell>
        </row>
        <row r="852">
          <cell r="A852" t="str">
            <v>9411205</v>
          </cell>
        </row>
        <row r="853">
          <cell r="A853" t="str">
            <v>9411206</v>
          </cell>
        </row>
        <row r="854">
          <cell r="A854" t="str">
            <v>9411207</v>
          </cell>
        </row>
        <row r="855">
          <cell r="A855" t="str">
            <v>9411208</v>
          </cell>
        </row>
        <row r="856">
          <cell r="A856" t="str">
            <v>9411209</v>
          </cell>
        </row>
        <row r="857">
          <cell r="A857" t="str">
            <v>9411209</v>
          </cell>
        </row>
        <row r="858">
          <cell r="A858" t="str">
            <v>9411210</v>
          </cell>
        </row>
        <row r="859">
          <cell r="A859" t="str">
            <v>9411211</v>
          </cell>
        </row>
        <row r="860">
          <cell r="A860" t="str">
            <v>9411212</v>
          </cell>
        </row>
        <row r="861">
          <cell r="A861" t="str">
            <v>9411213</v>
          </cell>
        </row>
        <row r="862">
          <cell r="A862" t="str">
            <v>9411214</v>
          </cell>
        </row>
        <row r="863">
          <cell r="A863" t="str">
            <v>9411215</v>
          </cell>
        </row>
        <row r="864">
          <cell r="A864" t="str">
            <v>9411216</v>
          </cell>
        </row>
        <row r="865">
          <cell r="A865" t="str">
            <v>9411217</v>
          </cell>
        </row>
        <row r="866">
          <cell r="A866" t="str">
            <v>9411218</v>
          </cell>
        </row>
        <row r="867">
          <cell r="A867" t="str">
            <v>9411219</v>
          </cell>
        </row>
        <row r="868">
          <cell r="A868" t="str">
            <v>9411220</v>
          </cell>
        </row>
        <row r="869">
          <cell r="A869" t="str">
            <v>9411221</v>
          </cell>
        </row>
        <row r="870">
          <cell r="A870" t="str">
            <v>9411222</v>
          </cell>
        </row>
        <row r="871">
          <cell r="A871" t="str">
            <v>9411223</v>
          </cell>
        </row>
        <row r="872">
          <cell r="A872" t="str">
            <v>9411224</v>
          </cell>
        </row>
        <row r="873">
          <cell r="A873" t="str">
            <v>9411225</v>
          </cell>
        </row>
        <row r="874">
          <cell r="A874" t="str">
            <v>9411226</v>
          </cell>
        </row>
        <row r="875">
          <cell r="A875" t="str">
            <v>9411227</v>
          </cell>
        </row>
        <row r="876">
          <cell r="A876" t="str">
            <v>9411228</v>
          </cell>
        </row>
        <row r="877">
          <cell r="A877" t="str">
            <v>9411229</v>
          </cell>
        </row>
        <row r="878">
          <cell r="A878" t="str">
            <v>9411230</v>
          </cell>
        </row>
        <row r="879">
          <cell r="A879" t="str">
            <v>9411234</v>
          </cell>
        </row>
        <row r="880">
          <cell r="A880" t="str">
            <v>9411234</v>
          </cell>
        </row>
        <row r="881">
          <cell r="A881" t="str">
            <v>9411235</v>
          </cell>
        </row>
        <row r="882">
          <cell r="A882" t="str">
            <v>9411236</v>
          </cell>
        </row>
        <row r="883">
          <cell r="A883" t="str">
            <v>9411240</v>
          </cell>
        </row>
        <row r="884">
          <cell r="A884" t="str">
            <v>9411244</v>
          </cell>
        </row>
        <row r="885">
          <cell r="A885" t="str">
            <v>9411242</v>
          </cell>
        </row>
        <row r="886">
          <cell r="A886" t="str">
            <v>9411244</v>
          </cell>
        </row>
        <row r="887">
          <cell r="A887" t="str">
            <v>9411243</v>
          </cell>
        </row>
        <row r="888">
          <cell r="A888" t="str">
            <v>9411248</v>
          </cell>
        </row>
        <row r="889">
          <cell r="A889" t="str">
            <v>9411251</v>
          </cell>
        </row>
        <row r="890">
          <cell r="A890" t="str">
            <v>9411249</v>
          </cell>
        </row>
        <row r="891">
          <cell r="A891" t="str">
            <v>9411246</v>
          </cell>
        </row>
        <row r="892">
          <cell r="A892" t="str">
            <v>9411250</v>
          </cell>
        </row>
        <row r="893">
          <cell r="A893" t="str">
            <v>9411247</v>
          </cell>
        </row>
        <row r="894">
          <cell r="A894" t="str">
            <v>9411258</v>
          </cell>
        </row>
        <row r="895">
          <cell r="A895" t="str">
            <v>9411252</v>
          </cell>
        </row>
        <row r="896">
          <cell r="A896" t="str">
            <v>9411256</v>
          </cell>
        </row>
        <row r="897">
          <cell r="A897" t="str">
            <v>9411259</v>
          </cell>
        </row>
        <row r="898">
          <cell r="A898" t="str">
            <v>9411260</v>
          </cell>
        </row>
        <row r="899">
          <cell r="A899" t="str">
            <v>9411257</v>
          </cell>
        </row>
        <row r="900">
          <cell r="A900" t="str">
            <v>9411261</v>
          </cell>
        </row>
        <row r="901">
          <cell r="A901" t="str">
            <v>9411254</v>
          </cell>
        </row>
        <row r="902">
          <cell r="A902" t="str">
            <v>9411255</v>
          </cell>
        </row>
        <row r="903">
          <cell r="A903" t="str">
            <v>9411263</v>
          </cell>
        </row>
        <row r="904">
          <cell r="A904" t="str">
            <v>9411264</v>
          </cell>
        </row>
        <row r="905">
          <cell r="A905" t="str">
            <v>9411266</v>
          </cell>
        </row>
        <row r="906">
          <cell r="A906" t="str">
            <v>9411265</v>
          </cell>
        </row>
        <row r="907">
          <cell r="A907" t="str">
            <v>9411268</v>
          </cell>
        </row>
        <row r="908">
          <cell r="A908" t="str">
            <v>9411267</v>
          </cell>
        </row>
        <row r="909">
          <cell r="A909" t="str">
            <v>9411262</v>
          </cell>
        </row>
      </sheetData>
      <sheetData sheetId="3">
        <row r="7">
          <cell r="A7" t="str">
            <v>100091</v>
          </cell>
        </row>
        <row r="8">
          <cell r="A8" t="str">
            <v>7300004</v>
          </cell>
        </row>
        <row r="9">
          <cell r="A9" t="str">
            <v>7300008</v>
          </cell>
        </row>
        <row r="10">
          <cell r="A10" t="str">
            <v>7300014</v>
          </cell>
        </row>
        <row r="11">
          <cell r="A11" t="str">
            <v>7300015</v>
          </cell>
        </row>
        <row r="12">
          <cell r="A12" t="str">
            <v>7300016</v>
          </cell>
        </row>
        <row r="13">
          <cell r="A13" t="str">
            <v>7300021</v>
          </cell>
        </row>
        <row r="14">
          <cell r="A14" t="str">
            <v>7300022</v>
          </cell>
        </row>
        <row r="15">
          <cell r="A15" t="str">
            <v>7300030</v>
          </cell>
        </row>
        <row r="16">
          <cell r="A16" t="str">
            <v>7300034</v>
          </cell>
        </row>
        <row r="17">
          <cell r="A17" t="str">
            <v>7300049</v>
          </cell>
        </row>
        <row r="18">
          <cell r="A18" t="str">
            <v>7300050</v>
          </cell>
        </row>
        <row r="19">
          <cell r="A19" t="str">
            <v>7300051</v>
          </cell>
        </row>
        <row r="20">
          <cell r="A20" t="str">
            <v>7300052</v>
          </cell>
        </row>
        <row r="21">
          <cell r="A21" t="str">
            <v>7300053</v>
          </cell>
        </row>
        <row r="22">
          <cell r="A22" t="str">
            <v>7300060</v>
          </cell>
        </row>
        <row r="23">
          <cell r="A23" t="str">
            <v>7300067</v>
          </cell>
        </row>
        <row r="24">
          <cell r="A24" t="str">
            <v>7300068</v>
          </cell>
        </row>
        <row r="25">
          <cell r="A25" t="str">
            <v>7300069</v>
          </cell>
        </row>
        <row r="26">
          <cell r="A26" t="str">
            <v>7310109</v>
          </cell>
        </row>
        <row r="27">
          <cell r="A27" t="str">
            <v>7310168</v>
          </cell>
        </row>
        <row r="28">
          <cell r="A28" t="str">
            <v>7310259</v>
          </cell>
        </row>
        <row r="29">
          <cell r="A29" t="str">
            <v>7310261</v>
          </cell>
        </row>
        <row r="30">
          <cell r="A30" t="str">
            <v>7310279</v>
          </cell>
        </row>
        <row r="31">
          <cell r="A31" t="str">
            <v>7310287</v>
          </cell>
        </row>
        <row r="32">
          <cell r="A32" t="str">
            <v>7310412</v>
          </cell>
        </row>
        <row r="33">
          <cell r="A33" t="str">
            <v>7310413</v>
          </cell>
        </row>
        <row r="34">
          <cell r="A34" t="str">
            <v>7310414</v>
          </cell>
        </row>
        <row r="35">
          <cell r="A35" t="str">
            <v>7310415</v>
          </cell>
        </row>
        <row r="36">
          <cell r="A36" t="str">
            <v>7310416</v>
          </cell>
        </row>
        <row r="37">
          <cell r="A37" t="str">
            <v>7310417</v>
          </cell>
        </row>
        <row r="38">
          <cell r="A38" t="str">
            <v>7310418</v>
          </cell>
        </row>
        <row r="39">
          <cell r="A39" t="str">
            <v>7310419</v>
          </cell>
        </row>
        <row r="40">
          <cell r="A40" t="str">
            <v>7310420</v>
          </cell>
        </row>
        <row r="41">
          <cell r="A41" t="str">
            <v>7310421</v>
          </cell>
        </row>
        <row r="42">
          <cell r="A42" t="str">
            <v>7370168</v>
          </cell>
        </row>
        <row r="43">
          <cell r="A43" t="str">
            <v>7370186</v>
          </cell>
        </row>
        <row r="44">
          <cell r="A44" t="str">
            <v>7370196</v>
          </cell>
        </row>
        <row r="45">
          <cell r="A45" t="str">
            <v>7370209</v>
          </cell>
        </row>
        <row r="46">
          <cell r="A46" t="str">
            <v>7370211</v>
          </cell>
        </row>
        <row r="47">
          <cell r="A47" t="str">
            <v>7370433</v>
          </cell>
        </row>
        <row r="48">
          <cell r="A48" t="str">
            <v>7370470</v>
          </cell>
        </row>
        <row r="49">
          <cell r="A49" t="str">
            <v>7370526</v>
          </cell>
        </row>
        <row r="50">
          <cell r="A50" t="str">
            <v>7370527</v>
          </cell>
        </row>
        <row r="51">
          <cell r="A51" t="str">
            <v>7370557</v>
          </cell>
        </row>
        <row r="52">
          <cell r="A52" t="str">
            <v>7370597</v>
          </cell>
        </row>
        <row r="53">
          <cell r="A53" t="str">
            <v>7370677</v>
          </cell>
        </row>
        <row r="54">
          <cell r="A54" t="str">
            <v>7370746</v>
          </cell>
        </row>
        <row r="55">
          <cell r="A55" t="str">
            <v>7730736</v>
          </cell>
        </row>
        <row r="56">
          <cell r="A56" t="str">
            <v>7730946</v>
          </cell>
        </row>
        <row r="57">
          <cell r="A57" t="str">
            <v>7731035</v>
          </cell>
        </row>
        <row r="58">
          <cell r="A58" t="str">
            <v>7731098</v>
          </cell>
        </row>
        <row r="59">
          <cell r="A59" t="str">
            <v>7731133</v>
          </cell>
        </row>
        <row r="60">
          <cell r="A60" t="str">
            <v>7731149</v>
          </cell>
        </row>
        <row r="61">
          <cell r="A61" t="str">
            <v>7731153</v>
          </cell>
        </row>
        <row r="62">
          <cell r="A62" t="str">
            <v>7731456</v>
          </cell>
        </row>
        <row r="63">
          <cell r="A63" t="str">
            <v>7731458</v>
          </cell>
        </row>
        <row r="64">
          <cell r="A64" t="str">
            <v>7731459</v>
          </cell>
        </row>
        <row r="65">
          <cell r="A65" t="str">
            <v>7731460</v>
          </cell>
        </row>
        <row r="66">
          <cell r="A66" t="str">
            <v>7731461</v>
          </cell>
        </row>
        <row r="67">
          <cell r="A67" t="str">
            <v>7731461</v>
          </cell>
        </row>
        <row r="68">
          <cell r="A68" t="str">
            <v>7731462</v>
          </cell>
        </row>
        <row r="69">
          <cell r="A69" t="str">
            <v>7731463</v>
          </cell>
        </row>
        <row r="70">
          <cell r="A70" t="str">
            <v>7731464</v>
          </cell>
        </row>
        <row r="71">
          <cell r="A71" t="str">
            <v>7731465</v>
          </cell>
        </row>
        <row r="72">
          <cell r="A72" t="str">
            <v>7731466</v>
          </cell>
        </row>
        <row r="73">
          <cell r="A73" t="str">
            <v>7731467</v>
          </cell>
        </row>
        <row r="74">
          <cell r="A74" t="str">
            <v>7731468</v>
          </cell>
        </row>
        <row r="75">
          <cell r="A75" t="str">
            <v>7731468</v>
          </cell>
        </row>
        <row r="76">
          <cell r="A76" t="str">
            <v>7731469</v>
          </cell>
        </row>
        <row r="77">
          <cell r="A77" t="str">
            <v>7731470</v>
          </cell>
        </row>
        <row r="78">
          <cell r="A78" t="str">
            <v>7731471</v>
          </cell>
        </row>
        <row r="79">
          <cell r="A79" t="str">
            <v>7731472</v>
          </cell>
        </row>
        <row r="80">
          <cell r="A80" t="str">
            <v>7731473</v>
          </cell>
        </row>
        <row r="81">
          <cell r="A81" t="str">
            <v>7731474</v>
          </cell>
        </row>
        <row r="82">
          <cell r="A82" t="str">
            <v>7731475</v>
          </cell>
        </row>
        <row r="83">
          <cell r="A83" t="str">
            <v>7731476</v>
          </cell>
        </row>
        <row r="84">
          <cell r="A84" t="str">
            <v>7731476</v>
          </cell>
        </row>
        <row r="85">
          <cell r="A85" t="str">
            <v>7731477</v>
          </cell>
        </row>
        <row r="86">
          <cell r="A86" t="str">
            <v>7731478</v>
          </cell>
        </row>
        <row r="87">
          <cell r="A87" t="str">
            <v>7731479</v>
          </cell>
        </row>
        <row r="88">
          <cell r="A88" t="str">
            <v>7731480</v>
          </cell>
        </row>
        <row r="89">
          <cell r="A89" t="str">
            <v>7731481</v>
          </cell>
        </row>
        <row r="90">
          <cell r="A90" t="str">
            <v>7731481</v>
          </cell>
        </row>
        <row r="91">
          <cell r="A91" t="str">
            <v>7731482</v>
          </cell>
        </row>
        <row r="92">
          <cell r="A92" t="str">
            <v>7731483</v>
          </cell>
        </row>
        <row r="93">
          <cell r="A93" t="str">
            <v>7731484</v>
          </cell>
        </row>
        <row r="94">
          <cell r="A94" t="str">
            <v>7731484</v>
          </cell>
        </row>
        <row r="95">
          <cell r="A95" t="str">
            <v>7731485</v>
          </cell>
        </row>
        <row r="96">
          <cell r="A96" t="str">
            <v>7731486</v>
          </cell>
        </row>
        <row r="97">
          <cell r="A97" t="str">
            <v>7731487</v>
          </cell>
        </row>
        <row r="98">
          <cell r="A98" t="str">
            <v>7731488</v>
          </cell>
        </row>
        <row r="99">
          <cell r="A99" t="str">
            <v>7731489</v>
          </cell>
        </row>
        <row r="100">
          <cell r="A100" t="str">
            <v>7731490</v>
          </cell>
        </row>
        <row r="101">
          <cell r="A101" t="str">
            <v>7731491</v>
          </cell>
        </row>
        <row r="102">
          <cell r="A102" t="str">
            <v>7731492</v>
          </cell>
        </row>
        <row r="103">
          <cell r="A103" t="str">
            <v>7731492</v>
          </cell>
        </row>
        <row r="104">
          <cell r="A104" t="str">
            <v>7731493</v>
          </cell>
        </row>
        <row r="105">
          <cell r="A105" t="str">
            <v>7731494</v>
          </cell>
        </row>
        <row r="106">
          <cell r="A106" t="str">
            <v>7731495</v>
          </cell>
        </row>
        <row r="107">
          <cell r="A107" t="str">
            <v>7731496</v>
          </cell>
        </row>
        <row r="108">
          <cell r="A108" t="str">
            <v>7731497</v>
          </cell>
        </row>
        <row r="109">
          <cell r="A109" t="str">
            <v>7731497</v>
          </cell>
        </row>
        <row r="110">
          <cell r="A110" t="str">
            <v>7731498</v>
          </cell>
        </row>
        <row r="111">
          <cell r="A111" t="str">
            <v>7731498</v>
          </cell>
        </row>
        <row r="112">
          <cell r="A112" t="str">
            <v>7731498</v>
          </cell>
        </row>
        <row r="113">
          <cell r="A113" t="str">
            <v>7731498</v>
          </cell>
        </row>
        <row r="114">
          <cell r="A114" t="str">
            <v>7731498</v>
          </cell>
        </row>
        <row r="115">
          <cell r="A115" t="str">
            <v>7731498</v>
          </cell>
        </row>
        <row r="116">
          <cell r="A116" t="str">
            <v>7731499</v>
          </cell>
        </row>
        <row r="117">
          <cell r="A117" t="str">
            <v>7731500</v>
          </cell>
        </row>
        <row r="118">
          <cell r="A118" t="str">
            <v>7731501</v>
          </cell>
        </row>
        <row r="119">
          <cell r="A119" t="str">
            <v>7731501</v>
          </cell>
        </row>
        <row r="120">
          <cell r="A120" t="str">
            <v>7731502</v>
          </cell>
        </row>
        <row r="121">
          <cell r="A121" t="str">
            <v>7731502</v>
          </cell>
        </row>
        <row r="122">
          <cell r="A122" t="str">
            <v>7731503</v>
          </cell>
        </row>
        <row r="123">
          <cell r="A123" t="str">
            <v>7731503</v>
          </cell>
        </row>
        <row r="124">
          <cell r="A124" t="str">
            <v>7731504</v>
          </cell>
        </row>
        <row r="125">
          <cell r="A125" t="str">
            <v>7731504</v>
          </cell>
        </row>
        <row r="126">
          <cell r="A126" t="str">
            <v>7731505</v>
          </cell>
        </row>
        <row r="127">
          <cell r="A127" t="str">
            <v>7731506</v>
          </cell>
        </row>
        <row r="128">
          <cell r="A128" t="str">
            <v>7731507</v>
          </cell>
        </row>
        <row r="129">
          <cell r="A129" t="str">
            <v>7731507</v>
          </cell>
        </row>
        <row r="130">
          <cell r="A130" t="str">
            <v>7731508</v>
          </cell>
        </row>
        <row r="131">
          <cell r="A131" t="str">
            <v>7731508</v>
          </cell>
        </row>
        <row r="132">
          <cell r="A132" t="str">
            <v>7731509</v>
          </cell>
        </row>
        <row r="133">
          <cell r="A133" t="str">
            <v>7731513</v>
          </cell>
        </row>
        <row r="134">
          <cell r="A134" t="str">
            <v>7731514</v>
          </cell>
        </row>
        <row r="135">
          <cell r="A135" t="str">
            <v>7731515</v>
          </cell>
        </row>
        <row r="136">
          <cell r="A136" t="str">
            <v>7731516</v>
          </cell>
        </row>
        <row r="137">
          <cell r="A137" t="str">
            <v>7731517</v>
          </cell>
        </row>
        <row r="138">
          <cell r="A138" t="str">
            <v>7731518</v>
          </cell>
        </row>
        <row r="139">
          <cell r="A139" t="str">
            <v>7731519</v>
          </cell>
        </row>
        <row r="140">
          <cell r="A140" t="str">
            <v>7731520</v>
          </cell>
        </row>
        <row r="141">
          <cell r="A141" t="str">
            <v>7731521</v>
          </cell>
        </row>
        <row r="142">
          <cell r="A142" t="str">
            <v>7731522</v>
          </cell>
        </row>
        <row r="143">
          <cell r="A143" t="str">
            <v>7731523</v>
          </cell>
        </row>
        <row r="144">
          <cell r="A144" t="str">
            <v>7731524</v>
          </cell>
        </row>
        <row r="145">
          <cell r="A145" t="str">
            <v>7731525</v>
          </cell>
        </row>
        <row r="146">
          <cell r="A146" t="str">
            <v>7731526</v>
          </cell>
        </row>
        <row r="147">
          <cell r="A147" t="str">
            <v>7731527</v>
          </cell>
        </row>
        <row r="148">
          <cell r="A148" t="str">
            <v>7731528</v>
          </cell>
        </row>
        <row r="149">
          <cell r="A149" t="str">
            <v>7731529</v>
          </cell>
        </row>
        <row r="150">
          <cell r="A150" t="str">
            <v>7731530</v>
          </cell>
        </row>
        <row r="151">
          <cell r="A151" t="str">
            <v>7731531</v>
          </cell>
        </row>
        <row r="152">
          <cell r="A152" t="str">
            <v>7731532</v>
          </cell>
        </row>
        <row r="153">
          <cell r="A153" t="str">
            <v>7731533</v>
          </cell>
        </row>
        <row r="154">
          <cell r="A154" t="str">
            <v>7731534</v>
          </cell>
        </row>
        <row r="155">
          <cell r="A155" t="str">
            <v>7731534</v>
          </cell>
        </row>
        <row r="156">
          <cell r="A156" t="str">
            <v>7731535</v>
          </cell>
        </row>
        <row r="157">
          <cell r="A157" t="str">
            <v>7731536</v>
          </cell>
        </row>
        <row r="158">
          <cell r="A158" t="str">
            <v>7731537</v>
          </cell>
        </row>
        <row r="159">
          <cell r="A159" t="str">
            <v>7731538</v>
          </cell>
        </row>
        <row r="160">
          <cell r="A160" t="str">
            <v>7731539</v>
          </cell>
        </row>
        <row r="161">
          <cell r="A161" t="str">
            <v>7731540</v>
          </cell>
        </row>
        <row r="162">
          <cell r="A162" t="str">
            <v>7731541</v>
          </cell>
        </row>
        <row r="163">
          <cell r="A163" t="str">
            <v>7731542</v>
          </cell>
        </row>
        <row r="164">
          <cell r="A164" t="str">
            <v>7731543</v>
          </cell>
        </row>
        <row r="165">
          <cell r="A165" t="str">
            <v>7731544</v>
          </cell>
        </row>
        <row r="166">
          <cell r="A166" t="str">
            <v>7731545</v>
          </cell>
        </row>
        <row r="167">
          <cell r="A167" t="str">
            <v>7731546</v>
          </cell>
        </row>
        <row r="168">
          <cell r="A168" t="str">
            <v>7731547</v>
          </cell>
        </row>
        <row r="169">
          <cell r="A169" t="str">
            <v>7731548</v>
          </cell>
        </row>
        <row r="170">
          <cell r="A170" t="str">
            <v>7731549</v>
          </cell>
        </row>
        <row r="171">
          <cell r="A171" t="str">
            <v>7731549</v>
          </cell>
        </row>
        <row r="172">
          <cell r="A172" t="str">
            <v>7731549</v>
          </cell>
        </row>
        <row r="173">
          <cell r="A173" t="str">
            <v>7731550</v>
          </cell>
        </row>
        <row r="174">
          <cell r="A174" t="str">
            <v>7731551</v>
          </cell>
        </row>
        <row r="175">
          <cell r="A175" t="str">
            <v>7731552</v>
          </cell>
        </row>
        <row r="176">
          <cell r="A176" t="str">
            <v>7731553</v>
          </cell>
        </row>
        <row r="177">
          <cell r="A177" t="str">
            <v>7731554</v>
          </cell>
        </row>
        <row r="178">
          <cell r="A178" t="str">
            <v>7731555</v>
          </cell>
        </row>
        <row r="179">
          <cell r="A179" t="str">
            <v>7731556</v>
          </cell>
        </row>
        <row r="180">
          <cell r="A180" t="str">
            <v>7731557</v>
          </cell>
        </row>
        <row r="181">
          <cell r="A181" t="str">
            <v>7731558</v>
          </cell>
        </row>
        <row r="182">
          <cell r="A182" t="str">
            <v>7731559</v>
          </cell>
        </row>
        <row r="183">
          <cell r="A183" t="str">
            <v>7731560</v>
          </cell>
        </row>
        <row r="184">
          <cell r="A184" t="str">
            <v>7731561</v>
          </cell>
        </row>
        <row r="185">
          <cell r="A185" t="str">
            <v>7731562</v>
          </cell>
        </row>
        <row r="186">
          <cell r="A186" t="str">
            <v>7731563</v>
          </cell>
        </row>
        <row r="187">
          <cell r="A187" t="str">
            <v>7731564</v>
          </cell>
        </row>
        <row r="188">
          <cell r="A188" t="str">
            <v>7731565</v>
          </cell>
        </row>
        <row r="189">
          <cell r="A189" t="str">
            <v>7731566</v>
          </cell>
        </row>
        <row r="190">
          <cell r="A190" t="str">
            <v>7731567</v>
          </cell>
        </row>
        <row r="191">
          <cell r="A191" t="str">
            <v>7731568</v>
          </cell>
        </row>
        <row r="192">
          <cell r="A192" t="str">
            <v>7731569</v>
          </cell>
        </row>
        <row r="193">
          <cell r="A193" t="str">
            <v>7731570</v>
          </cell>
        </row>
        <row r="194">
          <cell r="A194" t="str">
            <v>7731571</v>
          </cell>
        </row>
        <row r="195">
          <cell r="A195" t="str">
            <v>7731572</v>
          </cell>
        </row>
        <row r="196">
          <cell r="A196" t="str">
            <v>7731573</v>
          </cell>
        </row>
        <row r="197">
          <cell r="A197" t="str">
            <v>7731574</v>
          </cell>
        </row>
        <row r="198">
          <cell r="A198" t="str">
            <v>7731575</v>
          </cell>
        </row>
        <row r="199">
          <cell r="A199" t="str">
            <v>7731576</v>
          </cell>
        </row>
        <row r="200">
          <cell r="A200" t="str">
            <v>7731577</v>
          </cell>
        </row>
        <row r="201">
          <cell r="A201" t="str">
            <v>7731578</v>
          </cell>
        </row>
        <row r="202">
          <cell r="A202" t="str">
            <v>7731579</v>
          </cell>
        </row>
        <row r="203">
          <cell r="A203" t="str">
            <v>7731580</v>
          </cell>
        </row>
        <row r="204">
          <cell r="A204" t="str">
            <v>7731581</v>
          </cell>
        </row>
        <row r="205">
          <cell r="A205" t="str">
            <v>7731582</v>
          </cell>
        </row>
        <row r="206">
          <cell r="A206" t="str">
            <v>7731583</v>
          </cell>
        </row>
        <row r="207">
          <cell r="A207" t="str">
            <v>7731584</v>
          </cell>
        </row>
        <row r="208">
          <cell r="A208" t="str">
            <v>7731585</v>
          </cell>
        </row>
        <row r="209">
          <cell r="A209" t="str">
            <v>7731586</v>
          </cell>
        </row>
        <row r="210">
          <cell r="A210" t="str">
            <v>7731587</v>
          </cell>
        </row>
        <row r="211">
          <cell r="A211" t="str">
            <v>7731588</v>
          </cell>
        </row>
        <row r="212">
          <cell r="A212" t="str">
            <v>7731589</v>
          </cell>
        </row>
        <row r="213">
          <cell r="A213" t="str">
            <v>7731590</v>
          </cell>
        </row>
        <row r="214">
          <cell r="A214" t="str">
            <v>7731591</v>
          </cell>
        </row>
        <row r="215">
          <cell r="A215" t="str">
            <v>7731592</v>
          </cell>
        </row>
        <row r="216">
          <cell r="A216" t="str">
            <v>7731593</v>
          </cell>
        </row>
        <row r="217">
          <cell r="A217" t="str">
            <v>7731594</v>
          </cell>
        </row>
        <row r="218">
          <cell r="A218" t="str">
            <v>7731595</v>
          </cell>
        </row>
        <row r="219">
          <cell r="A219" t="str">
            <v>7731596</v>
          </cell>
        </row>
        <row r="220">
          <cell r="A220" t="str">
            <v>7731597</v>
          </cell>
        </row>
        <row r="221">
          <cell r="A221" t="str">
            <v>7731598</v>
          </cell>
        </row>
        <row r="222">
          <cell r="A222" t="str">
            <v>7731599</v>
          </cell>
        </row>
        <row r="223">
          <cell r="A223" t="str">
            <v>7731600</v>
          </cell>
        </row>
        <row r="224">
          <cell r="A224" t="str">
            <v>7731601</v>
          </cell>
        </row>
        <row r="225">
          <cell r="A225" t="str">
            <v>7731603</v>
          </cell>
        </row>
        <row r="226">
          <cell r="A226" t="str">
            <v>7731604</v>
          </cell>
        </row>
        <row r="227">
          <cell r="A227" t="str">
            <v>7731605</v>
          </cell>
        </row>
        <row r="228">
          <cell r="A228" t="str">
            <v>7731606</v>
          </cell>
        </row>
        <row r="229">
          <cell r="A229" t="str">
            <v>7731606</v>
          </cell>
        </row>
        <row r="230">
          <cell r="A230" t="str">
            <v>7731607</v>
          </cell>
        </row>
        <row r="231">
          <cell r="A231" t="str">
            <v>7731608</v>
          </cell>
        </row>
        <row r="232">
          <cell r="A232" t="str">
            <v>7731609</v>
          </cell>
        </row>
        <row r="233">
          <cell r="A233" t="str">
            <v>7731610</v>
          </cell>
        </row>
        <row r="234">
          <cell r="A234" t="str">
            <v>7731611</v>
          </cell>
        </row>
        <row r="235">
          <cell r="A235" t="str">
            <v>7731612</v>
          </cell>
        </row>
        <row r="236">
          <cell r="A236" t="str">
            <v>7731613</v>
          </cell>
        </row>
        <row r="237">
          <cell r="A237" t="str">
            <v>7731614</v>
          </cell>
        </row>
        <row r="238">
          <cell r="A238" t="str">
            <v>7731615</v>
          </cell>
        </row>
        <row r="239">
          <cell r="A239" t="str">
            <v>7731616</v>
          </cell>
        </row>
        <row r="240">
          <cell r="A240" t="str">
            <v>7731617</v>
          </cell>
        </row>
        <row r="241">
          <cell r="A241" t="str">
            <v>7731618</v>
          </cell>
        </row>
        <row r="242">
          <cell r="A242" t="str">
            <v>7731619</v>
          </cell>
        </row>
        <row r="243">
          <cell r="A243" t="str">
            <v>7731620</v>
          </cell>
        </row>
        <row r="244">
          <cell r="A244" t="str">
            <v>7731621</v>
          </cell>
        </row>
        <row r="245">
          <cell r="A245" t="str">
            <v>7731622</v>
          </cell>
        </row>
        <row r="246">
          <cell r="A246" t="str">
            <v>7731623</v>
          </cell>
        </row>
        <row r="247">
          <cell r="A247" t="str">
            <v>7731624</v>
          </cell>
        </row>
        <row r="248">
          <cell r="A248" t="str">
            <v>7731625</v>
          </cell>
        </row>
        <row r="249">
          <cell r="A249" t="str">
            <v>7731626</v>
          </cell>
        </row>
        <row r="250">
          <cell r="A250" t="str">
            <v>7731627</v>
          </cell>
        </row>
        <row r="251">
          <cell r="A251" t="str">
            <v>7731628</v>
          </cell>
        </row>
        <row r="252">
          <cell r="A252" t="str">
            <v>7731629</v>
          </cell>
        </row>
        <row r="253">
          <cell r="A253" t="str">
            <v>7731630</v>
          </cell>
        </row>
        <row r="254">
          <cell r="A254" t="str">
            <v>7731631</v>
          </cell>
        </row>
        <row r="255">
          <cell r="A255" t="str">
            <v>7731632</v>
          </cell>
        </row>
        <row r="256">
          <cell r="A256" t="str">
            <v>7731633</v>
          </cell>
        </row>
        <row r="257">
          <cell r="A257" t="str">
            <v>7731634</v>
          </cell>
        </row>
        <row r="258">
          <cell r="A258" t="str">
            <v>7731635</v>
          </cell>
        </row>
        <row r="259">
          <cell r="A259" t="str">
            <v>7731636</v>
          </cell>
        </row>
        <row r="260">
          <cell r="A260" t="str">
            <v>7731637</v>
          </cell>
        </row>
        <row r="261">
          <cell r="A261" t="str">
            <v>7731638</v>
          </cell>
        </row>
        <row r="262">
          <cell r="A262" t="str">
            <v>7731639</v>
          </cell>
        </row>
        <row r="263">
          <cell r="A263" t="str">
            <v>7731640</v>
          </cell>
        </row>
        <row r="264">
          <cell r="A264" t="str">
            <v>7731641</v>
          </cell>
        </row>
        <row r="265">
          <cell r="A265" t="str">
            <v>7731642</v>
          </cell>
        </row>
        <row r="266">
          <cell r="A266" t="str">
            <v>7731642</v>
          </cell>
        </row>
        <row r="267">
          <cell r="A267" t="str">
            <v>7731643</v>
          </cell>
        </row>
        <row r="268">
          <cell r="A268" t="str">
            <v>7731643</v>
          </cell>
        </row>
        <row r="269">
          <cell r="A269" t="str">
            <v>7731644</v>
          </cell>
        </row>
        <row r="270">
          <cell r="A270" t="str">
            <v>7731645</v>
          </cell>
        </row>
        <row r="271">
          <cell r="A271" t="str">
            <v>7731645</v>
          </cell>
        </row>
        <row r="272">
          <cell r="A272" t="str">
            <v>7731647</v>
          </cell>
        </row>
        <row r="273">
          <cell r="A273" t="str">
            <v>7731648</v>
          </cell>
        </row>
        <row r="274">
          <cell r="A274" t="str">
            <v>7731651</v>
          </cell>
        </row>
        <row r="275">
          <cell r="A275" t="str">
            <v>7731652</v>
          </cell>
        </row>
        <row r="276">
          <cell r="A276" t="str">
            <v>7731653</v>
          </cell>
        </row>
        <row r="277">
          <cell r="A277" t="str">
            <v>7731654</v>
          </cell>
        </row>
        <row r="278">
          <cell r="A278" t="str">
            <v>7731655</v>
          </cell>
        </row>
        <row r="279">
          <cell r="A279" t="str">
            <v>7731656</v>
          </cell>
        </row>
        <row r="280">
          <cell r="A280" t="str">
            <v>7731657</v>
          </cell>
        </row>
        <row r="281">
          <cell r="A281" t="str">
            <v>7731658</v>
          </cell>
        </row>
        <row r="282">
          <cell r="A282" t="str">
            <v>7731659</v>
          </cell>
        </row>
        <row r="283">
          <cell r="A283" t="str">
            <v>7731659</v>
          </cell>
        </row>
        <row r="284">
          <cell r="A284" t="str">
            <v>7731660</v>
          </cell>
        </row>
        <row r="285">
          <cell r="A285" t="str">
            <v>7731661</v>
          </cell>
        </row>
        <row r="286">
          <cell r="A286" t="str">
            <v>7731662</v>
          </cell>
        </row>
        <row r="287">
          <cell r="A287" t="str">
            <v>7731663</v>
          </cell>
        </row>
        <row r="288">
          <cell r="A288" t="str">
            <v>7731664</v>
          </cell>
        </row>
        <row r="289">
          <cell r="A289" t="str">
            <v>7731665</v>
          </cell>
        </row>
        <row r="290">
          <cell r="A290" t="str">
            <v>7731666</v>
          </cell>
        </row>
        <row r="291">
          <cell r="A291" t="str">
            <v>7731667</v>
          </cell>
        </row>
        <row r="292">
          <cell r="A292" t="str">
            <v>7731668</v>
          </cell>
        </row>
        <row r="293">
          <cell r="A293" t="str">
            <v>7731669</v>
          </cell>
        </row>
        <row r="294">
          <cell r="A294" t="str">
            <v>7731669</v>
          </cell>
        </row>
        <row r="295">
          <cell r="A295" t="str">
            <v>7731669</v>
          </cell>
        </row>
        <row r="296">
          <cell r="A296" t="str">
            <v>7731670</v>
          </cell>
        </row>
        <row r="297">
          <cell r="A297" t="str">
            <v>7731670</v>
          </cell>
        </row>
        <row r="298">
          <cell r="A298" t="str">
            <v>7731670</v>
          </cell>
        </row>
        <row r="299">
          <cell r="A299" t="str">
            <v>7731671</v>
          </cell>
        </row>
        <row r="300">
          <cell r="A300" t="str">
            <v>7731671</v>
          </cell>
        </row>
        <row r="301">
          <cell r="A301" t="str">
            <v>7731671</v>
          </cell>
        </row>
        <row r="302">
          <cell r="A302" t="str">
            <v>7731671</v>
          </cell>
        </row>
        <row r="303">
          <cell r="A303" t="str">
            <v>7731672</v>
          </cell>
        </row>
        <row r="304">
          <cell r="A304" t="str">
            <v>7731673</v>
          </cell>
        </row>
        <row r="305">
          <cell r="A305" t="str">
            <v>7731673</v>
          </cell>
        </row>
        <row r="306">
          <cell r="A306" t="str">
            <v>7731674</v>
          </cell>
        </row>
        <row r="307">
          <cell r="A307" t="str">
            <v>7731675</v>
          </cell>
        </row>
        <row r="308">
          <cell r="A308" t="str">
            <v>7731676</v>
          </cell>
        </row>
        <row r="309">
          <cell r="A309" t="str">
            <v>7731677</v>
          </cell>
        </row>
        <row r="310">
          <cell r="A310" t="str">
            <v>7731678</v>
          </cell>
        </row>
        <row r="311">
          <cell r="A311" t="str">
            <v>7731679</v>
          </cell>
        </row>
        <row r="312">
          <cell r="A312" t="str">
            <v>7731680</v>
          </cell>
        </row>
        <row r="313">
          <cell r="A313" t="str">
            <v>7731681</v>
          </cell>
        </row>
        <row r="314">
          <cell r="A314" t="str">
            <v>7731682</v>
          </cell>
        </row>
        <row r="315">
          <cell r="A315" t="str">
            <v>7731683</v>
          </cell>
        </row>
        <row r="316">
          <cell r="A316" t="str">
            <v>7731684</v>
          </cell>
        </row>
        <row r="317">
          <cell r="A317" t="str">
            <v>7731685</v>
          </cell>
        </row>
        <row r="318">
          <cell r="A318" t="str">
            <v>7731686</v>
          </cell>
        </row>
        <row r="319">
          <cell r="A319" t="str">
            <v>7731687</v>
          </cell>
        </row>
        <row r="320">
          <cell r="A320" t="str">
            <v>7731688</v>
          </cell>
        </row>
        <row r="321">
          <cell r="A321" t="str">
            <v>7731689</v>
          </cell>
        </row>
        <row r="322">
          <cell r="A322" t="str">
            <v>7731690</v>
          </cell>
        </row>
        <row r="323">
          <cell r="A323" t="str">
            <v>7731691</v>
          </cell>
        </row>
        <row r="324">
          <cell r="A324" t="str">
            <v>7731692</v>
          </cell>
        </row>
        <row r="325">
          <cell r="A325" t="str">
            <v>7731693</v>
          </cell>
        </row>
        <row r="326">
          <cell r="A326" t="str">
            <v>7731694</v>
          </cell>
        </row>
        <row r="327">
          <cell r="A327" t="str">
            <v>7731695</v>
          </cell>
        </row>
        <row r="328">
          <cell r="A328" t="str">
            <v>7731695</v>
          </cell>
        </row>
        <row r="329">
          <cell r="A329" t="str">
            <v>7731696</v>
          </cell>
        </row>
        <row r="330">
          <cell r="A330" t="str">
            <v>7731696</v>
          </cell>
        </row>
        <row r="331">
          <cell r="A331" t="str">
            <v>7731697</v>
          </cell>
        </row>
        <row r="332">
          <cell r="A332" t="str">
            <v>7731698</v>
          </cell>
        </row>
        <row r="333">
          <cell r="A333" t="str">
            <v>7731699</v>
          </cell>
        </row>
        <row r="334">
          <cell r="A334" t="str">
            <v>7731700</v>
          </cell>
        </row>
        <row r="335">
          <cell r="A335" t="str">
            <v>7731701</v>
          </cell>
        </row>
        <row r="336">
          <cell r="A336" t="str">
            <v>7731702</v>
          </cell>
        </row>
        <row r="337">
          <cell r="A337" t="str">
            <v>7731703</v>
          </cell>
        </row>
        <row r="338">
          <cell r="A338" t="str">
            <v>7731704</v>
          </cell>
        </row>
        <row r="339">
          <cell r="A339" t="str">
            <v>7731705</v>
          </cell>
        </row>
        <row r="340">
          <cell r="A340" t="str">
            <v>7731706</v>
          </cell>
        </row>
        <row r="341">
          <cell r="A341" t="str">
            <v>7731707</v>
          </cell>
        </row>
        <row r="342">
          <cell r="A342" t="str">
            <v>7731707</v>
          </cell>
        </row>
        <row r="343">
          <cell r="A343" t="str">
            <v>7731708</v>
          </cell>
        </row>
        <row r="344">
          <cell r="A344" t="str">
            <v>7731709</v>
          </cell>
        </row>
        <row r="345">
          <cell r="A345" t="str">
            <v>7731710</v>
          </cell>
        </row>
        <row r="346">
          <cell r="A346" t="str">
            <v>7731711</v>
          </cell>
        </row>
        <row r="347">
          <cell r="A347" t="str">
            <v>7731712</v>
          </cell>
        </row>
        <row r="348">
          <cell r="A348" t="str">
            <v>7731712</v>
          </cell>
        </row>
        <row r="349">
          <cell r="A349" t="str">
            <v>7731713</v>
          </cell>
        </row>
        <row r="350">
          <cell r="A350" t="str">
            <v>7731714</v>
          </cell>
        </row>
        <row r="351">
          <cell r="A351" t="str">
            <v>7731715</v>
          </cell>
        </row>
        <row r="352">
          <cell r="A352" t="str">
            <v>7731716</v>
          </cell>
        </row>
        <row r="353">
          <cell r="A353" t="str">
            <v>7731717</v>
          </cell>
        </row>
        <row r="354">
          <cell r="A354" t="str">
            <v>7731718</v>
          </cell>
        </row>
        <row r="355">
          <cell r="A355" t="str">
            <v>7731719</v>
          </cell>
        </row>
        <row r="356">
          <cell r="A356" t="str">
            <v>7731719</v>
          </cell>
        </row>
        <row r="357">
          <cell r="A357" t="str">
            <v>7731720</v>
          </cell>
        </row>
        <row r="358">
          <cell r="A358" t="str">
            <v>7731721</v>
          </cell>
        </row>
        <row r="359">
          <cell r="A359" t="str">
            <v>7731722</v>
          </cell>
        </row>
        <row r="360">
          <cell r="A360" t="str">
            <v>7731723</v>
          </cell>
        </row>
        <row r="361">
          <cell r="A361" t="str">
            <v>7731723</v>
          </cell>
        </row>
        <row r="362">
          <cell r="A362" t="str">
            <v>7731724</v>
          </cell>
        </row>
        <row r="363">
          <cell r="A363" t="str">
            <v>773204</v>
          </cell>
        </row>
        <row r="364">
          <cell r="A364" t="str">
            <v>773386</v>
          </cell>
        </row>
        <row r="365">
          <cell r="A365" t="str">
            <v>773387</v>
          </cell>
        </row>
        <row r="366">
          <cell r="A366" t="str">
            <v>773388</v>
          </cell>
        </row>
        <row r="367">
          <cell r="A367" t="str">
            <v>773389</v>
          </cell>
        </row>
        <row r="368">
          <cell r="A368" t="str">
            <v>773390</v>
          </cell>
        </row>
        <row r="369">
          <cell r="A369" t="str">
            <v>773391</v>
          </cell>
        </row>
        <row r="370">
          <cell r="A370" t="str">
            <v>773392</v>
          </cell>
        </row>
        <row r="371">
          <cell r="A371" t="str">
            <v>773393</v>
          </cell>
        </row>
        <row r="372">
          <cell r="A372" t="str">
            <v>773394</v>
          </cell>
        </row>
        <row r="373">
          <cell r="A373" t="str">
            <v>773395</v>
          </cell>
        </row>
        <row r="374">
          <cell r="A374" t="str">
            <v>773396</v>
          </cell>
        </row>
        <row r="375">
          <cell r="A375" t="str">
            <v>773397</v>
          </cell>
        </row>
        <row r="376">
          <cell r="A376" t="str">
            <v>773398</v>
          </cell>
        </row>
        <row r="377">
          <cell r="A377" t="str">
            <v>773398</v>
          </cell>
        </row>
        <row r="378">
          <cell r="A378" t="str">
            <v>773398</v>
          </cell>
        </row>
        <row r="379">
          <cell r="A379" t="str">
            <v>773399</v>
          </cell>
        </row>
        <row r="380">
          <cell r="A380" t="str">
            <v>773400</v>
          </cell>
        </row>
        <row r="381">
          <cell r="A381" t="str">
            <v>773401</v>
          </cell>
        </row>
        <row r="382">
          <cell r="A382" t="str">
            <v>773402</v>
          </cell>
        </row>
        <row r="383">
          <cell r="A383" t="str">
            <v>773403</v>
          </cell>
        </row>
        <row r="384">
          <cell r="A384" t="str">
            <v>773404</v>
          </cell>
        </row>
        <row r="385">
          <cell r="A385" t="str">
            <v>773405</v>
          </cell>
        </row>
        <row r="386">
          <cell r="A386" t="str">
            <v>773406</v>
          </cell>
        </row>
        <row r="387">
          <cell r="A387" t="str">
            <v>773407</v>
          </cell>
        </row>
        <row r="388">
          <cell r="A388" t="str">
            <v>773408</v>
          </cell>
        </row>
        <row r="389">
          <cell r="A389" t="str">
            <v>773409</v>
          </cell>
        </row>
        <row r="390">
          <cell r="A390" t="str">
            <v>773410</v>
          </cell>
        </row>
        <row r="391">
          <cell r="A391" t="str">
            <v>773411</v>
          </cell>
        </row>
        <row r="392">
          <cell r="A392" t="str">
            <v>773412</v>
          </cell>
        </row>
        <row r="393">
          <cell r="A393" t="str">
            <v>773413</v>
          </cell>
        </row>
        <row r="394">
          <cell r="A394" t="str">
            <v>773414</v>
          </cell>
        </row>
        <row r="395">
          <cell r="A395" t="str">
            <v>773415</v>
          </cell>
        </row>
        <row r="396">
          <cell r="A396" t="str">
            <v>773416</v>
          </cell>
        </row>
        <row r="397">
          <cell r="A397" t="str">
            <v>773417</v>
          </cell>
        </row>
        <row r="398">
          <cell r="A398" t="str">
            <v>773418</v>
          </cell>
        </row>
        <row r="399">
          <cell r="A399" t="str">
            <v>773419</v>
          </cell>
        </row>
        <row r="400">
          <cell r="A400" t="str">
            <v>773420</v>
          </cell>
        </row>
        <row r="401">
          <cell r="A401" t="str">
            <v>773421</v>
          </cell>
        </row>
        <row r="402">
          <cell r="A402" t="str">
            <v>773422</v>
          </cell>
        </row>
        <row r="403">
          <cell r="A403" t="str">
            <v>773423</v>
          </cell>
        </row>
        <row r="404">
          <cell r="A404" t="str">
            <v>773678</v>
          </cell>
        </row>
        <row r="405">
          <cell r="A405" t="str">
            <v>773679</v>
          </cell>
        </row>
        <row r="406">
          <cell r="A406" t="str">
            <v>773680</v>
          </cell>
        </row>
        <row r="407">
          <cell r="A407" t="str">
            <v>773681</v>
          </cell>
        </row>
        <row r="408">
          <cell r="A408" t="str">
            <v>773682</v>
          </cell>
        </row>
        <row r="409">
          <cell r="A409" t="str">
            <v>773683</v>
          </cell>
        </row>
        <row r="410">
          <cell r="A410" t="str">
            <v>773684</v>
          </cell>
        </row>
        <row r="411">
          <cell r="A411" t="str">
            <v>773685</v>
          </cell>
        </row>
        <row r="412">
          <cell r="A412" t="str">
            <v>773686</v>
          </cell>
        </row>
        <row r="413">
          <cell r="A413" t="str">
            <v>773687</v>
          </cell>
        </row>
        <row r="414">
          <cell r="A414" t="str">
            <v>773688</v>
          </cell>
        </row>
        <row r="415">
          <cell r="A415" t="str">
            <v>773689</v>
          </cell>
        </row>
        <row r="416">
          <cell r="A416" t="str">
            <v>773690</v>
          </cell>
        </row>
        <row r="417">
          <cell r="A417" t="str">
            <v>773691</v>
          </cell>
        </row>
        <row r="418">
          <cell r="A418" t="str">
            <v>773692</v>
          </cell>
        </row>
        <row r="419">
          <cell r="A419" t="str">
            <v>773693</v>
          </cell>
        </row>
        <row r="420">
          <cell r="A420" t="str">
            <v>773694</v>
          </cell>
        </row>
        <row r="421">
          <cell r="A421" t="str">
            <v>773695</v>
          </cell>
        </row>
        <row r="422">
          <cell r="A422" t="str">
            <v>773695</v>
          </cell>
        </row>
        <row r="423">
          <cell r="A423" t="str">
            <v>773696</v>
          </cell>
        </row>
        <row r="424">
          <cell r="A424" t="str">
            <v>773697</v>
          </cell>
        </row>
        <row r="425">
          <cell r="A425" t="str">
            <v>773698</v>
          </cell>
        </row>
        <row r="426">
          <cell r="A426" t="str">
            <v>773699</v>
          </cell>
        </row>
        <row r="427">
          <cell r="A427" t="str">
            <v>773700</v>
          </cell>
        </row>
        <row r="428">
          <cell r="A428" t="str">
            <v>773701</v>
          </cell>
        </row>
        <row r="429">
          <cell r="A429" t="str">
            <v>773702</v>
          </cell>
        </row>
        <row r="430">
          <cell r="A430" t="str">
            <v>773703</v>
          </cell>
        </row>
        <row r="431">
          <cell r="A431" t="str">
            <v>773704</v>
          </cell>
        </row>
        <row r="432">
          <cell r="A432" t="str">
            <v>773705</v>
          </cell>
        </row>
        <row r="433">
          <cell r="A433" t="str">
            <v>773706</v>
          </cell>
        </row>
        <row r="434">
          <cell r="A434" t="str">
            <v>773707</v>
          </cell>
        </row>
        <row r="435">
          <cell r="A435" t="str">
            <v>773708</v>
          </cell>
        </row>
        <row r="436">
          <cell r="A436" t="str">
            <v>773709</v>
          </cell>
        </row>
        <row r="437">
          <cell r="A437" t="str">
            <v>773710</v>
          </cell>
        </row>
        <row r="438">
          <cell r="A438" t="str">
            <v>773711</v>
          </cell>
        </row>
        <row r="439">
          <cell r="A439" t="str">
            <v>773712</v>
          </cell>
        </row>
        <row r="440">
          <cell r="A440" t="str">
            <v>773713</v>
          </cell>
        </row>
        <row r="441">
          <cell r="A441" t="str">
            <v>773714</v>
          </cell>
        </row>
        <row r="442">
          <cell r="A442" t="str">
            <v>773715</v>
          </cell>
        </row>
        <row r="443">
          <cell r="A443" t="str">
            <v>773716</v>
          </cell>
        </row>
        <row r="444">
          <cell r="A444" t="str">
            <v>773717</v>
          </cell>
        </row>
        <row r="445">
          <cell r="A445" t="str">
            <v>773718</v>
          </cell>
        </row>
        <row r="446">
          <cell r="A446" t="str">
            <v>773719</v>
          </cell>
        </row>
        <row r="447">
          <cell r="A447" t="str">
            <v>773720</v>
          </cell>
        </row>
        <row r="448">
          <cell r="A448" t="str">
            <v>773721</v>
          </cell>
        </row>
        <row r="449">
          <cell r="A449" t="str">
            <v>773722</v>
          </cell>
        </row>
        <row r="450">
          <cell r="A450" t="str">
            <v>773723</v>
          </cell>
        </row>
        <row r="451">
          <cell r="A451" t="str">
            <v>773724</v>
          </cell>
        </row>
        <row r="452">
          <cell r="A452" t="str">
            <v>773725</v>
          </cell>
        </row>
        <row r="453">
          <cell r="A453" t="str">
            <v>773726</v>
          </cell>
        </row>
        <row r="454">
          <cell r="A454" t="str">
            <v>773727</v>
          </cell>
        </row>
        <row r="455">
          <cell r="A455" t="str">
            <v>773728</v>
          </cell>
        </row>
        <row r="456">
          <cell r="A456" t="str">
            <v>773729</v>
          </cell>
        </row>
        <row r="457">
          <cell r="A457" t="str">
            <v>773729</v>
          </cell>
        </row>
        <row r="458">
          <cell r="A458" t="str">
            <v>773730</v>
          </cell>
        </row>
        <row r="459">
          <cell r="A459" t="str">
            <v>773731</v>
          </cell>
        </row>
        <row r="460">
          <cell r="A460" t="str">
            <v>773732</v>
          </cell>
        </row>
        <row r="461">
          <cell r="A461" t="str">
            <v>773733</v>
          </cell>
        </row>
        <row r="462">
          <cell r="A462" t="str">
            <v>773734</v>
          </cell>
        </row>
        <row r="463">
          <cell r="A463" t="str">
            <v>773735</v>
          </cell>
        </row>
        <row r="464">
          <cell r="A464" t="str">
            <v>773736</v>
          </cell>
        </row>
        <row r="465">
          <cell r="A465" t="str">
            <v>773737</v>
          </cell>
        </row>
        <row r="466">
          <cell r="A466" t="str">
            <v>773738</v>
          </cell>
        </row>
        <row r="467">
          <cell r="A467" t="str">
            <v>773739</v>
          </cell>
        </row>
        <row r="468">
          <cell r="A468" t="str">
            <v>773739</v>
          </cell>
        </row>
        <row r="469">
          <cell r="A469" t="str">
            <v>773740</v>
          </cell>
        </row>
        <row r="470">
          <cell r="A470" t="str">
            <v>773740</v>
          </cell>
        </row>
        <row r="471">
          <cell r="A471" t="str">
            <v>773740</v>
          </cell>
        </row>
        <row r="472">
          <cell r="A472" t="str">
            <v>773741</v>
          </cell>
        </row>
        <row r="473">
          <cell r="A473" t="str">
            <v>773742</v>
          </cell>
        </row>
        <row r="474">
          <cell r="A474" t="str">
            <v>773742</v>
          </cell>
        </row>
        <row r="475">
          <cell r="A475" t="str">
            <v>773743</v>
          </cell>
        </row>
        <row r="476">
          <cell r="A476" t="str">
            <v>773744</v>
          </cell>
        </row>
      </sheetData>
      <sheetData sheetId="4">
        <row r="7">
          <cell r="A7" t="str">
            <v>3210350</v>
          </cell>
        </row>
        <row r="8">
          <cell r="A8" t="str">
            <v>3210351</v>
          </cell>
        </row>
        <row r="9">
          <cell r="A9" t="str">
            <v>3510064</v>
          </cell>
        </row>
        <row r="10">
          <cell r="A10" t="str">
            <v>9201001</v>
          </cell>
        </row>
        <row r="11">
          <cell r="A11" t="str">
            <v>9201002</v>
          </cell>
        </row>
        <row r="12">
          <cell r="A12" t="str">
            <v>9201003</v>
          </cell>
        </row>
        <row r="13">
          <cell r="A13" t="str">
            <v>9201011</v>
          </cell>
        </row>
        <row r="14">
          <cell r="A14" t="str">
            <v>9201012</v>
          </cell>
        </row>
        <row r="15">
          <cell r="A15" t="str">
            <v>9201013</v>
          </cell>
        </row>
        <row r="16">
          <cell r="A16" t="str">
            <v>9201014</v>
          </cell>
        </row>
        <row r="17">
          <cell r="A17" t="str">
            <v>9201015</v>
          </cell>
        </row>
        <row r="18">
          <cell r="A18" t="str">
            <v>9201022</v>
          </cell>
        </row>
        <row r="19">
          <cell r="A19" t="str">
            <v>9201101</v>
          </cell>
        </row>
        <row r="20">
          <cell r="A20" t="str">
            <v>9201201</v>
          </cell>
        </row>
        <row r="21">
          <cell r="A21" t="str">
            <v>9201301</v>
          </cell>
        </row>
        <row r="22">
          <cell r="A22" t="str">
            <v>9201303</v>
          </cell>
        </row>
        <row r="23">
          <cell r="A23" t="str">
            <v>9201501</v>
          </cell>
        </row>
        <row r="24">
          <cell r="A24" t="str">
            <v>9201502</v>
          </cell>
        </row>
        <row r="25">
          <cell r="A25" t="str">
            <v>9201503</v>
          </cell>
        </row>
        <row r="26">
          <cell r="A26" t="str">
            <v>9201527</v>
          </cell>
        </row>
        <row r="27">
          <cell r="A27" t="str">
            <v>9201533</v>
          </cell>
        </row>
        <row r="28">
          <cell r="A28" t="str">
            <v>9201534</v>
          </cell>
        </row>
        <row r="29">
          <cell r="A29" t="str">
            <v>9201535</v>
          </cell>
        </row>
        <row r="30">
          <cell r="A30" t="str">
            <v>9201536</v>
          </cell>
        </row>
        <row r="31">
          <cell r="A31" t="str">
            <v>9201537</v>
          </cell>
        </row>
        <row r="32">
          <cell r="A32" t="str">
            <v>9201539</v>
          </cell>
        </row>
        <row r="33">
          <cell r="A33" t="str">
            <v>9201540</v>
          </cell>
        </row>
        <row r="34">
          <cell r="A34" t="str">
            <v>9201541</v>
          </cell>
        </row>
        <row r="35">
          <cell r="A35" t="str">
            <v>9201542</v>
          </cell>
        </row>
        <row r="36">
          <cell r="A36" t="str">
            <v>9201543</v>
          </cell>
        </row>
        <row r="37">
          <cell r="A37" t="str">
            <v>9201544</v>
          </cell>
        </row>
        <row r="38">
          <cell r="A38" t="str">
            <v>92015446</v>
          </cell>
        </row>
        <row r="39">
          <cell r="A39" t="str">
            <v>9201545</v>
          </cell>
        </row>
        <row r="40">
          <cell r="A40" t="str">
            <v>9201547</v>
          </cell>
        </row>
        <row r="41">
          <cell r="A41" t="str">
            <v>9201548</v>
          </cell>
        </row>
        <row r="42">
          <cell r="A42" t="str">
            <v>9201549</v>
          </cell>
        </row>
        <row r="43">
          <cell r="A43" t="str">
            <v>9201550</v>
          </cell>
        </row>
        <row r="44">
          <cell r="A44" t="str">
            <v>9201551</v>
          </cell>
        </row>
        <row r="45">
          <cell r="A45" t="str">
            <v>9201552</v>
          </cell>
        </row>
        <row r="46">
          <cell r="A46" t="str">
            <v>9201553</v>
          </cell>
        </row>
        <row r="47">
          <cell r="A47" t="str">
            <v>9201554</v>
          </cell>
        </row>
        <row r="48">
          <cell r="A48" t="str">
            <v>9201601</v>
          </cell>
        </row>
        <row r="49">
          <cell r="A49" t="str">
            <v>9201602</v>
          </cell>
        </row>
        <row r="50">
          <cell r="A50" t="str">
            <v>9201603</v>
          </cell>
        </row>
        <row r="51">
          <cell r="A51" t="str">
            <v>9201604</v>
          </cell>
        </row>
        <row r="52">
          <cell r="A52" t="str">
            <v>9201605</v>
          </cell>
        </row>
        <row r="53">
          <cell r="A53" t="str">
            <v>9201606</v>
          </cell>
        </row>
        <row r="54">
          <cell r="A54" t="str">
            <v>9201607</v>
          </cell>
        </row>
        <row r="55">
          <cell r="A55" t="str">
            <v>9201703</v>
          </cell>
        </row>
        <row r="56">
          <cell r="A56" t="str">
            <v>9201705</v>
          </cell>
        </row>
        <row r="57">
          <cell r="A57" t="str">
            <v>9201713</v>
          </cell>
        </row>
        <row r="58">
          <cell r="A58" t="str">
            <v>9201714</v>
          </cell>
        </row>
        <row r="59">
          <cell r="A59" t="str">
            <v>9201717</v>
          </cell>
        </row>
        <row r="60">
          <cell r="A60" t="str">
            <v>9201719</v>
          </cell>
        </row>
        <row r="61">
          <cell r="A61" t="str">
            <v>9201720</v>
          </cell>
        </row>
        <row r="62">
          <cell r="A62" t="str">
            <v>9201724</v>
          </cell>
        </row>
        <row r="63">
          <cell r="A63" t="str">
            <v>9201729</v>
          </cell>
        </row>
        <row r="64">
          <cell r="A64" t="str">
            <v>9201733</v>
          </cell>
        </row>
        <row r="65">
          <cell r="A65" t="str">
            <v>9201734</v>
          </cell>
        </row>
        <row r="66">
          <cell r="A66" t="str">
            <v>9201735</v>
          </cell>
        </row>
        <row r="67">
          <cell r="A67" t="str">
            <v>9201736</v>
          </cell>
        </row>
        <row r="68">
          <cell r="A68" t="str">
            <v>9201737</v>
          </cell>
        </row>
        <row r="69">
          <cell r="A69" t="str">
            <v>9201738</v>
          </cell>
        </row>
        <row r="70">
          <cell r="A70" t="str">
            <v>9201739</v>
          </cell>
        </row>
        <row r="71">
          <cell r="A71" t="str">
            <v>9201740</v>
          </cell>
        </row>
        <row r="72">
          <cell r="A72" t="str">
            <v>9201741</v>
          </cell>
        </row>
        <row r="73">
          <cell r="A73" t="str">
            <v>9201742</v>
          </cell>
        </row>
        <row r="74">
          <cell r="A74" t="str">
            <v>9201744</v>
          </cell>
        </row>
        <row r="75">
          <cell r="A75" t="str">
            <v>9202111</v>
          </cell>
        </row>
        <row r="76">
          <cell r="A76" t="str">
            <v>9202121</v>
          </cell>
        </row>
        <row r="77">
          <cell r="A77" t="str">
            <v>9202222</v>
          </cell>
        </row>
        <row r="78">
          <cell r="A78" t="str">
            <v>9202321</v>
          </cell>
        </row>
        <row r="79">
          <cell r="A79" t="str">
            <v>9202322</v>
          </cell>
        </row>
        <row r="80">
          <cell r="A80" t="str">
            <v>9202323</v>
          </cell>
        </row>
        <row r="81">
          <cell r="A81" t="str">
            <v>9202326</v>
          </cell>
        </row>
        <row r="82">
          <cell r="A82" t="str">
            <v>9202624</v>
          </cell>
        </row>
        <row r="83">
          <cell r="A83" t="str">
            <v>9202625</v>
          </cell>
        </row>
        <row r="84">
          <cell r="A84" t="str">
            <v>9202721</v>
          </cell>
        </row>
        <row r="85">
          <cell r="A85" t="str">
            <v>9202722</v>
          </cell>
        </row>
        <row r="86">
          <cell r="A86" t="str">
            <v>9202723</v>
          </cell>
        </row>
        <row r="87">
          <cell r="A87" t="str">
            <v>9202727</v>
          </cell>
        </row>
        <row r="88">
          <cell r="A88" t="str">
            <v>9202728</v>
          </cell>
        </row>
        <row r="89">
          <cell r="A89" t="str">
            <v>9202730</v>
          </cell>
        </row>
        <row r="90">
          <cell r="A90" t="str">
            <v>9202731</v>
          </cell>
        </row>
        <row r="91">
          <cell r="A91" t="str">
            <v>9202732</v>
          </cell>
        </row>
        <row r="92">
          <cell r="A92" t="str">
            <v>9202735</v>
          </cell>
        </row>
        <row r="93">
          <cell r="A93" t="str">
            <v>9202737</v>
          </cell>
        </row>
        <row r="94">
          <cell r="A94" t="str">
            <v>9202738</v>
          </cell>
        </row>
        <row r="95">
          <cell r="A95" t="str">
            <v>9203002</v>
          </cell>
        </row>
        <row r="96">
          <cell r="A96" t="str">
            <v>9203005</v>
          </cell>
        </row>
        <row r="97">
          <cell r="A97" t="str">
            <v>9203011</v>
          </cell>
        </row>
        <row r="98">
          <cell r="A98" t="str">
            <v>9203014</v>
          </cell>
        </row>
        <row r="99">
          <cell r="A99" t="str">
            <v>9203018</v>
          </cell>
        </row>
        <row r="100">
          <cell r="A100" t="str">
            <v>9203021</v>
          </cell>
        </row>
        <row r="101">
          <cell r="A101" t="str">
            <v>9203024</v>
          </cell>
        </row>
        <row r="102">
          <cell r="A102" t="str">
            <v>9203025</v>
          </cell>
        </row>
        <row r="103">
          <cell r="A103" t="str">
            <v>9203027</v>
          </cell>
        </row>
        <row r="104">
          <cell r="A104" t="str">
            <v>9203028</v>
          </cell>
        </row>
        <row r="105">
          <cell r="A105" t="str">
            <v>9203029</v>
          </cell>
        </row>
        <row r="106">
          <cell r="A106" t="str">
            <v>9203031</v>
          </cell>
        </row>
        <row r="107">
          <cell r="A107" t="str">
            <v>9203032</v>
          </cell>
        </row>
        <row r="108">
          <cell r="A108" t="str">
            <v>9203033</v>
          </cell>
        </row>
        <row r="109">
          <cell r="A109" t="str">
            <v>9203034</v>
          </cell>
        </row>
        <row r="110">
          <cell r="A110" t="str">
            <v>9203035</v>
          </cell>
        </row>
        <row r="111">
          <cell r="A111" t="str">
            <v>9203041</v>
          </cell>
        </row>
        <row r="112">
          <cell r="A112" t="str">
            <v>9203042</v>
          </cell>
        </row>
        <row r="113">
          <cell r="A113" t="str">
            <v>9203044</v>
          </cell>
        </row>
        <row r="114">
          <cell r="A114" t="str">
            <v>9203045</v>
          </cell>
        </row>
        <row r="115">
          <cell r="A115" t="str">
            <v>9203046</v>
          </cell>
        </row>
        <row r="116">
          <cell r="A116" t="str">
            <v>9203048</v>
          </cell>
        </row>
        <row r="117">
          <cell r="A117" t="str">
            <v>9203049</v>
          </cell>
        </row>
        <row r="118">
          <cell r="A118" t="str">
            <v>9203050</v>
          </cell>
        </row>
        <row r="119">
          <cell r="A119" t="str">
            <v>9203051</v>
          </cell>
        </row>
        <row r="120">
          <cell r="A120" t="str">
            <v>9203052</v>
          </cell>
        </row>
        <row r="121">
          <cell r="A121" t="str">
            <v>9203054</v>
          </cell>
        </row>
        <row r="122">
          <cell r="A122" t="str">
            <v>9203055</v>
          </cell>
        </row>
        <row r="123">
          <cell r="A123" t="str">
            <v>9203059</v>
          </cell>
        </row>
        <row r="124">
          <cell r="A124" t="str">
            <v>9203061</v>
          </cell>
        </row>
        <row r="125">
          <cell r="A125" t="str">
            <v>9203062</v>
          </cell>
        </row>
        <row r="126">
          <cell r="A126" t="str">
            <v>9203063</v>
          </cell>
        </row>
        <row r="127">
          <cell r="A127" t="str">
            <v>9203064</v>
          </cell>
        </row>
        <row r="128">
          <cell r="A128" t="str">
            <v>9203065</v>
          </cell>
        </row>
        <row r="129">
          <cell r="A129" t="str">
            <v>9203066</v>
          </cell>
        </row>
        <row r="130">
          <cell r="A130" t="str">
            <v>9203067</v>
          </cell>
        </row>
        <row r="131">
          <cell r="A131" t="str">
            <v>9203069</v>
          </cell>
        </row>
        <row r="132">
          <cell r="A132" t="str">
            <v>9203070</v>
          </cell>
        </row>
        <row r="133">
          <cell r="A133" t="str">
            <v>9203072</v>
          </cell>
        </row>
        <row r="134">
          <cell r="A134" t="str">
            <v>9203073</v>
          </cell>
        </row>
        <row r="135">
          <cell r="A135" t="str">
            <v>9203074</v>
          </cell>
        </row>
        <row r="136">
          <cell r="A136" t="str">
            <v>9203076</v>
          </cell>
        </row>
        <row r="137">
          <cell r="A137" t="str">
            <v>9203077</v>
          </cell>
        </row>
        <row r="138">
          <cell r="A138" t="str">
            <v>9203080</v>
          </cell>
        </row>
        <row r="139">
          <cell r="A139" t="str">
            <v>9203081</v>
          </cell>
        </row>
        <row r="140">
          <cell r="A140" t="str">
            <v>9203082</v>
          </cell>
        </row>
        <row r="141">
          <cell r="A141" t="str">
            <v>9203083</v>
          </cell>
        </row>
        <row r="142">
          <cell r="A142" t="str">
            <v>9203084</v>
          </cell>
        </row>
        <row r="143">
          <cell r="A143" t="str">
            <v>9203085</v>
          </cell>
        </row>
        <row r="144">
          <cell r="A144" t="str">
            <v>9203086</v>
          </cell>
        </row>
        <row r="145">
          <cell r="A145" t="str">
            <v>9203087</v>
          </cell>
        </row>
        <row r="146">
          <cell r="A146" t="str">
            <v>9203088</v>
          </cell>
        </row>
        <row r="147">
          <cell r="A147" t="str">
            <v>9203089</v>
          </cell>
        </row>
        <row r="148">
          <cell r="A148" t="str">
            <v>9203090</v>
          </cell>
        </row>
        <row r="149">
          <cell r="A149" t="str">
            <v>9203091</v>
          </cell>
        </row>
        <row r="150">
          <cell r="A150" t="str">
            <v>9203092</v>
          </cell>
        </row>
        <row r="151">
          <cell r="A151" t="str">
            <v>9203093</v>
          </cell>
        </row>
        <row r="152">
          <cell r="A152" t="str">
            <v>9203094</v>
          </cell>
        </row>
        <row r="153">
          <cell r="A153" t="str">
            <v>9203095</v>
          </cell>
        </row>
        <row r="154">
          <cell r="A154" t="str">
            <v>9203096</v>
          </cell>
        </row>
        <row r="155">
          <cell r="A155" t="str">
            <v>9203097</v>
          </cell>
        </row>
        <row r="156">
          <cell r="A156" t="str">
            <v>9203098</v>
          </cell>
        </row>
        <row r="157">
          <cell r="A157" t="str">
            <v>9203099</v>
          </cell>
        </row>
        <row r="158">
          <cell r="A158" t="str">
            <v>9203100</v>
          </cell>
        </row>
        <row r="159">
          <cell r="A159" t="str">
            <v>9203993</v>
          </cell>
        </row>
        <row r="160">
          <cell r="A160" t="str">
            <v>9204001</v>
          </cell>
        </row>
        <row r="161">
          <cell r="A161" t="str">
            <v>9204002</v>
          </cell>
        </row>
        <row r="162">
          <cell r="A162" t="str">
            <v>9204003</v>
          </cell>
        </row>
        <row r="163">
          <cell r="A163" t="str">
            <v>9204005</v>
          </cell>
        </row>
        <row r="164">
          <cell r="A164" t="str">
            <v>9204035</v>
          </cell>
        </row>
        <row r="165">
          <cell r="A165" t="str">
            <v>9204932</v>
          </cell>
        </row>
        <row r="166">
          <cell r="A166" t="str">
            <v>9205002</v>
          </cell>
        </row>
        <row r="167">
          <cell r="A167" t="str">
            <v>9205004</v>
          </cell>
        </row>
        <row r="168">
          <cell r="A168" t="str">
            <v>9205005</v>
          </cell>
        </row>
        <row r="169">
          <cell r="A169" t="str">
            <v>9205006</v>
          </cell>
        </row>
        <row r="170">
          <cell r="A170" t="str">
            <v>9205007</v>
          </cell>
        </row>
        <row r="171">
          <cell r="A171" t="str">
            <v>9205010</v>
          </cell>
        </row>
        <row r="172">
          <cell r="A172" t="str">
            <v>9205011</v>
          </cell>
        </row>
        <row r="173">
          <cell r="A173" t="str">
            <v>9205012</v>
          </cell>
        </row>
        <row r="174">
          <cell r="A174" t="str">
            <v>9205013</v>
          </cell>
        </row>
        <row r="175">
          <cell r="A175" t="str">
            <v>9205014</v>
          </cell>
        </row>
        <row r="176">
          <cell r="A176" t="str">
            <v>9205018</v>
          </cell>
        </row>
        <row r="177">
          <cell r="A177" t="str">
            <v>9205019</v>
          </cell>
        </row>
        <row r="178">
          <cell r="A178" t="str">
            <v>9205022</v>
          </cell>
        </row>
        <row r="179">
          <cell r="A179" t="str">
            <v>9205025</v>
          </cell>
        </row>
        <row r="180">
          <cell r="A180" t="str">
            <v>9205030</v>
          </cell>
        </row>
        <row r="181">
          <cell r="A181" t="str">
            <v>9205031</v>
          </cell>
        </row>
        <row r="182">
          <cell r="A182" t="str">
            <v>9205033</v>
          </cell>
        </row>
        <row r="183">
          <cell r="A183" t="str">
            <v>9205034</v>
          </cell>
        </row>
        <row r="184">
          <cell r="A184" t="str">
            <v>9205041</v>
          </cell>
        </row>
        <row r="185">
          <cell r="A185" t="str">
            <v>9205042</v>
          </cell>
        </row>
        <row r="186">
          <cell r="A186" t="str">
            <v>9205051</v>
          </cell>
        </row>
        <row r="187">
          <cell r="A187" t="str">
            <v>9205052</v>
          </cell>
        </row>
        <row r="188">
          <cell r="A188" t="str">
            <v>9205812</v>
          </cell>
        </row>
        <row r="189">
          <cell r="A189" t="str">
            <v>9205813</v>
          </cell>
        </row>
        <row r="190">
          <cell r="A190" t="str">
            <v>9205815</v>
          </cell>
        </row>
        <row r="191">
          <cell r="A191" t="str">
            <v>9205816</v>
          </cell>
        </row>
        <row r="192">
          <cell r="A192" t="str">
            <v>9205817</v>
          </cell>
        </row>
        <row r="193">
          <cell r="A193" t="str">
            <v>9205818</v>
          </cell>
        </row>
        <row r="194">
          <cell r="A194" t="str">
            <v>9205819</v>
          </cell>
        </row>
        <row r="195">
          <cell r="A195" t="str">
            <v>9205820</v>
          </cell>
        </row>
        <row r="196">
          <cell r="A196" t="str">
            <v>9205821</v>
          </cell>
        </row>
        <row r="197">
          <cell r="A197" t="str">
            <v>9205822</v>
          </cell>
        </row>
        <row r="198">
          <cell r="A198" t="str">
            <v>9205823</v>
          </cell>
        </row>
        <row r="199">
          <cell r="A199" t="str">
            <v>9205824</v>
          </cell>
        </row>
        <row r="200">
          <cell r="A200" t="str">
            <v>9205825</v>
          </cell>
        </row>
        <row r="201">
          <cell r="A201" t="str">
            <v>9205899</v>
          </cell>
        </row>
        <row r="202">
          <cell r="A202" t="str">
            <v>9205902</v>
          </cell>
        </row>
        <row r="203">
          <cell r="A203" t="str">
            <v>9205903</v>
          </cell>
        </row>
        <row r="204">
          <cell r="A204" t="str">
            <v>9205906</v>
          </cell>
        </row>
        <row r="205">
          <cell r="A205" t="str">
            <v>9205909</v>
          </cell>
        </row>
        <row r="206">
          <cell r="A206" t="str">
            <v>9205911</v>
          </cell>
        </row>
        <row r="207">
          <cell r="A207" t="str">
            <v>9205913</v>
          </cell>
        </row>
        <row r="208">
          <cell r="A208" t="str">
            <v>9205914</v>
          </cell>
        </row>
        <row r="209">
          <cell r="A209" t="str">
            <v>9205916</v>
          </cell>
        </row>
        <row r="210">
          <cell r="A210" t="str">
            <v>9205924</v>
          </cell>
        </row>
        <row r="211">
          <cell r="A211" t="str">
            <v>9205925</v>
          </cell>
        </row>
        <row r="212">
          <cell r="A212" t="str">
            <v>9205926</v>
          </cell>
        </row>
        <row r="213">
          <cell r="A213" t="str">
            <v>9205928</v>
          </cell>
        </row>
        <row r="214">
          <cell r="A214" t="str">
            <v>9205929</v>
          </cell>
        </row>
        <row r="215">
          <cell r="A215" t="str">
            <v>9205930</v>
          </cell>
        </row>
        <row r="216">
          <cell r="A216" t="str">
            <v>9205931</v>
          </cell>
        </row>
        <row r="217">
          <cell r="A217" t="str">
            <v>9205932</v>
          </cell>
        </row>
        <row r="218">
          <cell r="A218" t="str">
            <v>9205934</v>
          </cell>
        </row>
        <row r="219">
          <cell r="A219" t="str">
            <v>9205937</v>
          </cell>
        </row>
        <row r="220">
          <cell r="A220" t="str">
            <v>9205938</v>
          </cell>
        </row>
        <row r="221">
          <cell r="A221" t="str">
            <v>9205942</v>
          </cell>
        </row>
        <row r="222">
          <cell r="A222" t="str">
            <v>9205944</v>
          </cell>
        </row>
        <row r="223">
          <cell r="A223" t="str">
            <v>9205946</v>
          </cell>
        </row>
        <row r="224">
          <cell r="A224" t="str">
            <v>9205951</v>
          </cell>
        </row>
        <row r="225">
          <cell r="A225" t="str">
            <v>9205953</v>
          </cell>
        </row>
        <row r="226">
          <cell r="A226" t="str">
            <v>9205954</v>
          </cell>
        </row>
        <row r="227">
          <cell r="A227" t="str">
            <v>9205955</v>
          </cell>
        </row>
        <row r="228">
          <cell r="A228" t="str">
            <v>9205958</v>
          </cell>
        </row>
        <row r="229">
          <cell r="A229" t="str">
            <v>9205962</v>
          </cell>
        </row>
        <row r="230">
          <cell r="A230" t="str">
            <v>9206001</v>
          </cell>
        </row>
        <row r="231">
          <cell r="A231" t="str">
            <v>9206003</v>
          </cell>
        </row>
        <row r="232">
          <cell r="A232" t="str">
            <v>9206006</v>
          </cell>
        </row>
        <row r="233">
          <cell r="A233" t="str">
            <v>9206008</v>
          </cell>
        </row>
        <row r="234">
          <cell r="A234" t="str">
            <v>9206009</v>
          </cell>
        </row>
        <row r="235">
          <cell r="A235" t="str">
            <v>9206010</v>
          </cell>
        </row>
        <row r="236">
          <cell r="A236" t="str">
            <v>9206112</v>
          </cell>
        </row>
        <row r="237">
          <cell r="A237" t="str">
            <v>9206114</v>
          </cell>
        </row>
        <row r="238">
          <cell r="A238" t="str">
            <v>9206115</v>
          </cell>
        </row>
        <row r="239">
          <cell r="A239" t="str">
            <v>9206116</v>
          </cell>
        </row>
        <row r="240">
          <cell r="A240" t="str">
            <v>9206118</v>
          </cell>
        </row>
        <row r="241">
          <cell r="A241" t="str">
            <v>9206119</v>
          </cell>
        </row>
        <row r="242">
          <cell r="A242" t="str">
            <v>9206120</v>
          </cell>
        </row>
        <row r="243">
          <cell r="A243" t="str">
            <v>9206121</v>
          </cell>
        </row>
        <row r="244">
          <cell r="A244" t="str">
            <v>9206123</v>
          </cell>
        </row>
        <row r="245">
          <cell r="A245" t="str">
            <v>9207001</v>
          </cell>
        </row>
        <row r="246">
          <cell r="A246" t="str">
            <v>9207002</v>
          </cell>
        </row>
        <row r="247">
          <cell r="A247" t="str">
            <v>9207011</v>
          </cell>
        </row>
        <row r="248">
          <cell r="A248" t="str">
            <v>9207012</v>
          </cell>
        </row>
        <row r="249">
          <cell r="A249" t="str">
            <v>9207014</v>
          </cell>
        </row>
        <row r="250">
          <cell r="A250" t="str">
            <v>9207016</v>
          </cell>
        </row>
        <row r="251">
          <cell r="A251" t="str">
            <v>9207017</v>
          </cell>
        </row>
        <row r="252">
          <cell r="A252">
            <v>9207018</v>
          </cell>
        </row>
        <row r="253">
          <cell r="A253" t="str">
            <v>9207019</v>
          </cell>
        </row>
        <row r="254">
          <cell r="A254" t="str">
            <v>9207020</v>
          </cell>
        </row>
        <row r="255">
          <cell r="A255" t="str">
            <v>9207021</v>
          </cell>
        </row>
        <row r="256">
          <cell r="A256" t="str">
            <v>9207022</v>
          </cell>
        </row>
        <row r="257">
          <cell r="A257" t="str">
            <v>9207027</v>
          </cell>
        </row>
        <row r="258">
          <cell r="A258" t="str">
            <v>9207028</v>
          </cell>
        </row>
        <row r="259">
          <cell r="A259" t="str">
            <v>9207029</v>
          </cell>
        </row>
        <row r="260">
          <cell r="A260" t="str">
            <v>9207031</v>
          </cell>
        </row>
        <row r="261">
          <cell r="A261" t="str">
            <v>9207032</v>
          </cell>
        </row>
        <row r="262">
          <cell r="A262" t="str">
            <v>9207033</v>
          </cell>
        </row>
        <row r="263">
          <cell r="A263" t="str">
            <v>9208002</v>
          </cell>
        </row>
        <row r="264">
          <cell r="A264" t="str">
            <v>9208003</v>
          </cell>
        </row>
        <row r="265">
          <cell r="A265" t="str">
            <v>9208005</v>
          </cell>
        </row>
        <row r="266">
          <cell r="A266" t="str">
            <v>9208006</v>
          </cell>
        </row>
        <row r="267">
          <cell r="A267" t="str">
            <v>9208010</v>
          </cell>
        </row>
        <row r="268">
          <cell r="A268" t="str">
            <v>9208013</v>
          </cell>
        </row>
        <row r="269">
          <cell r="A269" t="str">
            <v>9208017</v>
          </cell>
        </row>
        <row r="270">
          <cell r="A270" t="str">
            <v>9208019</v>
          </cell>
        </row>
        <row r="271">
          <cell r="A271" t="str">
            <v>9208020</v>
          </cell>
        </row>
        <row r="272">
          <cell r="A272" t="str">
            <v>9208023</v>
          </cell>
        </row>
        <row r="273">
          <cell r="A273" t="str">
            <v>9208024</v>
          </cell>
        </row>
        <row r="274">
          <cell r="A274" t="str">
            <v>9208030</v>
          </cell>
        </row>
        <row r="275">
          <cell r="A275" t="str">
            <v>9208031</v>
          </cell>
        </row>
        <row r="276">
          <cell r="A276" t="str">
            <v>9208034</v>
          </cell>
        </row>
        <row r="277">
          <cell r="A277" t="str">
            <v>9208036</v>
          </cell>
        </row>
        <row r="278">
          <cell r="A278" t="str">
            <v>9208037</v>
          </cell>
        </row>
        <row r="279">
          <cell r="A279" t="str">
            <v>9208038</v>
          </cell>
        </row>
        <row r="280">
          <cell r="A280" t="str">
            <v>9208040</v>
          </cell>
        </row>
        <row r="281">
          <cell r="A281" t="str">
            <v>9208041</v>
          </cell>
        </row>
        <row r="282">
          <cell r="A282" t="str">
            <v>9208042</v>
          </cell>
        </row>
        <row r="283">
          <cell r="A283" t="str">
            <v>9208043</v>
          </cell>
        </row>
        <row r="284">
          <cell r="A284" t="str">
            <v>9209001</v>
          </cell>
        </row>
        <row r="285">
          <cell r="A285" t="str">
            <v>9209002</v>
          </cell>
        </row>
        <row r="286">
          <cell r="A286" t="str">
            <v>9209017</v>
          </cell>
        </row>
        <row r="287">
          <cell r="A287" t="str">
            <v>9209018</v>
          </cell>
        </row>
        <row r="288">
          <cell r="A288" t="str">
            <v>9209020</v>
          </cell>
        </row>
        <row r="289">
          <cell r="A289" t="str">
            <v>9209028</v>
          </cell>
        </row>
        <row r="290">
          <cell r="A290" t="str">
            <v>9209029</v>
          </cell>
        </row>
        <row r="291">
          <cell r="A291" t="str">
            <v>9209030</v>
          </cell>
        </row>
        <row r="292">
          <cell r="A292" t="str">
            <v>9209031</v>
          </cell>
        </row>
        <row r="293">
          <cell r="A293" t="str">
            <v>9209033</v>
          </cell>
        </row>
        <row r="294">
          <cell r="A294" t="str">
            <v>9209034</v>
          </cell>
        </row>
        <row r="295">
          <cell r="A295" t="str">
            <v>9209035</v>
          </cell>
        </row>
        <row r="296">
          <cell r="A296" t="str">
            <v>9209036</v>
          </cell>
        </row>
        <row r="297">
          <cell r="A297" t="str">
            <v>9209040</v>
          </cell>
        </row>
        <row r="298">
          <cell r="A298" t="str">
            <v>9209041</v>
          </cell>
        </row>
        <row r="299">
          <cell r="A299" t="str">
            <v>9209042</v>
          </cell>
        </row>
        <row r="300">
          <cell r="A300" t="str">
            <v>9209049</v>
          </cell>
        </row>
        <row r="301">
          <cell r="A301" t="str">
            <v>9209050</v>
          </cell>
        </row>
        <row r="302">
          <cell r="A302" t="str">
            <v>9209052</v>
          </cell>
        </row>
        <row r="303">
          <cell r="A303" t="str">
            <v>9209054</v>
          </cell>
        </row>
        <row r="304">
          <cell r="A304" t="str">
            <v>9209055</v>
          </cell>
        </row>
        <row r="305">
          <cell r="A305" t="str">
            <v>9209056</v>
          </cell>
        </row>
        <row r="306">
          <cell r="A306" t="str">
            <v>9209057</v>
          </cell>
        </row>
        <row r="307">
          <cell r="A307" t="str">
            <v>9209063</v>
          </cell>
        </row>
        <row r="308">
          <cell r="A308" t="str">
            <v>9209068</v>
          </cell>
        </row>
        <row r="309">
          <cell r="A309" t="str">
            <v>9209070</v>
          </cell>
        </row>
        <row r="310">
          <cell r="A310" t="str">
            <v>9209086</v>
          </cell>
        </row>
        <row r="311">
          <cell r="A311" t="str">
            <v>9209097</v>
          </cell>
        </row>
        <row r="312">
          <cell r="A312" t="str">
            <v>9209099</v>
          </cell>
        </row>
        <row r="313">
          <cell r="A313" t="str">
            <v>9209102</v>
          </cell>
        </row>
        <row r="314">
          <cell r="A314" t="str">
            <v>9209113</v>
          </cell>
        </row>
        <row r="315">
          <cell r="A315" t="str">
            <v>9209962</v>
          </cell>
        </row>
        <row r="316">
          <cell r="A316" t="str">
            <v>9210001</v>
          </cell>
        </row>
        <row r="317">
          <cell r="A317" t="str">
            <v>9210002</v>
          </cell>
        </row>
        <row r="318">
          <cell r="A318" t="str">
            <v>9210003</v>
          </cell>
        </row>
        <row r="319">
          <cell r="A319" t="str">
            <v>9210004</v>
          </cell>
        </row>
        <row r="320">
          <cell r="A320" t="str">
            <v>9210005</v>
          </cell>
        </row>
        <row r="321">
          <cell r="A321" t="str">
            <v>9210007</v>
          </cell>
        </row>
        <row r="322">
          <cell r="A322" t="str">
            <v>9210024</v>
          </cell>
        </row>
        <row r="323">
          <cell r="A323" t="str">
            <v>9210025</v>
          </cell>
        </row>
        <row r="324">
          <cell r="A324" t="str">
            <v>9210027</v>
          </cell>
        </row>
        <row r="325">
          <cell r="A325" t="str">
            <v>9210028</v>
          </cell>
        </row>
        <row r="326">
          <cell r="A326" t="str">
            <v>9210029</v>
          </cell>
        </row>
        <row r="327">
          <cell r="A327" t="str">
            <v>9210030</v>
          </cell>
        </row>
        <row r="328">
          <cell r="A328" t="str">
            <v>9210031</v>
          </cell>
        </row>
        <row r="329">
          <cell r="A329" t="str">
            <v>9210033</v>
          </cell>
        </row>
        <row r="330">
          <cell r="A330" t="str">
            <v>9210036</v>
          </cell>
        </row>
        <row r="331">
          <cell r="A331" t="str">
            <v>9210037</v>
          </cell>
        </row>
        <row r="332">
          <cell r="A332" t="str">
            <v>9210038</v>
          </cell>
        </row>
        <row r="333">
          <cell r="A333" t="str">
            <v>9210039</v>
          </cell>
        </row>
        <row r="334">
          <cell r="A334" t="str">
            <v>9210053</v>
          </cell>
        </row>
        <row r="335">
          <cell r="A335" t="str">
            <v>9210057</v>
          </cell>
        </row>
        <row r="336">
          <cell r="A336" t="str">
            <v>9210058</v>
          </cell>
        </row>
        <row r="337">
          <cell r="A337" t="str">
            <v>9210063</v>
          </cell>
        </row>
        <row r="338">
          <cell r="A338" t="str">
            <v>9210065</v>
          </cell>
        </row>
        <row r="339">
          <cell r="A339" t="str">
            <v>9210068</v>
          </cell>
        </row>
        <row r="340">
          <cell r="A340" t="str">
            <v>9210071</v>
          </cell>
        </row>
        <row r="341">
          <cell r="A341" t="str">
            <v>9210072</v>
          </cell>
        </row>
        <row r="342">
          <cell r="A342" t="str">
            <v>9210077</v>
          </cell>
        </row>
        <row r="343">
          <cell r="A343" t="str">
            <v>9210079</v>
          </cell>
        </row>
        <row r="344">
          <cell r="A344" t="str">
            <v>9210083</v>
          </cell>
        </row>
        <row r="345">
          <cell r="A345" t="str">
            <v>9210084</v>
          </cell>
        </row>
        <row r="346">
          <cell r="A346" t="str">
            <v>9210090</v>
          </cell>
        </row>
        <row r="347">
          <cell r="A347" t="str">
            <v>9210092</v>
          </cell>
        </row>
        <row r="348">
          <cell r="A348" t="str">
            <v>9210094</v>
          </cell>
        </row>
        <row r="349">
          <cell r="A349" t="str">
            <v>9210096</v>
          </cell>
        </row>
        <row r="350">
          <cell r="A350" t="str">
            <v>9210098</v>
          </cell>
        </row>
        <row r="351">
          <cell r="A351" t="str">
            <v>9210099</v>
          </cell>
        </row>
        <row r="352">
          <cell r="A352" t="str">
            <v>9210100</v>
          </cell>
        </row>
        <row r="353">
          <cell r="A353" t="str">
            <v>9210103</v>
          </cell>
        </row>
        <row r="354">
          <cell r="A354" t="str">
            <v>9210110</v>
          </cell>
        </row>
        <row r="355">
          <cell r="A355" t="str">
            <v>9210113</v>
          </cell>
        </row>
        <row r="356">
          <cell r="A356" t="str">
            <v>9210114</v>
          </cell>
        </row>
        <row r="357">
          <cell r="A357" t="str">
            <v>9210117</v>
          </cell>
        </row>
        <row r="358">
          <cell r="A358" t="str">
            <v>9210118</v>
          </cell>
        </row>
        <row r="359">
          <cell r="A359" t="str">
            <v>9210119</v>
          </cell>
        </row>
        <row r="360">
          <cell r="A360" t="str">
            <v>9210120</v>
          </cell>
        </row>
        <row r="361">
          <cell r="A361" t="str">
            <v>9210127</v>
          </cell>
        </row>
        <row r="362">
          <cell r="A362" t="str">
            <v>9210128</v>
          </cell>
        </row>
        <row r="363">
          <cell r="A363" t="str">
            <v>9210130</v>
          </cell>
        </row>
        <row r="364">
          <cell r="A364" t="str">
            <v>9210135</v>
          </cell>
        </row>
        <row r="365">
          <cell r="A365" t="str">
            <v>9210136</v>
          </cell>
        </row>
        <row r="366">
          <cell r="A366" t="str">
            <v>9210139</v>
          </cell>
        </row>
        <row r="367">
          <cell r="A367" t="str">
            <v>9210140</v>
          </cell>
        </row>
        <row r="368">
          <cell r="A368" t="str">
            <v>9210141</v>
          </cell>
        </row>
        <row r="369">
          <cell r="A369" t="str">
            <v>9210142</v>
          </cell>
        </row>
        <row r="370">
          <cell r="A370" t="str">
            <v>9210143</v>
          </cell>
        </row>
        <row r="371">
          <cell r="A371" t="str">
            <v>9210144</v>
          </cell>
        </row>
        <row r="372">
          <cell r="A372" t="str">
            <v>9210145</v>
          </cell>
        </row>
        <row r="373">
          <cell r="A373" t="str">
            <v>9210147</v>
          </cell>
        </row>
        <row r="374">
          <cell r="A374" t="str">
            <v>9210149</v>
          </cell>
        </row>
        <row r="375">
          <cell r="A375" t="str">
            <v>9210151</v>
          </cell>
        </row>
        <row r="376">
          <cell r="A376" t="str">
            <v>9210152</v>
          </cell>
        </row>
        <row r="377">
          <cell r="A377" t="str">
            <v>9210154</v>
          </cell>
        </row>
        <row r="378">
          <cell r="A378" t="str">
            <v>9210155</v>
          </cell>
        </row>
        <row r="379">
          <cell r="A379" t="str">
            <v>9210164</v>
          </cell>
        </row>
        <row r="380">
          <cell r="A380" t="str">
            <v>9210165</v>
          </cell>
        </row>
        <row r="381">
          <cell r="A381" t="str">
            <v>9210166</v>
          </cell>
        </row>
        <row r="382">
          <cell r="A382" t="str">
            <v>9210175</v>
          </cell>
        </row>
        <row r="383">
          <cell r="A383" t="str">
            <v>9210182</v>
          </cell>
        </row>
        <row r="384">
          <cell r="A384" t="str">
            <v>9210183</v>
          </cell>
        </row>
        <row r="385">
          <cell r="A385" t="str">
            <v>9210184</v>
          </cell>
        </row>
        <row r="386">
          <cell r="A386" t="str">
            <v>9210185</v>
          </cell>
        </row>
        <row r="387">
          <cell r="A387" t="str">
            <v>9210186</v>
          </cell>
        </row>
        <row r="388">
          <cell r="A388" t="str">
            <v>9210197</v>
          </cell>
        </row>
        <row r="389">
          <cell r="A389" t="str">
            <v>9210198</v>
          </cell>
        </row>
        <row r="390">
          <cell r="A390" t="str">
            <v>9210203</v>
          </cell>
        </row>
        <row r="391">
          <cell r="A391" t="str">
            <v>9210204</v>
          </cell>
        </row>
        <row r="392">
          <cell r="A392" t="str">
            <v>9210205</v>
          </cell>
        </row>
        <row r="393">
          <cell r="A393" t="str">
            <v>9210206</v>
          </cell>
        </row>
        <row r="394">
          <cell r="A394" t="str">
            <v>9210209</v>
          </cell>
        </row>
        <row r="395">
          <cell r="A395" t="str">
            <v>9210213</v>
          </cell>
        </row>
        <row r="396">
          <cell r="A396" t="str">
            <v>9210219</v>
          </cell>
        </row>
        <row r="397">
          <cell r="A397" t="str">
            <v>9210224</v>
          </cell>
        </row>
        <row r="398">
          <cell r="A398" t="str">
            <v>9210225</v>
          </cell>
        </row>
        <row r="399">
          <cell r="A399" t="str">
            <v>9210228</v>
          </cell>
        </row>
        <row r="400">
          <cell r="A400" t="str">
            <v>9210229</v>
          </cell>
        </row>
        <row r="401">
          <cell r="A401" t="str">
            <v>9210231</v>
          </cell>
        </row>
        <row r="402">
          <cell r="A402" t="str">
            <v>9210233</v>
          </cell>
        </row>
        <row r="403">
          <cell r="A403" t="str">
            <v>9210234</v>
          </cell>
        </row>
        <row r="404">
          <cell r="A404" t="str">
            <v>9210235</v>
          </cell>
        </row>
        <row r="405">
          <cell r="A405" t="str">
            <v>9210236</v>
          </cell>
        </row>
        <row r="406">
          <cell r="A406" t="str">
            <v>9210246</v>
          </cell>
        </row>
        <row r="407">
          <cell r="A407" t="str">
            <v>9210261</v>
          </cell>
        </row>
        <row r="408">
          <cell r="A408" t="str">
            <v>9210267</v>
          </cell>
        </row>
        <row r="409">
          <cell r="A409" t="str">
            <v>9210274</v>
          </cell>
        </row>
        <row r="410">
          <cell r="A410" t="str">
            <v>9210279</v>
          </cell>
        </row>
        <row r="411">
          <cell r="A411" t="str">
            <v>9210280</v>
          </cell>
        </row>
        <row r="412">
          <cell r="A412" t="str">
            <v>9210283</v>
          </cell>
        </row>
        <row r="413">
          <cell r="A413" t="str">
            <v>9210287</v>
          </cell>
        </row>
        <row r="414">
          <cell r="A414" t="str">
            <v>9210299</v>
          </cell>
        </row>
        <row r="415">
          <cell r="A415" t="str">
            <v>9210303</v>
          </cell>
        </row>
        <row r="416">
          <cell r="A416" t="str">
            <v>9210309</v>
          </cell>
        </row>
        <row r="417">
          <cell r="A417" t="str">
            <v>9210318</v>
          </cell>
        </row>
        <row r="418">
          <cell r="A418" t="str">
            <v>9210319</v>
          </cell>
        </row>
        <row r="419">
          <cell r="A419" t="str">
            <v>9210320</v>
          </cell>
        </row>
        <row r="420">
          <cell r="A420" t="str">
            <v>9210323</v>
          </cell>
        </row>
        <row r="421">
          <cell r="A421" t="str">
            <v>9210326</v>
          </cell>
        </row>
        <row r="422">
          <cell r="A422" t="str">
            <v>9210327</v>
          </cell>
        </row>
        <row r="423">
          <cell r="A423" t="str">
            <v>9210328</v>
          </cell>
        </row>
        <row r="424">
          <cell r="A424" t="str">
            <v>9210331</v>
          </cell>
        </row>
        <row r="425">
          <cell r="A425" t="str">
            <v>9210334</v>
          </cell>
        </row>
        <row r="426">
          <cell r="A426" t="str">
            <v>9210339</v>
          </cell>
        </row>
        <row r="427">
          <cell r="A427" t="str">
            <v>9210342</v>
          </cell>
        </row>
        <row r="428">
          <cell r="A428" t="str">
            <v>9210343</v>
          </cell>
        </row>
        <row r="429">
          <cell r="A429" t="str">
            <v>9210345</v>
          </cell>
        </row>
        <row r="430">
          <cell r="A430" t="str">
            <v>9210346</v>
          </cell>
        </row>
        <row r="431">
          <cell r="A431" t="str">
            <v>9210354</v>
          </cell>
        </row>
        <row r="432">
          <cell r="A432" t="str">
            <v>9210357</v>
          </cell>
        </row>
        <row r="433">
          <cell r="A433" t="str">
            <v>9210365</v>
          </cell>
        </row>
        <row r="434">
          <cell r="A434" t="str">
            <v>9210367</v>
          </cell>
        </row>
        <row r="435">
          <cell r="A435" t="str">
            <v>9210371</v>
          </cell>
        </row>
        <row r="436">
          <cell r="A436" t="str">
            <v>9210374</v>
          </cell>
        </row>
        <row r="437">
          <cell r="A437" t="str">
            <v>9210376</v>
          </cell>
        </row>
        <row r="438">
          <cell r="A438" t="str">
            <v>9210380</v>
          </cell>
        </row>
        <row r="439">
          <cell r="A439" t="str">
            <v>9210391</v>
          </cell>
        </row>
        <row r="440">
          <cell r="A440" t="str">
            <v>9210406</v>
          </cell>
        </row>
        <row r="441">
          <cell r="A441" t="str">
            <v>9210409</v>
          </cell>
        </row>
        <row r="442">
          <cell r="A442" t="str">
            <v>9210411</v>
          </cell>
        </row>
        <row r="443">
          <cell r="A443" t="str">
            <v>9210418</v>
          </cell>
        </row>
        <row r="444">
          <cell r="A444" t="str">
            <v>9210427</v>
          </cell>
        </row>
        <row r="445">
          <cell r="A445" t="str">
            <v>9210428</v>
          </cell>
        </row>
        <row r="446">
          <cell r="A446" t="str">
            <v>9210430</v>
          </cell>
        </row>
        <row r="447">
          <cell r="A447">
            <v>9210432</v>
          </cell>
        </row>
        <row r="448">
          <cell r="A448" t="str">
            <v>9210434</v>
          </cell>
        </row>
        <row r="449">
          <cell r="A449" t="str">
            <v>9210438</v>
          </cell>
        </row>
        <row r="450">
          <cell r="A450" t="str">
            <v>9210440</v>
          </cell>
        </row>
        <row r="451">
          <cell r="A451" t="str">
            <v>9210444</v>
          </cell>
        </row>
        <row r="452">
          <cell r="A452" t="str">
            <v>9210445</v>
          </cell>
        </row>
        <row r="453">
          <cell r="A453" t="str">
            <v>9210446</v>
          </cell>
        </row>
        <row r="454">
          <cell r="A454" t="str">
            <v>9210457</v>
          </cell>
        </row>
        <row r="455">
          <cell r="A455" t="str">
            <v>9210458</v>
          </cell>
        </row>
        <row r="456">
          <cell r="A456" t="str">
            <v>9210462</v>
          </cell>
        </row>
        <row r="457">
          <cell r="A457" t="str">
            <v>9210463</v>
          </cell>
        </row>
        <row r="458">
          <cell r="A458" t="str">
            <v>9210464</v>
          </cell>
        </row>
        <row r="459">
          <cell r="A459" t="str">
            <v>9210466</v>
          </cell>
        </row>
        <row r="460">
          <cell r="A460" t="str">
            <v>9210467</v>
          </cell>
        </row>
        <row r="461">
          <cell r="A461" t="str">
            <v>9210469</v>
          </cell>
        </row>
        <row r="462">
          <cell r="A462" t="str">
            <v>9210472</v>
          </cell>
        </row>
        <row r="463">
          <cell r="A463" t="str">
            <v>9210473</v>
          </cell>
        </row>
        <row r="464">
          <cell r="A464" t="str">
            <v>9210480</v>
          </cell>
        </row>
        <row r="465">
          <cell r="A465" t="str">
            <v>9210481</v>
          </cell>
        </row>
        <row r="466">
          <cell r="A466" t="str">
            <v>9210483</v>
          </cell>
        </row>
        <row r="467">
          <cell r="A467" t="str">
            <v>9210484</v>
          </cell>
        </row>
        <row r="468">
          <cell r="A468" t="str">
            <v>9210490</v>
          </cell>
        </row>
        <row r="469">
          <cell r="A469" t="str">
            <v>9210492</v>
          </cell>
        </row>
        <row r="470">
          <cell r="A470" t="str">
            <v>9210494</v>
          </cell>
        </row>
        <row r="471">
          <cell r="A471" t="str">
            <v>9210498</v>
          </cell>
        </row>
        <row r="472">
          <cell r="A472" t="str">
            <v>9210499</v>
          </cell>
        </row>
        <row r="473">
          <cell r="A473" t="str">
            <v>9210506</v>
          </cell>
        </row>
        <row r="474">
          <cell r="A474" t="str">
            <v>9210511</v>
          </cell>
        </row>
        <row r="475">
          <cell r="A475" t="str">
            <v>9210513</v>
          </cell>
        </row>
        <row r="476">
          <cell r="A476" t="str">
            <v>9210517</v>
          </cell>
        </row>
        <row r="477">
          <cell r="A477" t="str">
            <v>9210520</v>
          </cell>
        </row>
        <row r="478">
          <cell r="A478" t="str">
            <v>9210522</v>
          </cell>
        </row>
        <row r="479">
          <cell r="A479" t="str">
            <v>9210523</v>
          </cell>
        </row>
        <row r="480">
          <cell r="A480" t="str">
            <v>9210525</v>
          </cell>
        </row>
        <row r="481">
          <cell r="A481" t="str">
            <v>9210555</v>
          </cell>
        </row>
        <row r="482">
          <cell r="A482" t="str">
            <v>9210559</v>
          </cell>
        </row>
        <row r="483">
          <cell r="A483" t="str">
            <v>9210604</v>
          </cell>
        </row>
        <row r="484">
          <cell r="A484" t="str">
            <v>9210609</v>
          </cell>
        </row>
        <row r="485">
          <cell r="A485" t="str">
            <v>9210615</v>
          </cell>
        </row>
        <row r="486">
          <cell r="A486" t="str">
            <v>9210621</v>
          </cell>
        </row>
        <row r="487">
          <cell r="A487" t="str">
            <v>9210622</v>
          </cell>
        </row>
        <row r="488">
          <cell r="A488" t="str">
            <v>9210634</v>
          </cell>
        </row>
        <row r="489">
          <cell r="A489" t="str">
            <v>9210637</v>
          </cell>
        </row>
        <row r="490">
          <cell r="A490" t="str">
            <v>9210659</v>
          </cell>
        </row>
        <row r="491">
          <cell r="A491" t="str">
            <v>9210660</v>
          </cell>
        </row>
        <row r="492">
          <cell r="A492" t="str">
            <v>9210662</v>
          </cell>
        </row>
        <row r="493">
          <cell r="A493" t="str">
            <v>9210663</v>
          </cell>
        </row>
        <row r="494">
          <cell r="A494" t="str">
            <v>9210665</v>
          </cell>
        </row>
        <row r="495">
          <cell r="A495" t="str">
            <v>9210672</v>
          </cell>
        </row>
        <row r="496">
          <cell r="A496" t="str">
            <v>9210673</v>
          </cell>
        </row>
        <row r="497">
          <cell r="A497" t="str">
            <v>9210681</v>
          </cell>
        </row>
        <row r="498">
          <cell r="A498" t="str">
            <v>9210682</v>
          </cell>
        </row>
        <row r="499">
          <cell r="A499" t="str">
            <v>9210694</v>
          </cell>
        </row>
        <row r="500">
          <cell r="A500" t="str">
            <v>9210707</v>
          </cell>
        </row>
        <row r="501">
          <cell r="A501" t="str">
            <v>9210708</v>
          </cell>
        </row>
        <row r="502">
          <cell r="A502" t="str">
            <v>9210711</v>
          </cell>
        </row>
        <row r="503">
          <cell r="A503" t="str">
            <v>9210714</v>
          </cell>
        </row>
        <row r="504">
          <cell r="A504" t="str">
            <v>9210715</v>
          </cell>
        </row>
        <row r="505">
          <cell r="A505" t="str">
            <v>9210716</v>
          </cell>
        </row>
        <row r="506">
          <cell r="A506" t="str">
            <v>9210717</v>
          </cell>
        </row>
        <row r="507">
          <cell r="A507" t="str">
            <v>9220001</v>
          </cell>
        </row>
        <row r="508">
          <cell r="A508" t="str">
            <v>9220002</v>
          </cell>
        </row>
        <row r="509">
          <cell r="A509" t="str">
            <v>9220003</v>
          </cell>
        </row>
        <row r="510">
          <cell r="A510" t="str">
            <v>9220004</v>
          </cell>
        </row>
        <row r="511">
          <cell r="A511" t="str">
            <v>9220005</v>
          </cell>
        </row>
        <row r="512">
          <cell r="A512" t="str">
            <v>9220006</v>
          </cell>
        </row>
        <row r="513">
          <cell r="A513" t="str">
            <v>9220007</v>
          </cell>
        </row>
        <row r="514">
          <cell r="A514" t="str">
            <v>9220008</v>
          </cell>
        </row>
        <row r="515">
          <cell r="A515" t="str">
            <v>93102113</v>
          </cell>
        </row>
        <row r="516">
          <cell r="A516" t="str">
            <v>93102120</v>
          </cell>
        </row>
        <row r="517">
          <cell r="A517" t="str">
            <v>93102121</v>
          </cell>
        </row>
        <row r="518">
          <cell r="A518" t="str">
            <v>93102122</v>
          </cell>
        </row>
        <row r="519">
          <cell r="A519" t="str">
            <v>93102125</v>
          </cell>
        </row>
        <row r="520">
          <cell r="A520" t="str">
            <v>93102135</v>
          </cell>
        </row>
        <row r="521">
          <cell r="A521" t="str">
            <v>9310540</v>
          </cell>
        </row>
        <row r="522">
          <cell r="A522" t="str">
            <v>9310542</v>
          </cell>
        </row>
        <row r="523">
          <cell r="A523" t="str">
            <v>9310543</v>
          </cell>
        </row>
        <row r="524">
          <cell r="A524" t="str">
            <v>9310544</v>
          </cell>
        </row>
        <row r="525">
          <cell r="A525" t="str">
            <v>9310545</v>
          </cell>
        </row>
        <row r="526">
          <cell r="A526" t="str">
            <v>9310546</v>
          </cell>
        </row>
        <row r="527">
          <cell r="A527" t="str">
            <v>9310547</v>
          </cell>
        </row>
        <row r="528">
          <cell r="A528" t="str">
            <v>9310554</v>
          </cell>
        </row>
        <row r="529">
          <cell r="A529" t="str">
            <v>9310557</v>
          </cell>
        </row>
        <row r="530">
          <cell r="A530" t="str">
            <v>9310600</v>
          </cell>
        </row>
        <row r="531">
          <cell r="A531" t="str">
            <v>9310611</v>
          </cell>
        </row>
        <row r="532">
          <cell r="A532" t="str">
            <v>9310612</v>
          </cell>
        </row>
        <row r="533">
          <cell r="A533" t="str">
            <v>9310617</v>
          </cell>
        </row>
        <row r="534">
          <cell r="A534" t="str">
            <v>9310618</v>
          </cell>
        </row>
        <row r="535">
          <cell r="A535" t="str">
            <v>9310622</v>
          </cell>
        </row>
        <row r="536">
          <cell r="A536" t="str">
            <v>9310624</v>
          </cell>
        </row>
        <row r="537">
          <cell r="A537" t="str">
            <v>9310625</v>
          </cell>
        </row>
        <row r="538">
          <cell r="A538" t="str">
            <v>9310627</v>
          </cell>
        </row>
        <row r="539">
          <cell r="A539" t="str">
            <v>9310628</v>
          </cell>
        </row>
        <row r="540">
          <cell r="A540" t="str">
            <v>9310631</v>
          </cell>
        </row>
        <row r="541">
          <cell r="A541" t="str">
            <v>9310634</v>
          </cell>
        </row>
        <row r="542">
          <cell r="A542" t="str">
            <v>9310635</v>
          </cell>
        </row>
        <row r="543">
          <cell r="A543" t="str">
            <v>9310636</v>
          </cell>
        </row>
        <row r="544">
          <cell r="A544" t="str">
            <v>9310637</v>
          </cell>
        </row>
        <row r="545">
          <cell r="A545" t="str">
            <v>9310638</v>
          </cell>
        </row>
        <row r="546">
          <cell r="A546" t="str">
            <v>9310640</v>
          </cell>
        </row>
        <row r="547">
          <cell r="A547" t="str">
            <v>9310641</v>
          </cell>
        </row>
        <row r="548">
          <cell r="A548" t="str">
            <v>9310642</v>
          </cell>
        </row>
        <row r="549">
          <cell r="A549" t="str">
            <v>9310643</v>
          </cell>
        </row>
        <row r="550">
          <cell r="A550" t="str">
            <v>9310644</v>
          </cell>
        </row>
        <row r="551">
          <cell r="A551" t="str">
            <v>9310652</v>
          </cell>
        </row>
        <row r="552">
          <cell r="A552" t="str">
            <v>9310659</v>
          </cell>
        </row>
        <row r="553">
          <cell r="A553" t="str">
            <v>9310660</v>
          </cell>
        </row>
        <row r="554">
          <cell r="A554" t="str">
            <v>9310672</v>
          </cell>
        </row>
        <row r="555">
          <cell r="A555" t="str">
            <v>9310678</v>
          </cell>
        </row>
        <row r="556">
          <cell r="A556" t="str">
            <v>9310684</v>
          </cell>
        </row>
        <row r="557">
          <cell r="A557" t="str">
            <v>9310686</v>
          </cell>
        </row>
        <row r="558">
          <cell r="A558" t="str">
            <v>9310692</v>
          </cell>
        </row>
        <row r="559">
          <cell r="A559" t="str">
            <v>9310693</v>
          </cell>
        </row>
        <row r="560">
          <cell r="A560" t="str">
            <v>9310696</v>
          </cell>
        </row>
        <row r="561">
          <cell r="A561" t="str">
            <v>9310697</v>
          </cell>
        </row>
        <row r="562">
          <cell r="A562" t="str">
            <v>9310698</v>
          </cell>
        </row>
        <row r="563">
          <cell r="A563" t="str">
            <v>9310699</v>
          </cell>
        </row>
        <row r="564">
          <cell r="A564" t="str">
            <v>9311003</v>
          </cell>
        </row>
        <row r="565">
          <cell r="A565" t="str">
            <v>9311004</v>
          </cell>
        </row>
        <row r="566">
          <cell r="A566" t="str">
            <v>9311005</v>
          </cell>
        </row>
        <row r="567">
          <cell r="A567" t="str">
            <v>9311007</v>
          </cell>
        </row>
        <row r="568">
          <cell r="A568" t="str">
            <v>9311008</v>
          </cell>
        </row>
        <row r="569">
          <cell r="A569" t="str">
            <v>9311009</v>
          </cell>
        </row>
        <row r="570">
          <cell r="A570" t="str">
            <v>9311011</v>
          </cell>
        </row>
        <row r="571">
          <cell r="A571" t="str">
            <v>9311012</v>
          </cell>
        </row>
        <row r="572">
          <cell r="A572" t="str">
            <v>9311013</v>
          </cell>
        </row>
        <row r="573">
          <cell r="A573" t="str">
            <v>9311014</v>
          </cell>
        </row>
        <row r="574">
          <cell r="A574" t="str">
            <v>9311016</v>
          </cell>
        </row>
        <row r="575">
          <cell r="A575" t="str">
            <v>9311017</v>
          </cell>
        </row>
        <row r="576">
          <cell r="A576" t="str">
            <v>9311018</v>
          </cell>
        </row>
        <row r="577">
          <cell r="A577" t="str">
            <v>9311019</v>
          </cell>
        </row>
        <row r="578">
          <cell r="A578" t="str">
            <v>9311020</v>
          </cell>
        </row>
        <row r="579">
          <cell r="A579" t="str">
            <v>9311021</v>
          </cell>
        </row>
        <row r="580">
          <cell r="A580" t="str">
            <v>9311023</v>
          </cell>
        </row>
        <row r="581">
          <cell r="A581" t="str">
            <v>9311025</v>
          </cell>
        </row>
        <row r="582">
          <cell r="A582" t="str">
            <v>9311026</v>
          </cell>
        </row>
        <row r="583">
          <cell r="A583" t="str">
            <v>9311027</v>
          </cell>
        </row>
        <row r="584">
          <cell r="A584" t="str">
            <v>9311029</v>
          </cell>
        </row>
        <row r="585">
          <cell r="A585" t="str">
            <v>9311030</v>
          </cell>
        </row>
        <row r="586">
          <cell r="A586" t="str">
            <v>9311031</v>
          </cell>
        </row>
        <row r="587">
          <cell r="A587" t="str">
            <v>9311032</v>
          </cell>
        </row>
        <row r="588">
          <cell r="A588" t="str">
            <v>9311033</v>
          </cell>
        </row>
        <row r="589">
          <cell r="A589" t="str">
            <v>9311035</v>
          </cell>
        </row>
        <row r="590">
          <cell r="A590" t="str">
            <v>9311036</v>
          </cell>
        </row>
        <row r="591">
          <cell r="A591" t="str">
            <v>9311037</v>
          </cell>
        </row>
        <row r="592">
          <cell r="A592" t="str">
            <v>9311038</v>
          </cell>
        </row>
        <row r="593">
          <cell r="A593" t="str">
            <v>9311039</v>
          </cell>
        </row>
        <row r="594">
          <cell r="A594" t="str">
            <v>9311040</v>
          </cell>
        </row>
        <row r="595">
          <cell r="A595" t="str">
            <v>9311041</v>
          </cell>
        </row>
        <row r="596">
          <cell r="A596" t="str">
            <v>9311042</v>
          </cell>
        </row>
        <row r="597">
          <cell r="A597" t="str">
            <v>9311046</v>
          </cell>
        </row>
        <row r="598">
          <cell r="A598" t="str">
            <v>9311047</v>
          </cell>
        </row>
        <row r="599">
          <cell r="A599" t="str">
            <v>9311048</v>
          </cell>
        </row>
        <row r="600">
          <cell r="A600" t="str">
            <v>9311049</v>
          </cell>
        </row>
        <row r="601">
          <cell r="A601" t="str">
            <v>9311067</v>
          </cell>
        </row>
        <row r="602">
          <cell r="A602" t="str">
            <v>9311068</v>
          </cell>
        </row>
        <row r="603">
          <cell r="A603" t="str">
            <v>9311069</v>
          </cell>
        </row>
        <row r="604">
          <cell r="A604" t="str">
            <v>93110700</v>
          </cell>
        </row>
        <row r="605">
          <cell r="A605" t="str">
            <v>93110701</v>
          </cell>
        </row>
        <row r="606">
          <cell r="A606" t="str">
            <v>93110704</v>
          </cell>
        </row>
        <row r="607">
          <cell r="A607" t="str">
            <v>93110705</v>
          </cell>
        </row>
        <row r="608">
          <cell r="A608" t="str">
            <v>93110706</v>
          </cell>
        </row>
        <row r="609">
          <cell r="A609" t="str">
            <v>9311072</v>
          </cell>
        </row>
        <row r="610">
          <cell r="A610" t="str">
            <v>9311081</v>
          </cell>
        </row>
        <row r="611">
          <cell r="A611" t="str">
            <v>9311088</v>
          </cell>
        </row>
        <row r="612">
          <cell r="A612" t="str">
            <v>9311089</v>
          </cell>
        </row>
        <row r="613">
          <cell r="A613" t="str">
            <v>9311092</v>
          </cell>
        </row>
        <row r="614">
          <cell r="A614" t="str">
            <v>9311094</v>
          </cell>
        </row>
        <row r="615">
          <cell r="A615" t="str">
            <v>9311095</v>
          </cell>
        </row>
        <row r="616">
          <cell r="A616" t="str">
            <v>9311115</v>
          </cell>
        </row>
        <row r="617">
          <cell r="A617" t="str">
            <v>9311117</v>
          </cell>
        </row>
        <row r="618">
          <cell r="A618" t="str">
            <v>9311120</v>
          </cell>
        </row>
        <row r="619">
          <cell r="A619" t="str">
            <v>93111243</v>
          </cell>
        </row>
        <row r="620">
          <cell r="A620" t="str">
            <v>9311126</v>
          </cell>
        </row>
        <row r="621">
          <cell r="A621" t="str">
            <v>9311128</v>
          </cell>
        </row>
        <row r="622">
          <cell r="A622" t="str">
            <v>9311130</v>
          </cell>
        </row>
        <row r="623">
          <cell r="A623" t="str">
            <v>9311138</v>
          </cell>
        </row>
        <row r="624">
          <cell r="A624" t="str">
            <v>9311140</v>
          </cell>
        </row>
        <row r="625">
          <cell r="A625" t="str">
            <v>9311146</v>
          </cell>
        </row>
        <row r="626">
          <cell r="A626" t="str">
            <v>9311147</v>
          </cell>
        </row>
        <row r="627">
          <cell r="A627" t="str">
            <v>9311150</v>
          </cell>
        </row>
        <row r="628">
          <cell r="A628" t="str">
            <v>9311152</v>
          </cell>
        </row>
        <row r="629">
          <cell r="A629" t="str">
            <v>9311154</v>
          </cell>
        </row>
        <row r="630">
          <cell r="A630" t="str">
            <v>9311156</v>
          </cell>
        </row>
        <row r="631">
          <cell r="A631" t="str">
            <v>9311158</v>
          </cell>
        </row>
        <row r="632">
          <cell r="A632" t="str">
            <v>9311160</v>
          </cell>
        </row>
        <row r="633">
          <cell r="A633" t="str">
            <v>9311164</v>
          </cell>
        </row>
        <row r="634">
          <cell r="A634" t="str">
            <v>9311166</v>
          </cell>
        </row>
        <row r="635">
          <cell r="A635" t="str">
            <v>9311167</v>
          </cell>
        </row>
        <row r="636">
          <cell r="A636" t="str">
            <v>9311171</v>
          </cell>
        </row>
        <row r="637">
          <cell r="A637" t="str">
            <v>9311174</v>
          </cell>
        </row>
        <row r="638">
          <cell r="A638" t="str">
            <v>9311175</v>
          </cell>
        </row>
        <row r="639">
          <cell r="A639" t="str">
            <v>9311181</v>
          </cell>
        </row>
        <row r="640">
          <cell r="A640" t="str">
            <v>9311182</v>
          </cell>
        </row>
        <row r="641">
          <cell r="A641" t="str">
            <v>9311183</v>
          </cell>
        </row>
        <row r="642">
          <cell r="A642" t="str">
            <v>9311184</v>
          </cell>
        </row>
        <row r="643">
          <cell r="A643" t="str">
            <v>9311185</v>
          </cell>
        </row>
        <row r="644">
          <cell r="A644" t="str">
            <v>9311186</v>
          </cell>
        </row>
        <row r="645">
          <cell r="A645" t="str">
            <v>9311187</v>
          </cell>
        </row>
        <row r="646">
          <cell r="A646" t="str">
            <v>9311188</v>
          </cell>
        </row>
        <row r="647">
          <cell r="A647" t="str">
            <v>9311192</v>
          </cell>
        </row>
        <row r="648">
          <cell r="A648" t="str">
            <v>9311194</v>
          </cell>
        </row>
        <row r="649">
          <cell r="A649" t="str">
            <v>9311196</v>
          </cell>
        </row>
        <row r="650">
          <cell r="A650" t="str">
            <v>9311197</v>
          </cell>
        </row>
        <row r="651">
          <cell r="A651" t="str">
            <v>9311199</v>
          </cell>
        </row>
        <row r="652">
          <cell r="A652" t="str">
            <v>9311201</v>
          </cell>
        </row>
        <row r="653">
          <cell r="A653" t="str">
            <v>9311204</v>
          </cell>
        </row>
        <row r="654">
          <cell r="A654" t="str">
            <v>9311206</v>
          </cell>
        </row>
        <row r="655">
          <cell r="A655" t="str">
            <v>9311210</v>
          </cell>
        </row>
        <row r="656">
          <cell r="A656" t="str">
            <v>9311211</v>
          </cell>
        </row>
        <row r="657">
          <cell r="A657" t="str">
            <v>9311212</v>
          </cell>
        </row>
        <row r="658">
          <cell r="A658" t="str">
            <v>9311213</v>
          </cell>
        </row>
        <row r="659">
          <cell r="A659" t="str">
            <v>9311214</v>
          </cell>
        </row>
        <row r="660">
          <cell r="A660" t="str">
            <v>9311215</v>
          </cell>
        </row>
        <row r="661">
          <cell r="A661" t="str">
            <v>9311216</v>
          </cell>
        </row>
        <row r="662">
          <cell r="A662" t="str">
            <v>9311217</v>
          </cell>
        </row>
        <row r="663">
          <cell r="A663" t="str">
            <v>9311218</v>
          </cell>
        </row>
        <row r="664">
          <cell r="A664" t="str">
            <v>9311219</v>
          </cell>
        </row>
        <row r="665">
          <cell r="A665" t="str">
            <v>9311220</v>
          </cell>
        </row>
        <row r="666">
          <cell r="A666" t="str">
            <v>9311221</v>
          </cell>
        </row>
        <row r="667">
          <cell r="A667" t="str">
            <v>9311222</v>
          </cell>
        </row>
        <row r="668">
          <cell r="A668" t="str">
            <v>9311223</v>
          </cell>
        </row>
        <row r="669">
          <cell r="A669" t="str">
            <v>9311224</v>
          </cell>
        </row>
        <row r="670">
          <cell r="A670" t="str">
            <v>9311225</v>
          </cell>
        </row>
        <row r="671">
          <cell r="A671" t="str">
            <v>9311226</v>
          </cell>
        </row>
        <row r="672">
          <cell r="A672" t="str">
            <v>9311227</v>
          </cell>
        </row>
        <row r="673">
          <cell r="A673" t="str">
            <v>9311228</v>
          </cell>
        </row>
        <row r="674">
          <cell r="A674" t="str">
            <v>9311229</v>
          </cell>
        </row>
        <row r="675">
          <cell r="A675" t="str">
            <v>9311230</v>
          </cell>
        </row>
        <row r="676">
          <cell r="A676" t="str">
            <v>9311232</v>
          </cell>
        </row>
        <row r="677">
          <cell r="A677" t="str">
            <v>9311233</v>
          </cell>
        </row>
        <row r="678">
          <cell r="A678" t="str">
            <v>9311234</v>
          </cell>
        </row>
        <row r="679">
          <cell r="A679" t="str">
            <v>9311235</v>
          </cell>
        </row>
        <row r="680">
          <cell r="A680" t="str">
            <v>9311236</v>
          </cell>
        </row>
        <row r="681">
          <cell r="A681" t="str">
            <v>9311237</v>
          </cell>
        </row>
        <row r="682">
          <cell r="A682" t="str">
            <v>9311238</v>
          </cell>
        </row>
        <row r="683">
          <cell r="A683" t="str">
            <v>9311239</v>
          </cell>
        </row>
        <row r="684">
          <cell r="A684" t="str">
            <v>9311240</v>
          </cell>
        </row>
        <row r="685">
          <cell r="A685" t="str">
            <v>9311241</v>
          </cell>
        </row>
        <row r="686">
          <cell r="A686" t="str">
            <v>9311242</v>
          </cell>
        </row>
      </sheetData>
      <sheetData sheetId="5">
        <row r="190">
          <cell r="F190">
            <v>315661429.63800001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JILT"/>
      <sheetName val="Sheet2"/>
      <sheetName val="SAN orlogo 2009"/>
      <sheetName val="Sheet5"/>
      <sheetName val="SAN zarlaga 2009"/>
      <sheetName val="2008"/>
      <sheetName val="2007"/>
      <sheetName val="2006"/>
      <sheetName val="2005"/>
      <sheetName val="2004"/>
      <sheetName val="2003"/>
      <sheetName val="TAILBAR"/>
      <sheetName val="Sheet1"/>
      <sheetName val="SAN Orlogo saraar"/>
    </sheetNames>
    <sheetDataSet>
      <sheetData sheetId="0">
        <row r="7">
          <cell r="A7" t="str">
            <v>67100740</v>
          </cell>
        </row>
      </sheetData>
      <sheetData sheetId="1"/>
      <sheetData sheetId="2">
        <row r="2">
          <cell r="E2" t="str">
            <v>9410758</v>
          </cell>
          <cell r="H2">
            <v>7</v>
          </cell>
        </row>
        <row r="3">
          <cell r="E3" t="str">
            <v>9410759</v>
          </cell>
          <cell r="H3">
            <v>11</v>
          </cell>
        </row>
        <row r="4">
          <cell r="E4" t="str">
            <v>9410760</v>
          </cell>
          <cell r="H4">
            <v>3</v>
          </cell>
        </row>
        <row r="5">
          <cell r="E5" t="str">
            <v>9410681</v>
          </cell>
          <cell r="H5">
            <v>1</v>
          </cell>
        </row>
        <row r="6">
          <cell r="E6" t="str">
            <v>9410706</v>
          </cell>
          <cell r="H6">
            <v>1</v>
          </cell>
        </row>
        <row r="7">
          <cell r="E7" t="str">
            <v>9410687</v>
          </cell>
          <cell r="H7">
            <v>7</v>
          </cell>
        </row>
        <row r="8">
          <cell r="E8" t="str">
            <v>9410690</v>
          </cell>
          <cell r="H8">
            <v>2</v>
          </cell>
        </row>
        <row r="9">
          <cell r="E9" t="str">
            <v>9410692</v>
          </cell>
          <cell r="H9">
            <v>20</v>
          </cell>
        </row>
        <row r="10">
          <cell r="E10" t="str">
            <v>9410680</v>
          </cell>
          <cell r="H10">
            <v>1</v>
          </cell>
        </row>
        <row r="11">
          <cell r="E11" t="str">
            <v>9410686</v>
          </cell>
          <cell r="H11">
            <v>5</v>
          </cell>
        </row>
        <row r="12">
          <cell r="E12" t="str">
            <v>9410709</v>
          </cell>
          <cell r="H12">
            <v>16</v>
          </cell>
        </row>
        <row r="13">
          <cell r="E13" t="str">
            <v>9410697</v>
          </cell>
          <cell r="H13">
            <v>1</v>
          </cell>
        </row>
        <row r="14">
          <cell r="E14" t="str">
            <v>9410704</v>
          </cell>
          <cell r="H14">
            <v>15</v>
          </cell>
        </row>
        <row r="15">
          <cell r="E15" t="str">
            <v>9410708</v>
          </cell>
          <cell r="H15">
            <v>6</v>
          </cell>
        </row>
        <row r="16">
          <cell r="E16" t="str">
            <v>9410695</v>
          </cell>
          <cell r="H16">
            <v>1</v>
          </cell>
        </row>
        <row r="17">
          <cell r="E17" t="str">
            <v>9410712</v>
          </cell>
          <cell r="H17">
            <v>5</v>
          </cell>
        </row>
        <row r="18">
          <cell r="E18" t="str">
            <v>9410689</v>
          </cell>
          <cell r="H18">
            <v>8</v>
          </cell>
        </row>
        <row r="19">
          <cell r="E19" t="str">
            <v>9410702</v>
          </cell>
          <cell r="H19">
            <v>21</v>
          </cell>
        </row>
        <row r="20">
          <cell r="E20" t="str">
            <v>9410685</v>
          </cell>
          <cell r="H20">
            <v>1</v>
          </cell>
        </row>
        <row r="21">
          <cell r="E21" t="str">
            <v>9410696</v>
          </cell>
          <cell r="H21">
            <v>60</v>
          </cell>
        </row>
        <row r="22">
          <cell r="E22" t="str">
            <v>9410711</v>
          </cell>
          <cell r="H22">
            <v>10</v>
          </cell>
        </row>
        <row r="23">
          <cell r="E23" t="str">
            <v>9410683</v>
          </cell>
          <cell r="H23">
            <v>20</v>
          </cell>
        </row>
        <row r="24">
          <cell r="E24" t="str">
            <v>9410688</v>
          </cell>
          <cell r="H24">
            <v>10</v>
          </cell>
        </row>
        <row r="25">
          <cell r="E25" t="str">
            <v>9410694</v>
          </cell>
          <cell r="H25">
            <v>1</v>
          </cell>
        </row>
        <row r="26">
          <cell r="E26" t="str">
            <v>9410707</v>
          </cell>
          <cell r="H26">
            <v>2</v>
          </cell>
        </row>
        <row r="27">
          <cell r="E27" t="str">
            <v>9410698</v>
          </cell>
          <cell r="H27">
            <v>1</v>
          </cell>
        </row>
        <row r="28">
          <cell r="E28" t="str">
            <v>9410691</v>
          </cell>
          <cell r="H28">
            <v>12</v>
          </cell>
        </row>
        <row r="29">
          <cell r="E29" t="str">
            <v>9410684</v>
          </cell>
          <cell r="H29">
            <v>50</v>
          </cell>
        </row>
        <row r="30">
          <cell r="E30" t="str">
            <v>9410710</v>
          </cell>
          <cell r="H30">
            <v>20</v>
          </cell>
        </row>
        <row r="31">
          <cell r="E31" t="str">
            <v>9410703</v>
          </cell>
          <cell r="H31">
            <v>7</v>
          </cell>
        </row>
        <row r="32">
          <cell r="E32" t="str">
            <v>9410693</v>
          </cell>
          <cell r="H32">
            <v>20</v>
          </cell>
        </row>
        <row r="33">
          <cell r="E33" t="str">
            <v>9410716</v>
          </cell>
          <cell r="H33">
            <v>2</v>
          </cell>
        </row>
        <row r="34">
          <cell r="E34" t="str">
            <v>9410699</v>
          </cell>
          <cell r="H34">
            <v>1</v>
          </cell>
        </row>
        <row r="35">
          <cell r="E35" t="str">
            <v>9410705</v>
          </cell>
          <cell r="H35">
            <v>2</v>
          </cell>
        </row>
        <row r="36">
          <cell r="E36" t="str">
            <v>9410701</v>
          </cell>
          <cell r="H36">
            <v>7</v>
          </cell>
        </row>
        <row r="37">
          <cell r="E37" t="str">
            <v>9410682</v>
          </cell>
          <cell r="H37">
            <v>1</v>
          </cell>
        </row>
        <row r="38">
          <cell r="E38" t="str">
            <v>9410715</v>
          </cell>
          <cell r="H38">
            <v>2</v>
          </cell>
        </row>
        <row r="39">
          <cell r="E39" t="str">
            <v>9410700</v>
          </cell>
          <cell r="H39">
            <v>1</v>
          </cell>
        </row>
        <row r="40">
          <cell r="E40" t="str">
            <v>9410714</v>
          </cell>
          <cell r="H40">
            <v>40</v>
          </cell>
        </row>
        <row r="41">
          <cell r="E41" t="str">
            <v>9410713</v>
          </cell>
          <cell r="H41">
            <v>1</v>
          </cell>
        </row>
        <row r="42">
          <cell r="E42" t="str">
            <v>9410718</v>
          </cell>
          <cell r="H42">
            <v>8</v>
          </cell>
        </row>
        <row r="43">
          <cell r="E43" t="str">
            <v>9417017</v>
          </cell>
          <cell r="H43">
            <v>1</v>
          </cell>
        </row>
        <row r="44">
          <cell r="E44" t="str">
            <v>9410720</v>
          </cell>
          <cell r="H44">
            <v>1</v>
          </cell>
        </row>
        <row r="45">
          <cell r="E45" t="str">
            <v>9410721</v>
          </cell>
          <cell r="H45">
            <v>2</v>
          </cell>
        </row>
        <row r="46">
          <cell r="E46" t="str">
            <v>9410719</v>
          </cell>
          <cell r="H46">
            <v>2</v>
          </cell>
        </row>
        <row r="47">
          <cell r="E47" t="str">
            <v>9410722</v>
          </cell>
          <cell r="H47">
            <v>72</v>
          </cell>
        </row>
        <row r="48">
          <cell r="E48" t="str">
            <v>9410723</v>
          </cell>
          <cell r="H48">
            <v>1</v>
          </cell>
        </row>
        <row r="49">
          <cell r="E49" t="str">
            <v>9410724</v>
          </cell>
          <cell r="H49">
            <v>18</v>
          </cell>
        </row>
        <row r="50">
          <cell r="E50" t="str">
            <v>9410642</v>
          </cell>
          <cell r="H50">
            <v>6</v>
          </cell>
        </row>
        <row r="51">
          <cell r="E51" t="str">
            <v>9410726</v>
          </cell>
          <cell r="H51">
            <v>1</v>
          </cell>
        </row>
        <row r="52">
          <cell r="E52" t="str">
            <v>9410725</v>
          </cell>
          <cell r="H52">
            <v>200</v>
          </cell>
        </row>
        <row r="53">
          <cell r="E53" t="str">
            <v>9410727</v>
          </cell>
          <cell r="H53">
            <v>2</v>
          </cell>
        </row>
        <row r="54">
          <cell r="E54" t="str">
            <v>9410732</v>
          </cell>
          <cell r="H54">
            <v>2</v>
          </cell>
        </row>
        <row r="55">
          <cell r="E55" t="str">
            <v>9410735</v>
          </cell>
          <cell r="H55">
            <v>4</v>
          </cell>
        </row>
        <row r="56">
          <cell r="E56" t="str">
            <v>9410730</v>
          </cell>
          <cell r="H56">
            <v>6</v>
          </cell>
        </row>
        <row r="57">
          <cell r="E57" t="str">
            <v>9410737</v>
          </cell>
          <cell r="H57">
            <v>2</v>
          </cell>
        </row>
        <row r="58">
          <cell r="E58" t="str">
            <v>9410740</v>
          </cell>
          <cell r="H58">
            <v>6</v>
          </cell>
        </row>
        <row r="59">
          <cell r="E59" t="str">
            <v>9410738</v>
          </cell>
          <cell r="H59">
            <v>2</v>
          </cell>
        </row>
        <row r="60">
          <cell r="E60" t="str">
            <v>9410728</v>
          </cell>
          <cell r="H60">
            <v>2</v>
          </cell>
        </row>
        <row r="61">
          <cell r="E61" t="str">
            <v>9410736</v>
          </cell>
          <cell r="H61">
            <v>2</v>
          </cell>
        </row>
        <row r="62">
          <cell r="E62" t="str">
            <v>9410731</v>
          </cell>
          <cell r="H62">
            <v>2</v>
          </cell>
        </row>
        <row r="63">
          <cell r="E63" t="str">
            <v>9410733</v>
          </cell>
          <cell r="H63">
            <v>4</v>
          </cell>
        </row>
        <row r="64">
          <cell r="E64" t="str">
            <v>9410734</v>
          </cell>
          <cell r="H64">
            <v>4</v>
          </cell>
        </row>
        <row r="65">
          <cell r="E65" t="str">
            <v>9410741</v>
          </cell>
          <cell r="H65">
            <v>2</v>
          </cell>
        </row>
        <row r="66">
          <cell r="E66" t="str">
            <v>9410729</v>
          </cell>
          <cell r="H66">
            <v>2</v>
          </cell>
        </row>
        <row r="67">
          <cell r="E67" t="str">
            <v>9410739</v>
          </cell>
          <cell r="H67">
            <v>1</v>
          </cell>
        </row>
        <row r="68">
          <cell r="E68" t="str">
            <v>9410742</v>
          </cell>
          <cell r="H68">
            <v>5</v>
          </cell>
        </row>
        <row r="69">
          <cell r="E69" t="str">
            <v>9410743</v>
          </cell>
          <cell r="H69">
            <v>12</v>
          </cell>
        </row>
        <row r="70">
          <cell r="E70" t="str">
            <v>9410744</v>
          </cell>
          <cell r="H70">
            <v>6</v>
          </cell>
        </row>
        <row r="71">
          <cell r="E71" t="str">
            <v>9410744</v>
          </cell>
          <cell r="H71">
            <v>6</v>
          </cell>
        </row>
        <row r="72">
          <cell r="E72" t="str">
            <v>9410742</v>
          </cell>
          <cell r="H72">
            <v>1</v>
          </cell>
        </row>
        <row r="73">
          <cell r="E73" t="str">
            <v>9410745</v>
          </cell>
          <cell r="H73">
            <v>2</v>
          </cell>
        </row>
        <row r="645">
          <cell r="E645" t="str">
            <v>9411070</v>
          </cell>
          <cell r="H645">
            <v>2</v>
          </cell>
        </row>
        <row r="646">
          <cell r="E646" t="str">
            <v>9411071</v>
          </cell>
          <cell r="H646">
            <v>1</v>
          </cell>
        </row>
        <row r="647">
          <cell r="E647" t="str">
            <v>9411072</v>
          </cell>
          <cell r="H647">
            <v>30</v>
          </cell>
        </row>
        <row r="648">
          <cell r="E648" t="str">
            <v>9411076</v>
          </cell>
          <cell r="H648">
            <v>5</v>
          </cell>
        </row>
        <row r="649">
          <cell r="E649" t="str">
            <v>9411074</v>
          </cell>
          <cell r="H649">
            <v>5</v>
          </cell>
        </row>
        <row r="650">
          <cell r="E650" t="str">
            <v>9411078</v>
          </cell>
          <cell r="H650">
            <v>5</v>
          </cell>
        </row>
        <row r="651">
          <cell r="E651" t="str">
            <v>9411077</v>
          </cell>
          <cell r="H651">
            <v>50</v>
          </cell>
        </row>
        <row r="652">
          <cell r="E652" t="str">
            <v>9411080</v>
          </cell>
          <cell r="H652">
            <v>10</v>
          </cell>
        </row>
        <row r="653">
          <cell r="E653" t="str">
            <v>9411082</v>
          </cell>
          <cell r="H653">
            <v>1</v>
          </cell>
        </row>
        <row r="654">
          <cell r="E654" t="str">
            <v>9411073</v>
          </cell>
          <cell r="H654">
            <v>7</v>
          </cell>
        </row>
        <row r="655">
          <cell r="E655" t="str">
            <v>9411079</v>
          </cell>
          <cell r="H655">
            <v>10</v>
          </cell>
        </row>
        <row r="656">
          <cell r="E656" t="str">
            <v>9411081</v>
          </cell>
          <cell r="H656">
            <v>1</v>
          </cell>
        </row>
        <row r="657">
          <cell r="E657" t="str">
            <v>9411075</v>
          </cell>
          <cell r="H657">
            <v>1</v>
          </cell>
        </row>
        <row r="658">
          <cell r="E658" t="str">
            <v>9411073</v>
          </cell>
          <cell r="H658">
            <v>7</v>
          </cell>
        </row>
        <row r="659">
          <cell r="E659" t="str">
            <v>9411083</v>
          </cell>
          <cell r="H659">
            <v>1</v>
          </cell>
        </row>
        <row r="660">
          <cell r="E660" t="str">
            <v>9411085</v>
          </cell>
          <cell r="H660">
            <v>10</v>
          </cell>
        </row>
        <row r="661">
          <cell r="E661" t="str">
            <v>9411086</v>
          </cell>
          <cell r="H661">
            <v>1</v>
          </cell>
        </row>
        <row r="662">
          <cell r="E662" t="str">
            <v>9411092</v>
          </cell>
          <cell r="H662">
            <v>3</v>
          </cell>
        </row>
        <row r="663">
          <cell r="E663" t="str">
            <v>9411090</v>
          </cell>
          <cell r="H663">
            <v>1</v>
          </cell>
        </row>
        <row r="664">
          <cell r="E664" t="str">
            <v>9411089</v>
          </cell>
          <cell r="H664">
            <v>2</v>
          </cell>
        </row>
        <row r="665">
          <cell r="E665" t="str">
            <v>9411084</v>
          </cell>
          <cell r="H665">
            <v>1</v>
          </cell>
        </row>
        <row r="666">
          <cell r="E666" t="str">
            <v>9411087</v>
          </cell>
          <cell r="H666">
            <v>1</v>
          </cell>
        </row>
        <row r="667">
          <cell r="E667" t="str">
            <v>9411086</v>
          </cell>
          <cell r="H667">
            <v>49</v>
          </cell>
        </row>
        <row r="668">
          <cell r="E668" t="str">
            <v>9411088</v>
          </cell>
          <cell r="H668">
            <v>1</v>
          </cell>
        </row>
        <row r="669">
          <cell r="E669" t="str">
            <v>9411093</v>
          </cell>
          <cell r="H669">
            <v>20</v>
          </cell>
        </row>
        <row r="670">
          <cell r="E670" t="str">
            <v>9411094</v>
          </cell>
          <cell r="H670">
            <v>10</v>
          </cell>
        </row>
        <row r="671">
          <cell r="E671" t="str">
            <v>9411091</v>
          </cell>
          <cell r="H671">
            <v>2</v>
          </cell>
        </row>
        <row r="672">
          <cell r="E672" t="str">
            <v>9411096</v>
          </cell>
          <cell r="H672">
            <v>6</v>
          </cell>
        </row>
        <row r="673">
          <cell r="E673" t="str">
            <v>9411095</v>
          </cell>
          <cell r="H673">
            <v>12</v>
          </cell>
        </row>
        <row r="674">
          <cell r="E674" t="str">
            <v>9411097</v>
          </cell>
          <cell r="H674">
            <v>1</v>
          </cell>
        </row>
        <row r="675">
          <cell r="E675" t="str">
            <v>9411097</v>
          </cell>
          <cell r="H675">
            <v>5</v>
          </cell>
        </row>
        <row r="676">
          <cell r="E676" t="str">
            <v>9411098</v>
          </cell>
          <cell r="H676">
            <v>4</v>
          </cell>
        </row>
        <row r="677">
          <cell r="E677" t="str">
            <v>9411107</v>
          </cell>
          <cell r="H677">
            <v>235</v>
          </cell>
        </row>
        <row r="678">
          <cell r="E678" t="str">
            <v>9411103</v>
          </cell>
          <cell r="H678">
            <v>5</v>
          </cell>
        </row>
        <row r="679">
          <cell r="E679" t="str">
            <v>9411107</v>
          </cell>
          <cell r="H679">
            <v>1</v>
          </cell>
        </row>
        <row r="680">
          <cell r="E680" t="str">
            <v>9411100</v>
          </cell>
          <cell r="H680">
            <v>2</v>
          </cell>
        </row>
        <row r="681">
          <cell r="E681" t="str">
            <v>9411102</v>
          </cell>
          <cell r="H681">
            <v>16</v>
          </cell>
        </row>
        <row r="682">
          <cell r="E682" t="str">
            <v>9411106</v>
          </cell>
          <cell r="H682">
            <v>18</v>
          </cell>
        </row>
        <row r="683">
          <cell r="E683" t="str">
            <v>9411105</v>
          </cell>
          <cell r="H683">
            <v>1</v>
          </cell>
        </row>
        <row r="684">
          <cell r="E684" t="str">
            <v>9411101</v>
          </cell>
          <cell r="H684">
            <v>2</v>
          </cell>
        </row>
        <row r="685">
          <cell r="E685" t="str">
            <v>9411099</v>
          </cell>
          <cell r="H685">
            <v>2</v>
          </cell>
        </row>
        <row r="686">
          <cell r="E686" t="str">
            <v>9411104</v>
          </cell>
          <cell r="H686">
            <v>1</v>
          </cell>
        </row>
        <row r="687">
          <cell r="E687" t="str">
            <v>9411112</v>
          </cell>
          <cell r="H687">
            <v>2</v>
          </cell>
        </row>
        <row r="688">
          <cell r="E688" t="str">
            <v>9411119</v>
          </cell>
          <cell r="H688">
            <v>2</v>
          </cell>
        </row>
        <row r="689">
          <cell r="E689" t="str">
            <v>9411108</v>
          </cell>
          <cell r="H689">
            <v>2</v>
          </cell>
        </row>
        <row r="690">
          <cell r="E690" t="str">
            <v>9411111</v>
          </cell>
          <cell r="H690">
            <v>3</v>
          </cell>
        </row>
        <row r="691">
          <cell r="E691" t="str">
            <v>9411117</v>
          </cell>
          <cell r="H691">
            <v>16</v>
          </cell>
        </row>
        <row r="692">
          <cell r="E692" t="str">
            <v>9411110</v>
          </cell>
          <cell r="H692">
            <v>1</v>
          </cell>
        </row>
        <row r="693">
          <cell r="E693" t="str">
            <v>9411109</v>
          </cell>
          <cell r="H693">
            <v>2</v>
          </cell>
        </row>
        <row r="694">
          <cell r="E694" t="str">
            <v>9411118</v>
          </cell>
          <cell r="H694">
            <v>6</v>
          </cell>
        </row>
        <row r="695">
          <cell r="E695" t="str">
            <v>9411114</v>
          </cell>
          <cell r="H695">
            <v>2</v>
          </cell>
        </row>
        <row r="696">
          <cell r="E696" t="str">
            <v>9411115</v>
          </cell>
          <cell r="H696">
            <v>1</v>
          </cell>
        </row>
        <row r="697">
          <cell r="E697" t="str">
            <v>9411113</v>
          </cell>
          <cell r="H697">
            <v>12</v>
          </cell>
        </row>
        <row r="698">
          <cell r="E698" t="str">
            <v>9411120</v>
          </cell>
          <cell r="H698">
            <v>2</v>
          </cell>
        </row>
        <row r="699">
          <cell r="E699" t="str">
            <v>9411121</v>
          </cell>
          <cell r="H699">
            <v>4</v>
          </cell>
        </row>
        <row r="700">
          <cell r="E700" t="str">
            <v>9411130</v>
          </cell>
          <cell r="H700">
            <v>10</v>
          </cell>
        </row>
        <row r="701">
          <cell r="E701" t="str">
            <v>9411128</v>
          </cell>
          <cell r="H701">
            <v>1</v>
          </cell>
        </row>
        <row r="702">
          <cell r="E702" t="str">
            <v>9411133</v>
          </cell>
          <cell r="H702">
            <v>1800</v>
          </cell>
        </row>
        <row r="703">
          <cell r="E703" t="str">
            <v>9411135</v>
          </cell>
          <cell r="H703">
            <v>78</v>
          </cell>
        </row>
        <row r="704">
          <cell r="E704" t="str">
            <v>9411132</v>
          </cell>
          <cell r="H704">
            <v>3</v>
          </cell>
        </row>
        <row r="705">
          <cell r="E705" t="str">
            <v>9411129</v>
          </cell>
          <cell r="H705">
            <v>5</v>
          </cell>
        </row>
        <row r="706">
          <cell r="E706" t="str">
            <v>9411131</v>
          </cell>
          <cell r="H706">
            <v>2</v>
          </cell>
        </row>
        <row r="707">
          <cell r="E707" t="str">
            <v>9411134</v>
          </cell>
          <cell r="H707">
            <v>18</v>
          </cell>
        </row>
        <row r="708">
          <cell r="E708" t="str">
            <v>9411119</v>
          </cell>
          <cell r="H708">
            <v>2</v>
          </cell>
        </row>
        <row r="709">
          <cell r="E709" t="str">
            <v>9411127</v>
          </cell>
          <cell r="H709">
            <v>1</v>
          </cell>
        </row>
        <row r="710">
          <cell r="E710" t="str">
            <v>9411136</v>
          </cell>
          <cell r="H710">
            <v>120</v>
          </cell>
        </row>
        <row r="711">
          <cell r="E711" t="str">
            <v>9411138</v>
          </cell>
          <cell r="H711">
            <v>14</v>
          </cell>
        </row>
        <row r="712">
          <cell r="E712" t="str">
            <v>9411138</v>
          </cell>
          <cell r="H712">
            <v>1</v>
          </cell>
        </row>
        <row r="713">
          <cell r="E713" t="str">
            <v>9411137</v>
          </cell>
          <cell r="H713">
            <v>1</v>
          </cell>
        </row>
        <row r="714">
          <cell r="E714" t="str">
            <v>9411137</v>
          </cell>
          <cell r="H714">
            <v>17</v>
          </cell>
        </row>
        <row r="715">
          <cell r="E715" t="str">
            <v>9411139</v>
          </cell>
          <cell r="H715">
            <v>1</v>
          </cell>
        </row>
        <row r="716">
          <cell r="E716" t="str">
            <v>9411140</v>
          </cell>
          <cell r="H716">
            <v>5</v>
          </cell>
        </row>
        <row r="717">
          <cell r="E717" t="str">
            <v>9411122</v>
          </cell>
          <cell r="H717">
            <v>1</v>
          </cell>
        </row>
        <row r="718">
          <cell r="E718" t="str">
            <v>9411122</v>
          </cell>
          <cell r="H718">
            <v>19</v>
          </cell>
        </row>
        <row r="719">
          <cell r="E719" t="str">
            <v>9411125</v>
          </cell>
          <cell r="H719">
            <v>140</v>
          </cell>
        </row>
        <row r="720">
          <cell r="E720" t="str">
            <v>9411123</v>
          </cell>
          <cell r="H720">
            <v>62</v>
          </cell>
        </row>
        <row r="721">
          <cell r="E721" t="str">
            <v>9411124</v>
          </cell>
          <cell r="H721">
            <v>108</v>
          </cell>
        </row>
        <row r="722">
          <cell r="E722" t="str">
            <v>9411126</v>
          </cell>
          <cell r="H722">
            <v>115</v>
          </cell>
        </row>
        <row r="724">
          <cell r="E724" t="str">
            <v>9410758</v>
          </cell>
        </row>
        <row r="725">
          <cell r="E725" t="str">
            <v>9410759</v>
          </cell>
        </row>
        <row r="726">
          <cell r="E726" t="str">
            <v>9410760</v>
          </cell>
        </row>
        <row r="727">
          <cell r="E727" t="str">
            <v>9410681</v>
          </cell>
        </row>
        <row r="728">
          <cell r="E728" t="str">
            <v>9410706</v>
          </cell>
        </row>
        <row r="729">
          <cell r="E729" t="str">
            <v>9410687</v>
          </cell>
        </row>
        <row r="730">
          <cell r="E730" t="str">
            <v>9410690</v>
          </cell>
        </row>
        <row r="731">
          <cell r="E731" t="str">
            <v>9410692</v>
          </cell>
        </row>
        <row r="732">
          <cell r="E732" t="str">
            <v>9410680</v>
          </cell>
        </row>
        <row r="733">
          <cell r="E733" t="str">
            <v>9410686</v>
          </cell>
        </row>
        <row r="734">
          <cell r="E734" t="str">
            <v>9410709</v>
          </cell>
        </row>
        <row r="735">
          <cell r="E735" t="str">
            <v>9410697</v>
          </cell>
        </row>
        <row r="736">
          <cell r="E736" t="str">
            <v>9410704</v>
          </cell>
        </row>
        <row r="737">
          <cell r="E737" t="str">
            <v>9410708</v>
          </cell>
        </row>
        <row r="738">
          <cell r="E738" t="str">
            <v>9410695</v>
          </cell>
        </row>
        <row r="739">
          <cell r="E739" t="str">
            <v>9410712</v>
          </cell>
        </row>
        <row r="740">
          <cell r="E740" t="str">
            <v>9410689</v>
          </cell>
        </row>
        <row r="741">
          <cell r="E741" t="str">
            <v>9410702</v>
          </cell>
        </row>
        <row r="742">
          <cell r="E742" t="str">
            <v>9410685</v>
          </cell>
        </row>
        <row r="743">
          <cell r="E743" t="str">
            <v>9410696</v>
          </cell>
        </row>
        <row r="744">
          <cell r="E744" t="str">
            <v>9410711</v>
          </cell>
        </row>
        <row r="745">
          <cell r="E745" t="str">
            <v>9410683</v>
          </cell>
        </row>
        <row r="746">
          <cell r="E746" t="str">
            <v>9410688</v>
          </cell>
        </row>
        <row r="747">
          <cell r="E747" t="str">
            <v>9410694</v>
          </cell>
        </row>
        <row r="748">
          <cell r="E748" t="str">
            <v>9410707</v>
          </cell>
        </row>
        <row r="749">
          <cell r="E749" t="str">
            <v>9410698</v>
          </cell>
        </row>
        <row r="750">
          <cell r="E750" t="str">
            <v>9410691</v>
          </cell>
        </row>
        <row r="751">
          <cell r="E751" t="str">
            <v>9410684</v>
          </cell>
        </row>
        <row r="752">
          <cell r="E752" t="str">
            <v>9410710</v>
          </cell>
        </row>
        <row r="753">
          <cell r="E753" t="str">
            <v>9410703</v>
          </cell>
        </row>
        <row r="754">
          <cell r="E754" t="str">
            <v>9410693</v>
          </cell>
        </row>
        <row r="755">
          <cell r="E755" t="str">
            <v>9410716</v>
          </cell>
        </row>
        <row r="756">
          <cell r="E756" t="str">
            <v>9410699</v>
          </cell>
        </row>
        <row r="757">
          <cell r="E757" t="str">
            <v>9410705</v>
          </cell>
        </row>
        <row r="758">
          <cell r="E758" t="str">
            <v>9410701</v>
          </cell>
        </row>
        <row r="759">
          <cell r="E759" t="str">
            <v>9410682</v>
          </cell>
        </row>
        <row r="760">
          <cell r="E760" t="str">
            <v>9410715</v>
          </cell>
        </row>
        <row r="761">
          <cell r="E761" t="str">
            <v>9410700</v>
          </cell>
        </row>
        <row r="762">
          <cell r="E762" t="str">
            <v>9410714</v>
          </cell>
        </row>
        <row r="763">
          <cell r="E763" t="str">
            <v>9410713</v>
          </cell>
        </row>
        <row r="764">
          <cell r="E764" t="str">
            <v>9410718</v>
          </cell>
        </row>
        <row r="765">
          <cell r="E765" t="str">
            <v>9417017</v>
          </cell>
        </row>
        <row r="766">
          <cell r="E766" t="str">
            <v>9410720</v>
          </cell>
        </row>
        <row r="767">
          <cell r="E767" t="str">
            <v>9410721</v>
          </cell>
        </row>
        <row r="768">
          <cell r="E768" t="str">
            <v>9410719</v>
          </cell>
        </row>
        <row r="769">
          <cell r="E769" t="str">
            <v>9410722</v>
          </cell>
        </row>
        <row r="770">
          <cell r="E770" t="str">
            <v>9410723</v>
          </cell>
        </row>
        <row r="771">
          <cell r="E771" t="str">
            <v>9410724</v>
          </cell>
        </row>
        <row r="772">
          <cell r="E772" t="str">
            <v>9410642</v>
          </cell>
        </row>
        <row r="773">
          <cell r="E773" t="str">
            <v>9410726</v>
          </cell>
        </row>
        <row r="774">
          <cell r="E774" t="str">
            <v>9410725</v>
          </cell>
        </row>
        <row r="775">
          <cell r="E775" t="str">
            <v>9410727</v>
          </cell>
        </row>
        <row r="776">
          <cell r="E776" t="str">
            <v>9410732</v>
          </cell>
        </row>
        <row r="777">
          <cell r="E777" t="str">
            <v>9410735</v>
          </cell>
        </row>
        <row r="778">
          <cell r="E778" t="str">
            <v>9410730</v>
          </cell>
        </row>
        <row r="779">
          <cell r="E779" t="str">
            <v>9410737</v>
          </cell>
        </row>
        <row r="780">
          <cell r="E780" t="str">
            <v>9410740</v>
          </cell>
        </row>
        <row r="781">
          <cell r="E781" t="str">
            <v>9410738</v>
          </cell>
        </row>
        <row r="782">
          <cell r="E782" t="str">
            <v>9410728</v>
          </cell>
        </row>
        <row r="783">
          <cell r="E783" t="str">
            <v>9410736</v>
          </cell>
        </row>
        <row r="784">
          <cell r="E784" t="str">
            <v>9410731</v>
          </cell>
        </row>
        <row r="785">
          <cell r="E785" t="str">
            <v>9410733</v>
          </cell>
        </row>
        <row r="786">
          <cell r="E786" t="str">
            <v>9410734</v>
          </cell>
        </row>
        <row r="787">
          <cell r="E787" t="str">
            <v>9410741</v>
          </cell>
        </row>
        <row r="788">
          <cell r="E788" t="str">
            <v>9410729</v>
          </cell>
        </row>
        <row r="789">
          <cell r="E789" t="str">
            <v>9410739</v>
          </cell>
        </row>
        <row r="790">
          <cell r="E790" t="str">
            <v>9410742</v>
          </cell>
        </row>
        <row r="791">
          <cell r="E791" t="str">
            <v>9410743</v>
          </cell>
        </row>
        <row r="792">
          <cell r="E792" t="str">
            <v>9410744</v>
          </cell>
        </row>
        <row r="793">
          <cell r="E793" t="str">
            <v>9410744</v>
          </cell>
        </row>
        <row r="794">
          <cell r="E794" t="str">
            <v>9410742</v>
          </cell>
        </row>
        <row r="795">
          <cell r="E795" t="str">
            <v>9410745</v>
          </cell>
        </row>
        <row r="796">
          <cell r="E796" t="str">
            <v>9410763</v>
          </cell>
        </row>
        <row r="797">
          <cell r="E797" t="str">
            <v>9410762</v>
          </cell>
        </row>
        <row r="798">
          <cell r="E798" t="str">
            <v>9410761</v>
          </cell>
        </row>
        <row r="799">
          <cell r="E799" t="str">
            <v>9410765</v>
          </cell>
        </row>
        <row r="800">
          <cell r="E800" t="str">
            <v>9410769</v>
          </cell>
        </row>
        <row r="801">
          <cell r="E801" t="str">
            <v>9410767</v>
          </cell>
        </row>
        <row r="802">
          <cell r="E802" t="str">
            <v>9410773</v>
          </cell>
        </row>
        <row r="803">
          <cell r="E803" t="str">
            <v>9410772</v>
          </cell>
        </row>
        <row r="804">
          <cell r="E804" t="str">
            <v>9410771</v>
          </cell>
        </row>
        <row r="805">
          <cell r="E805" t="str">
            <v>9410766</v>
          </cell>
        </row>
        <row r="806">
          <cell r="E806" t="str">
            <v>9410775</v>
          </cell>
        </row>
        <row r="807">
          <cell r="E807" t="str">
            <v>9410774</v>
          </cell>
        </row>
        <row r="808">
          <cell r="E808" t="str">
            <v>9410764</v>
          </cell>
        </row>
        <row r="809">
          <cell r="E809" t="str">
            <v>9410770</v>
          </cell>
        </row>
        <row r="810">
          <cell r="E810" t="str">
            <v>9410776</v>
          </cell>
        </row>
        <row r="811">
          <cell r="E811" t="str">
            <v>9410768</v>
          </cell>
        </row>
        <row r="812">
          <cell r="E812" t="str">
            <v>9410783</v>
          </cell>
        </row>
        <row r="813">
          <cell r="E813" t="str">
            <v>9410781</v>
          </cell>
        </row>
        <row r="814">
          <cell r="E814" t="str">
            <v>9410782</v>
          </cell>
        </row>
        <row r="815">
          <cell r="E815" t="str">
            <v>9410785</v>
          </cell>
        </row>
        <row r="816">
          <cell r="E816" t="str">
            <v>9410779</v>
          </cell>
        </row>
        <row r="817">
          <cell r="E817" t="str">
            <v>9410786</v>
          </cell>
        </row>
        <row r="818">
          <cell r="E818" t="str">
            <v>9410778</v>
          </cell>
        </row>
        <row r="819">
          <cell r="E819" t="str">
            <v>9410777</v>
          </cell>
        </row>
        <row r="820">
          <cell r="E820" t="str">
            <v>9410780</v>
          </cell>
        </row>
        <row r="821">
          <cell r="E821" t="str">
            <v>9410784</v>
          </cell>
        </row>
        <row r="822">
          <cell r="E822" t="str">
            <v>9410787</v>
          </cell>
        </row>
        <row r="823">
          <cell r="E823" t="str">
            <v>9410788</v>
          </cell>
        </row>
        <row r="824">
          <cell r="E824" t="str">
            <v>9410791</v>
          </cell>
        </row>
        <row r="825">
          <cell r="E825" t="str">
            <v>9410789</v>
          </cell>
        </row>
        <row r="826">
          <cell r="E826" t="str">
            <v>9410792</v>
          </cell>
        </row>
        <row r="827">
          <cell r="E827" t="str">
            <v>9410793</v>
          </cell>
        </row>
        <row r="828">
          <cell r="E828" t="str">
            <v>9410794</v>
          </cell>
        </row>
        <row r="829">
          <cell r="E829" t="str">
            <v>9410790</v>
          </cell>
        </row>
        <row r="830">
          <cell r="E830" t="str">
            <v>9410795</v>
          </cell>
        </row>
        <row r="831">
          <cell r="E831" t="str">
            <v>9410796</v>
          </cell>
        </row>
        <row r="832">
          <cell r="E832" t="str">
            <v>9410796</v>
          </cell>
        </row>
        <row r="833">
          <cell r="E833" t="str">
            <v>9410800</v>
          </cell>
        </row>
        <row r="834">
          <cell r="E834" t="str">
            <v>9410797</v>
          </cell>
        </row>
        <row r="835">
          <cell r="E835" t="str">
            <v>9410798</v>
          </cell>
        </row>
        <row r="836">
          <cell r="E836" t="str">
            <v>9410799</v>
          </cell>
        </row>
        <row r="837">
          <cell r="E837" t="str">
            <v>9410809</v>
          </cell>
        </row>
        <row r="838">
          <cell r="E838" t="str">
            <v>9410806</v>
          </cell>
        </row>
        <row r="839">
          <cell r="E839" t="str">
            <v>9410805</v>
          </cell>
        </row>
        <row r="840">
          <cell r="E840" t="str">
            <v>9410804</v>
          </cell>
        </row>
        <row r="841">
          <cell r="E841" t="str">
            <v>9410807</v>
          </cell>
        </row>
        <row r="842">
          <cell r="E842" t="str">
            <v>9410801</v>
          </cell>
        </row>
        <row r="843">
          <cell r="E843" t="str">
            <v>9410802</v>
          </cell>
        </row>
        <row r="844">
          <cell r="E844" t="str">
            <v>9410803</v>
          </cell>
        </row>
        <row r="845">
          <cell r="E845" t="str">
            <v>9410812</v>
          </cell>
        </row>
        <row r="846">
          <cell r="E846" t="str">
            <v>9410811</v>
          </cell>
        </row>
        <row r="847">
          <cell r="E847" t="str">
            <v>9410810</v>
          </cell>
        </row>
        <row r="848">
          <cell r="E848" t="str">
            <v>9410844</v>
          </cell>
        </row>
        <row r="849">
          <cell r="E849" t="str">
            <v>9410843</v>
          </cell>
        </row>
        <row r="850">
          <cell r="E850" t="str">
            <v>9410846</v>
          </cell>
        </row>
        <row r="851">
          <cell r="E851" t="str">
            <v>9410842</v>
          </cell>
        </row>
        <row r="852">
          <cell r="E852" t="str">
            <v>9410845</v>
          </cell>
        </row>
        <row r="853">
          <cell r="E853" t="str">
            <v>9410841</v>
          </cell>
        </row>
        <row r="854">
          <cell r="E854" t="str">
            <v>9410840</v>
          </cell>
        </row>
        <row r="855">
          <cell r="E855" t="str">
            <v>9410816</v>
          </cell>
        </row>
        <row r="856">
          <cell r="E856" t="str">
            <v>9410823</v>
          </cell>
        </row>
        <row r="857">
          <cell r="E857" t="str">
            <v>9410829</v>
          </cell>
        </row>
        <row r="858">
          <cell r="E858" t="str">
            <v>9410821</v>
          </cell>
        </row>
        <row r="859">
          <cell r="E859" t="str">
            <v>9410834</v>
          </cell>
        </row>
        <row r="860">
          <cell r="E860" t="str">
            <v>9410836</v>
          </cell>
        </row>
        <row r="861">
          <cell r="E861" t="str">
            <v>9410831</v>
          </cell>
        </row>
        <row r="862">
          <cell r="E862" t="str">
            <v>9410815</v>
          </cell>
        </row>
        <row r="863">
          <cell r="E863" t="str">
            <v>9410835</v>
          </cell>
        </row>
        <row r="864">
          <cell r="E864" t="str">
            <v>9410837</v>
          </cell>
        </row>
        <row r="865">
          <cell r="E865" t="str">
            <v>9410814</v>
          </cell>
        </row>
        <row r="866">
          <cell r="E866" t="str">
            <v>9410819</v>
          </cell>
        </row>
        <row r="867">
          <cell r="E867" t="str">
            <v>9410818</v>
          </cell>
        </row>
        <row r="868">
          <cell r="E868" t="str">
            <v>9410817</v>
          </cell>
        </row>
        <row r="869">
          <cell r="E869" t="str">
            <v>9410826</v>
          </cell>
        </row>
        <row r="870">
          <cell r="E870" t="str">
            <v>9410820</v>
          </cell>
        </row>
        <row r="871">
          <cell r="E871" t="str">
            <v>9410825</v>
          </cell>
        </row>
        <row r="872">
          <cell r="E872" t="str">
            <v>9410830</v>
          </cell>
        </row>
        <row r="873">
          <cell r="E873" t="str">
            <v>9410832</v>
          </cell>
        </row>
        <row r="874">
          <cell r="E874" t="str">
            <v>9410824</v>
          </cell>
        </row>
        <row r="875">
          <cell r="E875" t="str">
            <v>9410822</v>
          </cell>
        </row>
        <row r="876">
          <cell r="E876" t="str">
            <v>9410827</v>
          </cell>
        </row>
        <row r="877">
          <cell r="E877" t="str">
            <v>9410813</v>
          </cell>
        </row>
        <row r="878">
          <cell r="E878" t="str">
            <v>9410833</v>
          </cell>
        </row>
        <row r="879">
          <cell r="E879" t="str">
            <v>9410828</v>
          </cell>
        </row>
        <row r="880">
          <cell r="E880" t="str">
            <v>9410849</v>
          </cell>
        </row>
        <row r="881">
          <cell r="E881" t="str">
            <v>9410847</v>
          </cell>
        </row>
        <row r="882">
          <cell r="E882" t="str">
            <v>9410848</v>
          </cell>
        </row>
        <row r="883">
          <cell r="E883" t="str">
            <v>9410854</v>
          </cell>
        </row>
        <row r="884">
          <cell r="E884" t="str">
            <v>9410865</v>
          </cell>
        </row>
        <row r="885">
          <cell r="E885" t="str">
            <v>9410855</v>
          </cell>
        </row>
        <row r="886">
          <cell r="E886" t="str">
            <v>9410856</v>
          </cell>
        </row>
        <row r="887">
          <cell r="E887" t="str">
            <v>9410862</v>
          </cell>
        </row>
        <row r="888">
          <cell r="E888" t="str">
            <v>9410851</v>
          </cell>
        </row>
        <row r="889">
          <cell r="E889" t="str">
            <v>9410852</v>
          </cell>
        </row>
        <row r="890">
          <cell r="E890" t="str">
            <v>9410853</v>
          </cell>
        </row>
        <row r="891">
          <cell r="E891" t="str">
            <v>9410861</v>
          </cell>
        </row>
        <row r="892">
          <cell r="E892" t="str">
            <v>9410857</v>
          </cell>
        </row>
        <row r="893">
          <cell r="E893" t="str">
            <v>9410859</v>
          </cell>
        </row>
        <row r="894">
          <cell r="E894" t="str">
            <v>9410860</v>
          </cell>
        </row>
        <row r="895">
          <cell r="E895" t="str">
            <v>9410850</v>
          </cell>
        </row>
        <row r="896">
          <cell r="E896" t="str">
            <v>9410858</v>
          </cell>
        </row>
        <row r="897">
          <cell r="E897" t="str">
            <v>9410863</v>
          </cell>
        </row>
        <row r="898">
          <cell r="E898" t="str">
            <v>9410864</v>
          </cell>
        </row>
        <row r="899">
          <cell r="E899" t="str">
            <v>9410839</v>
          </cell>
        </row>
        <row r="900">
          <cell r="E900" t="str">
            <v>9410838</v>
          </cell>
        </row>
        <row r="901">
          <cell r="E901" t="str">
            <v>9410869</v>
          </cell>
        </row>
        <row r="902">
          <cell r="E902" t="str">
            <v>9410867</v>
          </cell>
        </row>
        <row r="903">
          <cell r="E903" t="str">
            <v>9410871</v>
          </cell>
        </row>
        <row r="904">
          <cell r="E904" t="str">
            <v>9410870</v>
          </cell>
        </row>
        <row r="905">
          <cell r="E905" t="str">
            <v>9410868</v>
          </cell>
        </row>
        <row r="906">
          <cell r="E906" t="str">
            <v>9410873</v>
          </cell>
        </row>
        <row r="907">
          <cell r="E907" t="str">
            <v>9410866</v>
          </cell>
        </row>
        <row r="908">
          <cell r="E908" t="str">
            <v>9410872</v>
          </cell>
        </row>
        <row r="909">
          <cell r="E909" t="str">
            <v>9410874</v>
          </cell>
        </row>
        <row r="910">
          <cell r="E910" t="str">
            <v>9410875</v>
          </cell>
        </row>
        <row r="911">
          <cell r="E911" t="str">
            <v>9410875</v>
          </cell>
        </row>
        <row r="912">
          <cell r="E912" t="str">
            <v>9410876</v>
          </cell>
        </row>
        <row r="913">
          <cell r="E913" t="str">
            <v>9410876</v>
          </cell>
        </row>
        <row r="914">
          <cell r="E914" t="str">
            <v>9410878</v>
          </cell>
        </row>
        <row r="915">
          <cell r="E915" t="str">
            <v>9410881</v>
          </cell>
        </row>
        <row r="916">
          <cell r="E916" t="str">
            <v>9410877</v>
          </cell>
        </row>
        <row r="917">
          <cell r="E917" t="str">
            <v>9410879</v>
          </cell>
        </row>
        <row r="918">
          <cell r="E918" t="str">
            <v>9410880</v>
          </cell>
        </row>
        <row r="919">
          <cell r="E919" t="str">
            <v>9410890</v>
          </cell>
        </row>
        <row r="920">
          <cell r="E920" t="str">
            <v>9410888</v>
          </cell>
        </row>
        <row r="921">
          <cell r="E921" t="str">
            <v>9410889</v>
          </cell>
        </row>
        <row r="922">
          <cell r="E922" t="str">
            <v>9410884</v>
          </cell>
        </row>
        <row r="923">
          <cell r="E923" t="str">
            <v>9410885</v>
          </cell>
        </row>
        <row r="924">
          <cell r="E924" t="str">
            <v>9410883</v>
          </cell>
        </row>
        <row r="925">
          <cell r="E925" t="str">
            <v>9410887</v>
          </cell>
        </row>
        <row r="926">
          <cell r="E926" t="str">
            <v>9410882</v>
          </cell>
        </row>
        <row r="927">
          <cell r="E927" t="str">
            <v>9410893</v>
          </cell>
        </row>
        <row r="928">
          <cell r="E928" t="str">
            <v>9410892</v>
          </cell>
        </row>
        <row r="929">
          <cell r="E929" t="str">
            <v>9410891</v>
          </cell>
        </row>
        <row r="930">
          <cell r="E930" t="str">
            <v>9410886</v>
          </cell>
        </row>
        <row r="931">
          <cell r="E931" t="str">
            <v>9410898</v>
          </cell>
        </row>
        <row r="932">
          <cell r="E932" t="str">
            <v>9410901</v>
          </cell>
        </row>
        <row r="933">
          <cell r="E933" t="str">
            <v>9410896</v>
          </cell>
        </row>
        <row r="934">
          <cell r="E934" t="str">
            <v>9410899</v>
          </cell>
        </row>
        <row r="935">
          <cell r="E935" t="str">
            <v>9410900</v>
          </cell>
        </row>
        <row r="936">
          <cell r="E936" t="str">
            <v>9410894</v>
          </cell>
        </row>
        <row r="937">
          <cell r="E937" t="str">
            <v>9410902</v>
          </cell>
        </row>
        <row r="938">
          <cell r="E938" t="str">
            <v>9410902</v>
          </cell>
        </row>
        <row r="939">
          <cell r="E939" t="str">
            <v>9410897</v>
          </cell>
        </row>
        <row r="940">
          <cell r="E940" t="str">
            <v>9410895</v>
          </cell>
        </row>
        <row r="941">
          <cell r="E941" t="str">
            <v>9410903</v>
          </cell>
        </row>
        <row r="942">
          <cell r="E942" t="str">
            <v>9410904</v>
          </cell>
        </row>
        <row r="943">
          <cell r="E943" t="str">
            <v>9410904</v>
          </cell>
        </row>
        <row r="944">
          <cell r="E944" t="str">
            <v>9410906</v>
          </cell>
        </row>
        <row r="945">
          <cell r="E945" t="str">
            <v>9410914</v>
          </cell>
        </row>
        <row r="946">
          <cell r="E946" t="str">
            <v>9410912</v>
          </cell>
        </row>
        <row r="947">
          <cell r="E947" t="str">
            <v>9410909</v>
          </cell>
        </row>
        <row r="948">
          <cell r="E948" t="str">
            <v>9410905</v>
          </cell>
        </row>
        <row r="949">
          <cell r="E949" t="str">
            <v>9410915</v>
          </cell>
        </row>
        <row r="950">
          <cell r="E950" t="str">
            <v>9410916</v>
          </cell>
        </row>
        <row r="951">
          <cell r="E951" t="str">
            <v>9410910</v>
          </cell>
        </row>
        <row r="952">
          <cell r="E952" t="str">
            <v>9410917</v>
          </cell>
        </row>
        <row r="953">
          <cell r="E953" t="str">
            <v>9410911</v>
          </cell>
        </row>
        <row r="954">
          <cell r="E954" t="str">
            <v>9410907</v>
          </cell>
        </row>
        <row r="955">
          <cell r="E955" t="str">
            <v>9410908</v>
          </cell>
        </row>
        <row r="956">
          <cell r="E956" t="str">
            <v>9410913</v>
          </cell>
        </row>
        <row r="957">
          <cell r="E957" t="str">
            <v>9410929</v>
          </cell>
        </row>
        <row r="958">
          <cell r="E958" t="str">
            <v>9410930</v>
          </cell>
        </row>
        <row r="959">
          <cell r="E959" t="str">
            <v>9410932</v>
          </cell>
        </row>
        <row r="960">
          <cell r="E960" t="str">
            <v>9410931</v>
          </cell>
        </row>
        <row r="961">
          <cell r="E961" t="str">
            <v>9410926</v>
          </cell>
        </row>
        <row r="962">
          <cell r="E962" t="str">
            <v>9410923</v>
          </cell>
        </row>
        <row r="963">
          <cell r="E963" t="str">
            <v>9410933</v>
          </cell>
        </row>
        <row r="964">
          <cell r="E964" t="str">
            <v>9410920</v>
          </cell>
        </row>
        <row r="965">
          <cell r="E965" t="str">
            <v>9410921</v>
          </cell>
        </row>
        <row r="966">
          <cell r="E966" t="str">
            <v>9410922</v>
          </cell>
        </row>
        <row r="967">
          <cell r="E967" t="str">
            <v>9410925</v>
          </cell>
        </row>
        <row r="968">
          <cell r="E968" t="str">
            <v>9410924</v>
          </cell>
        </row>
        <row r="969">
          <cell r="E969" t="str">
            <v>9410918</v>
          </cell>
        </row>
        <row r="970">
          <cell r="E970" t="str">
            <v>9410928</v>
          </cell>
        </row>
        <row r="971">
          <cell r="E971" t="str">
            <v>9410927</v>
          </cell>
        </row>
        <row r="972">
          <cell r="E972" t="str">
            <v>9410919</v>
          </cell>
        </row>
        <row r="973">
          <cell r="E973" t="str">
            <v>9410938</v>
          </cell>
        </row>
        <row r="974">
          <cell r="E974" t="str">
            <v>9410935</v>
          </cell>
        </row>
        <row r="975">
          <cell r="E975" t="str">
            <v>9410936</v>
          </cell>
        </row>
        <row r="976">
          <cell r="E976" t="str">
            <v>9410934</v>
          </cell>
        </row>
        <row r="977">
          <cell r="E977" t="str">
            <v>9410939</v>
          </cell>
        </row>
        <row r="978">
          <cell r="E978" t="str">
            <v>9410937</v>
          </cell>
        </row>
        <row r="979">
          <cell r="E979" t="str">
            <v>9410941</v>
          </cell>
        </row>
        <row r="980">
          <cell r="E980" t="str">
            <v>9410943</v>
          </cell>
        </row>
        <row r="981">
          <cell r="E981" t="str">
            <v>9410944</v>
          </cell>
        </row>
        <row r="982">
          <cell r="E982" t="str">
            <v>9410946</v>
          </cell>
        </row>
        <row r="983">
          <cell r="E983" t="str">
            <v>9410945</v>
          </cell>
        </row>
        <row r="984">
          <cell r="E984" t="str">
            <v>9410942</v>
          </cell>
        </row>
        <row r="985">
          <cell r="E985" t="str">
            <v>9410949</v>
          </cell>
        </row>
        <row r="986">
          <cell r="E986" t="str">
            <v>9410946</v>
          </cell>
        </row>
        <row r="987">
          <cell r="E987" t="str">
            <v>9410947</v>
          </cell>
        </row>
        <row r="988">
          <cell r="E988" t="str">
            <v>9410944</v>
          </cell>
        </row>
        <row r="989">
          <cell r="E989" t="str">
            <v>9410942</v>
          </cell>
        </row>
        <row r="990">
          <cell r="E990" t="str">
            <v>9410948</v>
          </cell>
        </row>
        <row r="991">
          <cell r="E991" t="str">
            <v>9410975</v>
          </cell>
        </row>
        <row r="992">
          <cell r="E992" t="str">
            <v>9410974</v>
          </cell>
        </row>
        <row r="993">
          <cell r="E993" t="str">
            <v>9410965</v>
          </cell>
        </row>
        <row r="994">
          <cell r="E994" t="str">
            <v>9410971</v>
          </cell>
        </row>
        <row r="995">
          <cell r="E995" t="str">
            <v>9410964</v>
          </cell>
        </row>
        <row r="996">
          <cell r="E996" t="str">
            <v>9410970</v>
          </cell>
        </row>
        <row r="997">
          <cell r="E997" t="str">
            <v>9410966</v>
          </cell>
        </row>
        <row r="998">
          <cell r="E998" t="str">
            <v>9410976</v>
          </cell>
        </row>
        <row r="999">
          <cell r="E999" t="str">
            <v>9410968</v>
          </cell>
        </row>
        <row r="1000">
          <cell r="E1000" t="str">
            <v>9410967</v>
          </cell>
        </row>
        <row r="1001">
          <cell r="E1001" t="str">
            <v>9410973</v>
          </cell>
        </row>
        <row r="1002">
          <cell r="E1002" t="str">
            <v>9410969</v>
          </cell>
        </row>
        <row r="1003">
          <cell r="E1003" t="str">
            <v>9410972</v>
          </cell>
        </row>
        <row r="1004">
          <cell r="E1004" t="str">
            <v>9410982</v>
          </cell>
        </row>
        <row r="1005">
          <cell r="E1005" t="str">
            <v>9410977</v>
          </cell>
        </row>
        <row r="1006">
          <cell r="E1006" t="str">
            <v>9410978</v>
          </cell>
        </row>
        <row r="1007">
          <cell r="E1007" t="str">
            <v>9410984</v>
          </cell>
        </row>
        <row r="1008">
          <cell r="E1008" t="str">
            <v>9410980</v>
          </cell>
        </row>
        <row r="1009">
          <cell r="E1009" t="str">
            <v>9410983</v>
          </cell>
        </row>
        <row r="1010">
          <cell r="E1010" t="str">
            <v>9410979</v>
          </cell>
        </row>
        <row r="1011">
          <cell r="E1011" t="str">
            <v>9410981</v>
          </cell>
        </row>
        <row r="1012">
          <cell r="E1012" t="str">
            <v>9410951</v>
          </cell>
        </row>
        <row r="1013">
          <cell r="E1013" t="str">
            <v>9410950</v>
          </cell>
        </row>
        <row r="1014">
          <cell r="E1014" t="str">
            <v>9410951</v>
          </cell>
        </row>
        <row r="1015">
          <cell r="E1015" t="str">
            <v>9410952</v>
          </cell>
        </row>
        <row r="1016">
          <cell r="E1016" t="str">
            <v>9410953</v>
          </cell>
        </row>
        <row r="1017">
          <cell r="E1017" t="str">
            <v>9410956</v>
          </cell>
        </row>
        <row r="1018">
          <cell r="E1018" t="str">
            <v>9410954</v>
          </cell>
        </row>
        <row r="1019">
          <cell r="E1019" t="str">
            <v>9410955</v>
          </cell>
        </row>
        <row r="1020">
          <cell r="E1020" t="str">
            <v>9410958</v>
          </cell>
        </row>
        <row r="1021">
          <cell r="E1021" t="str">
            <v>9410961</v>
          </cell>
        </row>
        <row r="1022">
          <cell r="E1022" t="str">
            <v>9410963</v>
          </cell>
        </row>
        <row r="1023">
          <cell r="E1023" t="str">
            <v>9410960</v>
          </cell>
        </row>
        <row r="1024">
          <cell r="E1024" t="str">
            <v>9410959</v>
          </cell>
        </row>
        <row r="1025">
          <cell r="E1025" t="str">
            <v>9410962</v>
          </cell>
        </row>
        <row r="1026">
          <cell r="E1026" t="str">
            <v>9410957</v>
          </cell>
        </row>
        <row r="1027">
          <cell r="E1027" t="str">
            <v>9410990</v>
          </cell>
        </row>
        <row r="1028">
          <cell r="E1028" t="str">
            <v>9410988</v>
          </cell>
        </row>
        <row r="1029">
          <cell r="E1029" t="str">
            <v>9410986</v>
          </cell>
        </row>
        <row r="1030">
          <cell r="E1030" t="str">
            <v>9410985</v>
          </cell>
        </row>
        <row r="1031">
          <cell r="E1031" t="str">
            <v>9410989</v>
          </cell>
        </row>
        <row r="1032">
          <cell r="E1032" t="str">
            <v>9410987</v>
          </cell>
        </row>
        <row r="1033">
          <cell r="E1033" t="str">
            <v>9410999</v>
          </cell>
        </row>
        <row r="1034">
          <cell r="E1034" t="str">
            <v>9411001</v>
          </cell>
        </row>
        <row r="1035">
          <cell r="E1035" t="str">
            <v>9411000</v>
          </cell>
        </row>
        <row r="1036">
          <cell r="E1036" t="str">
            <v>9410996</v>
          </cell>
        </row>
        <row r="1037">
          <cell r="E1037" t="str">
            <v>9410997</v>
          </cell>
        </row>
        <row r="1038">
          <cell r="E1038" t="str">
            <v>9410998</v>
          </cell>
        </row>
        <row r="1039">
          <cell r="E1039" t="str">
            <v>9411002</v>
          </cell>
        </row>
        <row r="1040">
          <cell r="E1040" t="str">
            <v>9410993</v>
          </cell>
        </row>
        <row r="1041">
          <cell r="E1041" t="str">
            <v>9410991</v>
          </cell>
        </row>
        <row r="1042">
          <cell r="E1042" t="str">
            <v>9410994</v>
          </cell>
        </row>
        <row r="1043">
          <cell r="E1043" t="str">
            <v>9410994</v>
          </cell>
        </row>
        <row r="1044">
          <cell r="E1044" t="str">
            <v>9410992</v>
          </cell>
        </row>
        <row r="1045">
          <cell r="E1045" t="str">
            <v>9410994</v>
          </cell>
        </row>
        <row r="1046">
          <cell r="E1046" t="str">
            <v>9410994</v>
          </cell>
        </row>
        <row r="1047">
          <cell r="E1047" t="str">
            <v>9410994</v>
          </cell>
        </row>
        <row r="1048">
          <cell r="E1048" t="str">
            <v>9410995</v>
          </cell>
        </row>
        <row r="1049">
          <cell r="E1049" t="str">
            <v>9411003</v>
          </cell>
        </row>
        <row r="1050">
          <cell r="E1050" t="str">
            <v>9411006</v>
          </cell>
        </row>
        <row r="1051">
          <cell r="E1051" t="str">
            <v>9411004</v>
          </cell>
        </row>
        <row r="1052">
          <cell r="E1052" t="str">
            <v>9411005</v>
          </cell>
        </row>
        <row r="1053">
          <cell r="E1053" t="str">
            <v>9411007</v>
          </cell>
        </row>
        <row r="1054">
          <cell r="E1054" t="str">
            <v>9411009</v>
          </cell>
        </row>
        <row r="1055">
          <cell r="E1055" t="str">
            <v>9411008</v>
          </cell>
        </row>
        <row r="1056">
          <cell r="E1056" t="str">
            <v>9411014</v>
          </cell>
        </row>
        <row r="1057">
          <cell r="E1057" t="str">
            <v>9411013</v>
          </cell>
        </row>
        <row r="1058">
          <cell r="E1058" t="str">
            <v>9411018</v>
          </cell>
        </row>
        <row r="1059">
          <cell r="E1059" t="str">
            <v>9411015</v>
          </cell>
        </row>
        <row r="1060">
          <cell r="E1060" t="str">
            <v>9411016</v>
          </cell>
        </row>
        <row r="1061">
          <cell r="E1061" t="str">
            <v>9411012</v>
          </cell>
        </row>
        <row r="1062">
          <cell r="E1062" t="str">
            <v>9411017</v>
          </cell>
        </row>
        <row r="1063">
          <cell r="E1063" t="str">
            <v>67103233</v>
          </cell>
        </row>
        <row r="1064">
          <cell r="E1064" t="str">
            <v>67104646</v>
          </cell>
        </row>
        <row r="1065">
          <cell r="E1065" t="str">
            <v>67104665</v>
          </cell>
        </row>
        <row r="1066">
          <cell r="E1066" t="str">
            <v>9310469</v>
          </cell>
        </row>
        <row r="1067">
          <cell r="E1067" t="str">
            <v>9410232</v>
          </cell>
        </row>
        <row r="1068">
          <cell r="E1068" t="str">
            <v>9410233</v>
          </cell>
        </row>
        <row r="1069">
          <cell r="E1069" t="str">
            <v>69010156</v>
          </cell>
        </row>
        <row r="1070">
          <cell r="E1070" t="str">
            <v>9410208</v>
          </cell>
        </row>
        <row r="1071">
          <cell r="E1071" t="str">
            <v>9410239</v>
          </cell>
        </row>
        <row r="1072">
          <cell r="E1072" t="str">
            <v>9410242</v>
          </cell>
        </row>
        <row r="1073">
          <cell r="E1073" t="str">
            <v>67104662</v>
          </cell>
        </row>
        <row r="1074">
          <cell r="E1074" t="str">
            <v>69007554</v>
          </cell>
        </row>
        <row r="1075">
          <cell r="E1075" t="str">
            <v>9410217</v>
          </cell>
        </row>
        <row r="1076">
          <cell r="E1076" t="str">
            <v>9410238</v>
          </cell>
        </row>
        <row r="1077">
          <cell r="E1077" t="str">
            <v>9410333</v>
          </cell>
        </row>
        <row r="1078">
          <cell r="E1078" t="str">
            <v>9411019</v>
          </cell>
        </row>
        <row r="1079">
          <cell r="E1079" t="str">
            <v>9411020</v>
          </cell>
        </row>
        <row r="1080">
          <cell r="E1080" t="str">
            <v>9411021</v>
          </cell>
        </row>
        <row r="1081">
          <cell r="E1081" t="str">
            <v>9411022</v>
          </cell>
        </row>
        <row r="1082">
          <cell r="E1082" t="str">
            <v>9411023</v>
          </cell>
        </row>
        <row r="1083">
          <cell r="E1083" t="str">
            <v>9411024</v>
          </cell>
        </row>
        <row r="1084">
          <cell r="E1084" t="str">
            <v>9411052</v>
          </cell>
        </row>
        <row r="1085">
          <cell r="E1085" t="str">
            <v>9411047</v>
          </cell>
        </row>
        <row r="1086">
          <cell r="E1086" t="str">
            <v>9411031</v>
          </cell>
        </row>
        <row r="1087">
          <cell r="E1087" t="str">
            <v>9411046</v>
          </cell>
        </row>
        <row r="1088">
          <cell r="E1088" t="str">
            <v>9411030</v>
          </cell>
        </row>
        <row r="1089">
          <cell r="E1089" t="str">
            <v>9411041</v>
          </cell>
        </row>
        <row r="1090">
          <cell r="E1090" t="str">
            <v>9411064</v>
          </cell>
        </row>
        <row r="1091">
          <cell r="E1091" t="str">
            <v>9411026</v>
          </cell>
        </row>
        <row r="1092">
          <cell r="E1092" t="str">
            <v>9411035</v>
          </cell>
        </row>
        <row r="1093">
          <cell r="E1093" t="str">
            <v>9411040</v>
          </cell>
        </row>
        <row r="1094">
          <cell r="E1094" t="str">
            <v>9411038</v>
          </cell>
        </row>
        <row r="1095">
          <cell r="E1095" t="str">
            <v>9411060</v>
          </cell>
        </row>
        <row r="1096">
          <cell r="E1096" t="str">
            <v>9411057</v>
          </cell>
        </row>
        <row r="1097">
          <cell r="E1097" t="str">
            <v>9411036</v>
          </cell>
        </row>
        <row r="1098">
          <cell r="E1098" t="str">
            <v>9411053</v>
          </cell>
        </row>
        <row r="1099">
          <cell r="E1099" t="str">
            <v>9411059</v>
          </cell>
        </row>
        <row r="1100">
          <cell r="E1100" t="str">
            <v>9411054</v>
          </cell>
        </row>
        <row r="1101">
          <cell r="E1101" t="str">
            <v>9411048</v>
          </cell>
        </row>
        <row r="1102">
          <cell r="E1102" t="str">
            <v>9411042</v>
          </cell>
        </row>
        <row r="1103">
          <cell r="E1103" t="str">
            <v>9411058</v>
          </cell>
        </row>
        <row r="1104">
          <cell r="E1104" t="str">
            <v>9411045</v>
          </cell>
        </row>
        <row r="1105">
          <cell r="E1105" t="str">
            <v>9411062</v>
          </cell>
        </row>
        <row r="1106">
          <cell r="E1106" t="str">
            <v>9411033</v>
          </cell>
        </row>
        <row r="1107">
          <cell r="E1107" t="str">
            <v>9411028</v>
          </cell>
        </row>
        <row r="1108">
          <cell r="E1108" t="str">
            <v>9411029</v>
          </cell>
        </row>
        <row r="1109">
          <cell r="E1109" t="str">
            <v>9411037</v>
          </cell>
        </row>
        <row r="1110">
          <cell r="E1110" t="str">
            <v>9411032</v>
          </cell>
        </row>
        <row r="1111">
          <cell r="E1111" t="str">
            <v>9411039</v>
          </cell>
        </row>
        <row r="1112">
          <cell r="E1112" t="str">
            <v>9411063</v>
          </cell>
        </row>
        <row r="1113">
          <cell r="E1113" t="str">
            <v>9411056</v>
          </cell>
        </row>
        <row r="1114">
          <cell r="E1114" t="str">
            <v>9411055</v>
          </cell>
        </row>
        <row r="1115">
          <cell r="E1115" t="str">
            <v>9411044</v>
          </cell>
        </row>
        <row r="1116">
          <cell r="E1116" t="str">
            <v>9411049</v>
          </cell>
        </row>
        <row r="1117">
          <cell r="E1117" t="str">
            <v>9411050</v>
          </cell>
        </row>
        <row r="1118">
          <cell r="E1118" t="str">
            <v>9411034</v>
          </cell>
        </row>
        <row r="1119">
          <cell r="E1119" t="str">
            <v>9411051</v>
          </cell>
        </row>
        <row r="1120">
          <cell r="E1120" t="str">
            <v>9411027</v>
          </cell>
        </row>
        <row r="1121">
          <cell r="E1121" t="str">
            <v>9411061</v>
          </cell>
        </row>
        <row r="1122">
          <cell r="E1122" t="str">
            <v>9411064</v>
          </cell>
        </row>
        <row r="1123">
          <cell r="E1123" t="str">
            <v>9411043</v>
          </cell>
        </row>
        <row r="1124">
          <cell r="E1124" t="str">
            <v>9411067</v>
          </cell>
        </row>
        <row r="1125">
          <cell r="E1125" t="str">
            <v>9411066</v>
          </cell>
        </row>
        <row r="1126">
          <cell r="E1126" t="str">
            <v>9411069</v>
          </cell>
        </row>
        <row r="1127">
          <cell r="E1127" t="str">
            <v>9411068</v>
          </cell>
        </row>
        <row r="1128">
          <cell r="E1128" t="str">
            <v>9411065</v>
          </cell>
        </row>
        <row r="1129">
          <cell r="E1129" t="str">
            <v>9411016</v>
          </cell>
        </row>
        <row r="1130">
          <cell r="E1130" t="str">
            <v>9411025</v>
          </cell>
        </row>
      </sheetData>
      <sheetData sheetId="3"/>
      <sheetData sheetId="4">
        <row r="2">
          <cell r="E2" t="str">
            <v>9410758</v>
          </cell>
        </row>
      </sheetData>
      <sheetData sheetId="5"/>
      <sheetData sheetId="6"/>
      <sheetData sheetId="7">
        <row r="2">
          <cell r="F2" t="str">
            <v>69010152</v>
          </cell>
        </row>
        <row r="3">
          <cell r="F3" t="str">
            <v>69010173</v>
          </cell>
        </row>
        <row r="4">
          <cell r="F4" t="str">
            <v>93101250</v>
          </cell>
        </row>
        <row r="5">
          <cell r="F5" t="str">
            <v>9310749</v>
          </cell>
        </row>
        <row r="6">
          <cell r="F6" t="str">
            <v>9310750</v>
          </cell>
        </row>
        <row r="7">
          <cell r="F7" t="str">
            <v>9310751</v>
          </cell>
        </row>
        <row r="8">
          <cell r="F8" t="str">
            <v>9310752</v>
          </cell>
        </row>
        <row r="9">
          <cell r="F9" t="str">
            <v>67103115</v>
          </cell>
        </row>
        <row r="10">
          <cell r="F10" t="str">
            <v>67103443</v>
          </cell>
        </row>
        <row r="11">
          <cell r="F11" t="str">
            <v>69010169</v>
          </cell>
        </row>
        <row r="12">
          <cell r="F12" t="str">
            <v>69010204</v>
          </cell>
        </row>
        <row r="13">
          <cell r="F13" t="str">
            <v>69010215</v>
          </cell>
        </row>
        <row r="14">
          <cell r="F14" t="str">
            <v>69010269</v>
          </cell>
        </row>
        <row r="15">
          <cell r="F15" t="str">
            <v>93101266</v>
          </cell>
        </row>
        <row r="16">
          <cell r="F16" t="str">
            <v>9310338</v>
          </cell>
        </row>
        <row r="17">
          <cell r="F17" t="str">
            <v>9310384</v>
          </cell>
        </row>
        <row r="18">
          <cell r="F18" t="str">
            <v>9310433</v>
          </cell>
        </row>
        <row r="19">
          <cell r="F19" t="str">
            <v>9310463</v>
          </cell>
        </row>
        <row r="20">
          <cell r="F20" t="str">
            <v>9310477</v>
          </cell>
        </row>
        <row r="21">
          <cell r="F21" t="str">
            <v>9310716</v>
          </cell>
        </row>
        <row r="22">
          <cell r="F22" t="str">
            <v>9310741</v>
          </cell>
        </row>
        <row r="23">
          <cell r="F23" t="str">
            <v>9310742</v>
          </cell>
        </row>
        <row r="24">
          <cell r="F24" t="str">
            <v>9310490</v>
          </cell>
        </row>
        <row r="25">
          <cell r="F25" t="str">
            <v>67104625</v>
          </cell>
        </row>
        <row r="26">
          <cell r="F26" t="str">
            <v>9310726</v>
          </cell>
        </row>
        <row r="27">
          <cell r="F27" t="str">
            <v>9310722</v>
          </cell>
        </row>
        <row r="28">
          <cell r="F28" t="str">
            <v>9310485</v>
          </cell>
        </row>
        <row r="29">
          <cell r="F29" t="str">
            <v>9310743</v>
          </cell>
        </row>
        <row r="30">
          <cell r="F30" t="str">
            <v>9310744</v>
          </cell>
        </row>
        <row r="31">
          <cell r="F31" t="str">
            <v>9310745</v>
          </cell>
        </row>
        <row r="32">
          <cell r="F32" t="str">
            <v>9310746</v>
          </cell>
        </row>
        <row r="33">
          <cell r="F33" t="str">
            <v>9310747</v>
          </cell>
        </row>
        <row r="34">
          <cell r="F34" t="str">
            <v>9310748</v>
          </cell>
        </row>
        <row r="35">
          <cell r="F35" t="str">
            <v>69010277</v>
          </cell>
        </row>
        <row r="36">
          <cell r="F36" t="str">
            <v>9310442</v>
          </cell>
        </row>
        <row r="37">
          <cell r="F37" t="str">
            <v>67103407</v>
          </cell>
        </row>
        <row r="38">
          <cell r="F38" t="str">
            <v>69010163</v>
          </cell>
        </row>
        <row r="39">
          <cell r="F39" t="str">
            <v>9310726</v>
          </cell>
        </row>
        <row r="40">
          <cell r="F40" t="str">
            <v>9310722</v>
          </cell>
        </row>
        <row r="41">
          <cell r="F41" t="str">
            <v>9310446</v>
          </cell>
        </row>
        <row r="42">
          <cell r="F42" t="str">
            <v>9310416</v>
          </cell>
        </row>
        <row r="43">
          <cell r="F43" t="str">
            <v>9310753</v>
          </cell>
        </row>
        <row r="44">
          <cell r="F44" t="str">
            <v>9310754</v>
          </cell>
        </row>
        <row r="45">
          <cell r="F45" t="str">
            <v>67104672</v>
          </cell>
        </row>
        <row r="46">
          <cell r="F46" t="str">
            <v>69010168</v>
          </cell>
        </row>
        <row r="47">
          <cell r="F47" t="str">
            <v>69010179</v>
          </cell>
        </row>
        <row r="48">
          <cell r="F48" t="str">
            <v>93101255</v>
          </cell>
        </row>
        <row r="49">
          <cell r="F49" t="str">
            <v>9310380</v>
          </cell>
        </row>
        <row r="50">
          <cell r="F50" t="str">
            <v>9310719</v>
          </cell>
        </row>
        <row r="51">
          <cell r="F51" t="str">
            <v>67190308</v>
          </cell>
        </row>
        <row r="52">
          <cell r="F52" t="str">
            <v>69010176</v>
          </cell>
        </row>
        <row r="53">
          <cell r="F53" t="str">
            <v>9310288</v>
          </cell>
        </row>
        <row r="54">
          <cell r="F54" t="str">
            <v>9310301</v>
          </cell>
        </row>
        <row r="55">
          <cell r="F55" t="str">
            <v>9310481</v>
          </cell>
        </row>
        <row r="56">
          <cell r="F56" t="str">
            <v>9310755</v>
          </cell>
        </row>
        <row r="57">
          <cell r="F57" t="str">
            <v>9310756</v>
          </cell>
        </row>
        <row r="58">
          <cell r="F58" t="str">
            <v>67190314</v>
          </cell>
        </row>
        <row r="59">
          <cell r="F59" t="str">
            <v>67190315</v>
          </cell>
        </row>
        <row r="60">
          <cell r="F60" t="str">
            <v>67190309</v>
          </cell>
        </row>
        <row r="61">
          <cell r="F61" t="str">
            <v>67190308</v>
          </cell>
        </row>
        <row r="62">
          <cell r="F62" t="str">
            <v>67104685</v>
          </cell>
        </row>
        <row r="63">
          <cell r="F63" t="str">
            <v>67104692</v>
          </cell>
        </row>
        <row r="64">
          <cell r="F64" t="str">
            <v>67104678</v>
          </cell>
        </row>
        <row r="65">
          <cell r="F65" t="str">
            <v>69010168</v>
          </cell>
        </row>
        <row r="66">
          <cell r="F66" t="str">
            <v>69010214</v>
          </cell>
        </row>
        <row r="67">
          <cell r="F67" t="str">
            <v>9310428</v>
          </cell>
        </row>
        <row r="68">
          <cell r="F68" t="str">
            <v>9310297</v>
          </cell>
        </row>
        <row r="69">
          <cell r="F69" t="str">
            <v>67103408</v>
          </cell>
        </row>
        <row r="70">
          <cell r="F70" t="str">
            <v>9310757</v>
          </cell>
        </row>
        <row r="71">
          <cell r="F71" t="str">
            <v>9310758</v>
          </cell>
        </row>
        <row r="72">
          <cell r="F72" t="str">
            <v>9310481</v>
          </cell>
        </row>
        <row r="73">
          <cell r="F73" t="str">
            <v>9310445</v>
          </cell>
        </row>
        <row r="74">
          <cell r="F74" t="str">
            <v>67101130</v>
          </cell>
        </row>
        <row r="75">
          <cell r="F75" t="str">
            <v>9310759</v>
          </cell>
        </row>
        <row r="76">
          <cell r="F76" t="str">
            <v>9310485</v>
          </cell>
        </row>
        <row r="77">
          <cell r="F77" t="str">
            <v>9310760</v>
          </cell>
        </row>
        <row r="78">
          <cell r="F78" t="str">
            <v>9310761</v>
          </cell>
        </row>
        <row r="79">
          <cell r="F79" t="str">
            <v>9310762</v>
          </cell>
        </row>
        <row r="80">
          <cell r="F80" t="str">
            <v>9310763</v>
          </cell>
        </row>
        <row r="81">
          <cell r="F81" t="str">
            <v>9310764</v>
          </cell>
        </row>
        <row r="82">
          <cell r="F82" t="str">
            <v>9310748</v>
          </cell>
        </row>
        <row r="83">
          <cell r="F83" t="str">
            <v>9310765</v>
          </cell>
        </row>
        <row r="84">
          <cell r="F84" t="str">
            <v>9310766</v>
          </cell>
        </row>
        <row r="85">
          <cell r="F85" t="str">
            <v>9310767</v>
          </cell>
        </row>
        <row r="86">
          <cell r="F86" t="str">
            <v>9310768</v>
          </cell>
        </row>
        <row r="87">
          <cell r="F87" t="str">
            <v>9310433</v>
          </cell>
        </row>
        <row r="88">
          <cell r="F88" t="str">
            <v>9310297</v>
          </cell>
        </row>
        <row r="89">
          <cell r="F89" t="str">
            <v>9310769</v>
          </cell>
        </row>
        <row r="90">
          <cell r="F90" t="str">
            <v>9310770</v>
          </cell>
        </row>
        <row r="91">
          <cell r="F91" t="str">
            <v>9310759</v>
          </cell>
        </row>
        <row r="92">
          <cell r="F92" t="str">
            <v>67104641</v>
          </cell>
        </row>
        <row r="93">
          <cell r="F93" t="str">
            <v>69010153</v>
          </cell>
        </row>
        <row r="94">
          <cell r="F94" t="str">
            <v>69010241</v>
          </cell>
        </row>
        <row r="95">
          <cell r="F95" t="str">
            <v>69010242</v>
          </cell>
        </row>
        <row r="96">
          <cell r="F96" t="str">
            <v>9310716</v>
          </cell>
        </row>
        <row r="97">
          <cell r="F97" t="str">
            <v>9310318</v>
          </cell>
        </row>
        <row r="98">
          <cell r="F98" t="str">
            <v>9310433</v>
          </cell>
        </row>
        <row r="99">
          <cell r="F99" t="str">
            <v>69010216</v>
          </cell>
        </row>
        <row r="100">
          <cell r="F100" t="str">
            <v>9310771</v>
          </cell>
        </row>
        <row r="101">
          <cell r="F101" t="str">
            <v>9310357</v>
          </cell>
        </row>
        <row r="102">
          <cell r="F102" t="str">
            <v>9310351</v>
          </cell>
        </row>
        <row r="103">
          <cell r="F103" t="str">
            <v>9310809</v>
          </cell>
        </row>
        <row r="104">
          <cell r="F104" t="str">
            <v>9310787</v>
          </cell>
        </row>
        <row r="105">
          <cell r="F105" t="str">
            <v>9310788</v>
          </cell>
        </row>
        <row r="106">
          <cell r="F106" t="str">
            <v>9310789</v>
          </cell>
        </row>
        <row r="107">
          <cell r="F107" t="str">
            <v>9310790</v>
          </cell>
        </row>
        <row r="108">
          <cell r="F108" t="str">
            <v>9310791</v>
          </cell>
        </row>
        <row r="109">
          <cell r="F109" t="str">
            <v>9310792</v>
          </cell>
        </row>
        <row r="110">
          <cell r="F110" t="str">
            <v>9310793</v>
          </cell>
        </row>
        <row r="111">
          <cell r="F111" t="str">
            <v>9310794</v>
          </cell>
        </row>
        <row r="112">
          <cell r="F112" t="str">
            <v>9310795</v>
          </cell>
        </row>
        <row r="113">
          <cell r="F113" t="str">
            <v>9310796</v>
          </cell>
        </row>
        <row r="114">
          <cell r="F114" t="str">
            <v>9310797</v>
          </cell>
        </row>
        <row r="115">
          <cell r="F115" t="str">
            <v>9310798</v>
          </cell>
        </row>
        <row r="116">
          <cell r="F116" t="str">
            <v>9310799</v>
          </cell>
        </row>
        <row r="117">
          <cell r="F117" t="str">
            <v>9310800</v>
          </cell>
        </row>
        <row r="118">
          <cell r="F118" t="str">
            <v>9310801</v>
          </cell>
        </row>
        <row r="119">
          <cell r="F119" t="str">
            <v>9310802</v>
          </cell>
        </row>
        <row r="120">
          <cell r="F120" t="str">
            <v>9310803</v>
          </cell>
        </row>
        <row r="121">
          <cell r="F121" t="str">
            <v>9310804</v>
          </cell>
        </row>
        <row r="122">
          <cell r="F122" t="str">
            <v>9310772</v>
          </cell>
        </row>
        <row r="123">
          <cell r="F123" t="str">
            <v>9310773</v>
          </cell>
        </row>
        <row r="124">
          <cell r="F124" t="str">
            <v>9310774</v>
          </cell>
        </row>
        <row r="125">
          <cell r="F125" t="str">
            <v>9310775</v>
          </cell>
        </row>
        <row r="126">
          <cell r="F126" t="str">
            <v>9310776</v>
          </cell>
        </row>
        <row r="127">
          <cell r="F127" t="str">
            <v>9310777</v>
          </cell>
        </row>
        <row r="128">
          <cell r="F128" t="str">
            <v>9310778</v>
          </cell>
        </row>
        <row r="129">
          <cell r="F129" t="str">
            <v>9310779</v>
          </cell>
        </row>
        <row r="130">
          <cell r="F130" t="str">
            <v>67190310</v>
          </cell>
        </row>
        <row r="131">
          <cell r="F131" t="str">
            <v>9310371</v>
          </cell>
        </row>
        <row r="132">
          <cell r="F132" t="str">
            <v>9310780</v>
          </cell>
        </row>
        <row r="133">
          <cell r="F133" t="str">
            <v>9310781</v>
          </cell>
        </row>
        <row r="134">
          <cell r="F134" t="str">
            <v>9310782</v>
          </cell>
        </row>
        <row r="135">
          <cell r="F135" t="str">
            <v>9310783</v>
          </cell>
        </row>
        <row r="136">
          <cell r="F136" t="str">
            <v>9310784</v>
          </cell>
        </row>
        <row r="137">
          <cell r="F137" t="str">
            <v>9310785</v>
          </cell>
        </row>
        <row r="138">
          <cell r="F138" t="str">
            <v>9310786</v>
          </cell>
        </row>
        <row r="139">
          <cell r="F139" t="str">
            <v>9310805</v>
          </cell>
        </row>
        <row r="140">
          <cell r="F140" t="str">
            <v>9310806</v>
          </cell>
        </row>
        <row r="141">
          <cell r="F141" t="str">
            <v>9310807</v>
          </cell>
        </row>
        <row r="142">
          <cell r="F142" t="str">
            <v>9310808</v>
          </cell>
        </row>
        <row r="143">
          <cell r="F143" t="str">
            <v>9310810</v>
          </cell>
        </row>
        <row r="144">
          <cell r="F144" t="str">
            <v>9310811</v>
          </cell>
        </row>
        <row r="145">
          <cell r="F145" t="str">
            <v>9310812</v>
          </cell>
        </row>
        <row r="146">
          <cell r="F146" t="str">
            <v>9310813</v>
          </cell>
        </row>
        <row r="147">
          <cell r="F147" t="str">
            <v>9310814</v>
          </cell>
        </row>
        <row r="148">
          <cell r="F148" t="str">
            <v>9310815</v>
          </cell>
        </row>
        <row r="149">
          <cell r="F149" t="str">
            <v>9310816</v>
          </cell>
        </row>
        <row r="150">
          <cell r="F150" t="str">
            <v>9310817</v>
          </cell>
        </row>
        <row r="151">
          <cell r="F151" t="str">
            <v>9310818</v>
          </cell>
        </row>
        <row r="152">
          <cell r="F152" t="str">
            <v>9310819</v>
          </cell>
        </row>
        <row r="153">
          <cell r="F153" t="str">
            <v>9310820</v>
          </cell>
        </row>
        <row r="154">
          <cell r="F154" t="str">
            <v>9310821</v>
          </cell>
        </row>
        <row r="155">
          <cell r="F155" t="str">
            <v>9310822</v>
          </cell>
        </row>
        <row r="156">
          <cell r="F156" t="str">
            <v>9310823</v>
          </cell>
        </row>
        <row r="157">
          <cell r="F157" t="str">
            <v>9310824</v>
          </cell>
        </row>
        <row r="158">
          <cell r="F158" t="str">
            <v>9310825</v>
          </cell>
        </row>
        <row r="159">
          <cell r="F159" t="str">
            <v>9310826</v>
          </cell>
        </row>
        <row r="160">
          <cell r="F160" t="str">
            <v>9310827</v>
          </cell>
        </row>
        <row r="161">
          <cell r="F161" t="str">
            <v>9310828</v>
          </cell>
        </row>
        <row r="162">
          <cell r="F162" t="str">
            <v>9310829</v>
          </cell>
        </row>
        <row r="163">
          <cell r="F163" t="str">
            <v>9310840</v>
          </cell>
        </row>
        <row r="164">
          <cell r="F164" t="str">
            <v>9310841</v>
          </cell>
        </row>
        <row r="165">
          <cell r="F165" t="str">
            <v>9310842</v>
          </cell>
        </row>
        <row r="166">
          <cell r="F166" t="str">
            <v>9310843</v>
          </cell>
        </row>
        <row r="167">
          <cell r="F167" t="str">
            <v>9310844</v>
          </cell>
        </row>
        <row r="168">
          <cell r="F168" t="str">
            <v>9310830</v>
          </cell>
        </row>
        <row r="169">
          <cell r="F169" t="str">
            <v>9310831</v>
          </cell>
        </row>
        <row r="170">
          <cell r="F170" t="str">
            <v>9310832</v>
          </cell>
        </row>
        <row r="171">
          <cell r="F171" t="str">
            <v>9310833</v>
          </cell>
        </row>
        <row r="172">
          <cell r="F172" t="str">
            <v>9310834</v>
          </cell>
        </row>
        <row r="173">
          <cell r="F173" t="str">
            <v>9310835</v>
          </cell>
        </row>
        <row r="174">
          <cell r="F174" t="str">
            <v>9310836</v>
          </cell>
        </row>
        <row r="175">
          <cell r="F175" t="str">
            <v>9310837</v>
          </cell>
        </row>
        <row r="176">
          <cell r="F176" t="str">
            <v>9310838</v>
          </cell>
        </row>
        <row r="177">
          <cell r="F177" t="str">
            <v>9310839</v>
          </cell>
        </row>
        <row r="178">
          <cell r="F178" t="str">
            <v>9310845</v>
          </cell>
        </row>
        <row r="179">
          <cell r="F179" t="str">
            <v>9310846</v>
          </cell>
        </row>
        <row r="180">
          <cell r="F180" t="str">
            <v>9310847</v>
          </cell>
        </row>
        <row r="181">
          <cell r="F181" t="str">
            <v>9310848</v>
          </cell>
        </row>
        <row r="182">
          <cell r="F182" t="str">
            <v>9310849</v>
          </cell>
        </row>
        <row r="183">
          <cell r="F183" t="str">
            <v>9310850</v>
          </cell>
        </row>
        <row r="184">
          <cell r="F184" t="str">
            <v>9310851</v>
          </cell>
        </row>
        <row r="185">
          <cell r="F185" t="str">
            <v>9310852</v>
          </cell>
        </row>
        <row r="186">
          <cell r="F186" t="str">
            <v>9310853</v>
          </cell>
        </row>
        <row r="187">
          <cell r="F187" t="str">
            <v>9310854</v>
          </cell>
        </row>
        <row r="188">
          <cell r="F188" t="str">
            <v>9310855</v>
          </cell>
        </row>
        <row r="189">
          <cell r="F189" t="str">
            <v>9310856</v>
          </cell>
        </row>
        <row r="190">
          <cell r="F190" t="str">
            <v>9310857</v>
          </cell>
        </row>
        <row r="191">
          <cell r="F191" t="str">
            <v>9310848</v>
          </cell>
        </row>
        <row r="192">
          <cell r="F192" t="str">
            <v>9310858</v>
          </cell>
        </row>
        <row r="193">
          <cell r="F193" t="str">
            <v>9310859</v>
          </cell>
        </row>
        <row r="194">
          <cell r="F194" t="str">
            <v>9310860</v>
          </cell>
        </row>
        <row r="195">
          <cell r="F195" t="str">
            <v>9310861</v>
          </cell>
        </row>
        <row r="196">
          <cell r="F196" t="str">
            <v>9310862</v>
          </cell>
        </row>
        <row r="197">
          <cell r="F197" t="str">
            <v>9310863</v>
          </cell>
        </row>
        <row r="198">
          <cell r="F198" t="str">
            <v>9310864</v>
          </cell>
        </row>
        <row r="199">
          <cell r="F199" t="str">
            <v>9310865</v>
          </cell>
        </row>
        <row r="200">
          <cell r="F200" t="str">
            <v>9310868</v>
          </cell>
        </row>
        <row r="201">
          <cell r="F201" t="str">
            <v>9310867</v>
          </cell>
        </row>
        <row r="202">
          <cell r="F202" t="str">
            <v>9310866</v>
          </cell>
        </row>
        <row r="203">
          <cell r="F203" t="str">
            <v>9310869</v>
          </cell>
        </row>
        <row r="204">
          <cell r="F204" t="str">
            <v>9310870</v>
          </cell>
        </row>
        <row r="205">
          <cell r="F205" t="str">
            <v>9310871</v>
          </cell>
        </row>
        <row r="206">
          <cell r="F206" t="str">
            <v>9310872</v>
          </cell>
        </row>
        <row r="207">
          <cell r="F207" t="str">
            <v>9310873</v>
          </cell>
        </row>
        <row r="208">
          <cell r="F208" t="str">
            <v>9310874</v>
          </cell>
        </row>
        <row r="209">
          <cell r="F209" t="str">
            <v>9310875</v>
          </cell>
        </row>
        <row r="210">
          <cell r="F210" t="str">
            <v>9310876</v>
          </cell>
        </row>
        <row r="211">
          <cell r="F211" t="str">
            <v>9310877</v>
          </cell>
        </row>
        <row r="212">
          <cell r="F212" t="str">
            <v>9310878</v>
          </cell>
        </row>
        <row r="213">
          <cell r="F213" t="str">
            <v>9310879</v>
          </cell>
        </row>
        <row r="214">
          <cell r="F214" t="str">
            <v>9310880</v>
          </cell>
        </row>
        <row r="215">
          <cell r="F215" t="str">
            <v>9310881</v>
          </cell>
        </row>
        <row r="216">
          <cell r="F216" t="str">
            <v>9310882</v>
          </cell>
        </row>
        <row r="217">
          <cell r="F217" t="str">
            <v>9310883</v>
          </cell>
        </row>
        <row r="218">
          <cell r="F218" t="str">
            <v>9310884</v>
          </cell>
        </row>
        <row r="219">
          <cell r="F219" t="str">
            <v>9310885</v>
          </cell>
        </row>
        <row r="220">
          <cell r="F220" t="str">
            <v>9310886</v>
          </cell>
        </row>
        <row r="221">
          <cell r="F221" t="str">
            <v>9310887</v>
          </cell>
        </row>
        <row r="222">
          <cell r="F222" t="str">
            <v>9310888</v>
          </cell>
        </row>
        <row r="223">
          <cell r="F223" t="str">
            <v>9310889</v>
          </cell>
        </row>
        <row r="224">
          <cell r="F224" t="str">
            <v>9310890</v>
          </cell>
        </row>
        <row r="225">
          <cell r="F225" t="str">
            <v>9310891</v>
          </cell>
        </row>
        <row r="226">
          <cell r="F226" t="str">
            <v>9310892</v>
          </cell>
        </row>
        <row r="227">
          <cell r="F227" t="str">
            <v>9310893</v>
          </cell>
        </row>
        <row r="228">
          <cell r="F228" t="str">
            <v>9310894</v>
          </cell>
        </row>
        <row r="229">
          <cell r="F229" t="str">
            <v>9310895</v>
          </cell>
        </row>
        <row r="230">
          <cell r="F230" t="str">
            <v>9310896</v>
          </cell>
        </row>
        <row r="231">
          <cell r="F231" t="str">
            <v>9310897</v>
          </cell>
        </row>
        <row r="232">
          <cell r="F232" t="str">
            <v>9310932</v>
          </cell>
        </row>
        <row r="233">
          <cell r="F233" t="str">
            <v>9310933</v>
          </cell>
        </row>
        <row r="234">
          <cell r="F234" t="str">
            <v>9310934</v>
          </cell>
        </row>
        <row r="235">
          <cell r="F235" t="str">
            <v>9310898</v>
          </cell>
        </row>
        <row r="236">
          <cell r="F236" t="str">
            <v>9310899</v>
          </cell>
        </row>
        <row r="237">
          <cell r="F237" t="str">
            <v>9310900</v>
          </cell>
        </row>
        <row r="238">
          <cell r="F238" t="str">
            <v>9310901</v>
          </cell>
        </row>
        <row r="239">
          <cell r="F239" t="str">
            <v>9310902</v>
          </cell>
        </row>
        <row r="240">
          <cell r="F240" t="str">
            <v>9310903</v>
          </cell>
        </row>
        <row r="241">
          <cell r="F241" t="str">
            <v>9310904</v>
          </cell>
        </row>
        <row r="242">
          <cell r="F242" t="str">
            <v>9310905</v>
          </cell>
        </row>
        <row r="243">
          <cell r="F243" t="str">
            <v>9310906</v>
          </cell>
        </row>
        <row r="244">
          <cell r="F244" t="str">
            <v>9310907</v>
          </cell>
        </row>
        <row r="245">
          <cell r="F245" t="str">
            <v>9310908</v>
          </cell>
        </row>
        <row r="246">
          <cell r="F246" t="str">
            <v>9310909</v>
          </cell>
        </row>
        <row r="247">
          <cell r="F247" t="str">
            <v>9310910</v>
          </cell>
        </row>
        <row r="248">
          <cell r="F248" t="str">
            <v>9310911</v>
          </cell>
        </row>
        <row r="249">
          <cell r="F249" t="str">
            <v>9310912</v>
          </cell>
        </row>
        <row r="250">
          <cell r="F250" t="str">
            <v>9310913</v>
          </cell>
        </row>
        <row r="251">
          <cell r="F251" t="str">
            <v>9310914</v>
          </cell>
        </row>
        <row r="252">
          <cell r="F252" t="str">
            <v>9310915</v>
          </cell>
        </row>
        <row r="253">
          <cell r="F253" t="str">
            <v>9310916</v>
          </cell>
        </row>
        <row r="254">
          <cell r="F254" t="str">
            <v>9310917</v>
          </cell>
        </row>
        <row r="255">
          <cell r="F255" t="str">
            <v>9310918</v>
          </cell>
        </row>
        <row r="256">
          <cell r="F256" t="str">
            <v>9310919</v>
          </cell>
        </row>
        <row r="257">
          <cell r="F257" t="str">
            <v>9310920</v>
          </cell>
        </row>
        <row r="258">
          <cell r="F258" t="str">
            <v>9310921</v>
          </cell>
        </row>
        <row r="259">
          <cell r="F259" t="str">
            <v>9310922</v>
          </cell>
        </row>
        <row r="260">
          <cell r="F260" t="str">
            <v>9310923</v>
          </cell>
        </row>
        <row r="261">
          <cell r="F261" t="str">
            <v>9310924</v>
          </cell>
        </row>
        <row r="262">
          <cell r="F262" t="str">
            <v>9310925</v>
          </cell>
        </row>
        <row r="263">
          <cell r="F263" t="str">
            <v>9310926</v>
          </cell>
        </row>
        <row r="264">
          <cell r="F264" t="str">
            <v>9310927</v>
          </cell>
        </row>
        <row r="265">
          <cell r="F265" t="str">
            <v>9310928</v>
          </cell>
        </row>
        <row r="266">
          <cell r="F266" t="str">
            <v>9310929</v>
          </cell>
        </row>
        <row r="267">
          <cell r="F267" t="str">
            <v>9310930</v>
          </cell>
        </row>
        <row r="268">
          <cell r="F268" t="str">
            <v>9310931</v>
          </cell>
        </row>
        <row r="269">
          <cell r="F269" t="str">
            <v>9310935</v>
          </cell>
        </row>
        <row r="270">
          <cell r="F270" t="str">
            <v>9310936</v>
          </cell>
        </row>
        <row r="271">
          <cell r="F271" t="str">
            <v>9310956</v>
          </cell>
        </row>
        <row r="272">
          <cell r="F272" t="str">
            <v>9310957</v>
          </cell>
        </row>
        <row r="273">
          <cell r="F273" t="str">
            <v>9310958</v>
          </cell>
        </row>
        <row r="274">
          <cell r="F274" t="str">
            <v>9310959</v>
          </cell>
        </row>
        <row r="275">
          <cell r="F275" t="str">
            <v>9310960</v>
          </cell>
        </row>
        <row r="276">
          <cell r="F276" t="str">
            <v>9310961</v>
          </cell>
        </row>
        <row r="277">
          <cell r="F277" t="str">
            <v>9310962</v>
          </cell>
        </row>
        <row r="278">
          <cell r="F278" t="str">
            <v>9310963</v>
          </cell>
        </row>
        <row r="279">
          <cell r="F279" t="str">
            <v>9310964</v>
          </cell>
        </row>
        <row r="280">
          <cell r="F280" t="str">
            <v>9310965</v>
          </cell>
        </row>
        <row r="281">
          <cell r="F281" t="str">
            <v>9310966</v>
          </cell>
        </row>
        <row r="282">
          <cell r="F282" t="str">
            <v>9310967</v>
          </cell>
        </row>
        <row r="283">
          <cell r="F283" t="str">
            <v>9310968</v>
          </cell>
        </row>
        <row r="284">
          <cell r="F284" t="str">
            <v>9310969</v>
          </cell>
        </row>
        <row r="285">
          <cell r="F285" t="str">
            <v>9310970</v>
          </cell>
        </row>
        <row r="286">
          <cell r="F286" t="str">
            <v>9310971</v>
          </cell>
        </row>
        <row r="287">
          <cell r="F287" t="str">
            <v>9310972</v>
          </cell>
        </row>
        <row r="288">
          <cell r="F288" t="str">
            <v>9310973</v>
          </cell>
        </row>
        <row r="289">
          <cell r="F289" t="str">
            <v>9310974</v>
          </cell>
        </row>
        <row r="290">
          <cell r="F290" t="str">
            <v>9310975</v>
          </cell>
        </row>
        <row r="291">
          <cell r="F291" t="str">
            <v>9310976</v>
          </cell>
        </row>
        <row r="292">
          <cell r="F292" t="str">
            <v>9310952</v>
          </cell>
        </row>
        <row r="293">
          <cell r="F293" t="str">
            <v>9310953</v>
          </cell>
        </row>
        <row r="294">
          <cell r="F294" t="str">
            <v>9310954</v>
          </cell>
        </row>
        <row r="295">
          <cell r="F295" t="str">
            <v>9310955</v>
          </cell>
        </row>
        <row r="296">
          <cell r="F296" t="str">
            <v>9310937</v>
          </cell>
        </row>
        <row r="297">
          <cell r="F297" t="str">
            <v>9310938</v>
          </cell>
        </row>
        <row r="298">
          <cell r="F298" t="str">
            <v>9310939</v>
          </cell>
        </row>
        <row r="299">
          <cell r="F299" t="str">
            <v>9310940</v>
          </cell>
        </row>
        <row r="300">
          <cell r="F300" t="str">
            <v>9310941</v>
          </cell>
        </row>
        <row r="301">
          <cell r="F301" t="str">
            <v>9310942</v>
          </cell>
        </row>
        <row r="302">
          <cell r="F302" t="str">
            <v>9310943</v>
          </cell>
        </row>
        <row r="303">
          <cell r="F303" t="str">
            <v>9310944</v>
          </cell>
        </row>
        <row r="304">
          <cell r="F304" t="str">
            <v>9310945</v>
          </cell>
        </row>
        <row r="305">
          <cell r="F305" t="str">
            <v>9310946</v>
          </cell>
        </row>
        <row r="306">
          <cell r="F306" t="str">
            <v>9310947</v>
          </cell>
        </row>
        <row r="307">
          <cell r="F307" t="str">
            <v>9310948</v>
          </cell>
        </row>
        <row r="308">
          <cell r="F308" t="str">
            <v>9310949</v>
          </cell>
        </row>
        <row r="309">
          <cell r="F309" t="str">
            <v>9310950</v>
          </cell>
        </row>
        <row r="310">
          <cell r="F310" t="str">
            <v>9310951</v>
          </cell>
        </row>
        <row r="311">
          <cell r="F311" t="str">
            <v>9310977</v>
          </cell>
        </row>
        <row r="312">
          <cell r="F312" t="str">
            <v>9310978</v>
          </cell>
        </row>
        <row r="313">
          <cell r="F313" t="str">
            <v>9310979</v>
          </cell>
        </row>
        <row r="314">
          <cell r="F314" t="str">
            <v>9310980</v>
          </cell>
        </row>
        <row r="315">
          <cell r="F315" t="str">
            <v>9310981</v>
          </cell>
        </row>
        <row r="316">
          <cell r="F316" t="str">
            <v>9310982</v>
          </cell>
        </row>
        <row r="317">
          <cell r="F317" t="str">
            <v>9310983</v>
          </cell>
        </row>
        <row r="318">
          <cell r="F318" t="str">
            <v>9310984</v>
          </cell>
        </row>
        <row r="319">
          <cell r="F319" t="str">
            <v>9310985</v>
          </cell>
        </row>
        <row r="320">
          <cell r="F320" t="str">
            <v>9310986</v>
          </cell>
        </row>
        <row r="321">
          <cell r="F321" t="str">
            <v>9310987</v>
          </cell>
        </row>
        <row r="322">
          <cell r="F322" t="str">
            <v>9310988</v>
          </cell>
        </row>
        <row r="323">
          <cell r="F323" t="str">
            <v>9310989</v>
          </cell>
        </row>
        <row r="324">
          <cell r="F324" t="str">
            <v>9310990</v>
          </cell>
        </row>
        <row r="325">
          <cell r="F325" t="str">
            <v>9310991</v>
          </cell>
        </row>
        <row r="326">
          <cell r="F326" t="str">
            <v>9310992</v>
          </cell>
        </row>
        <row r="327">
          <cell r="F327" t="str">
            <v>9310993</v>
          </cell>
        </row>
        <row r="328">
          <cell r="F328" t="str">
            <v>9310002</v>
          </cell>
        </row>
        <row r="329">
          <cell r="F329" t="str">
            <v>9310003</v>
          </cell>
        </row>
        <row r="330">
          <cell r="F330" t="str">
            <v>9310004</v>
          </cell>
        </row>
        <row r="331">
          <cell r="F331" t="str">
            <v>9310005</v>
          </cell>
        </row>
        <row r="332">
          <cell r="F332" t="str">
            <v>9310006</v>
          </cell>
        </row>
        <row r="333">
          <cell r="F333" t="str">
            <v>9310007</v>
          </cell>
        </row>
        <row r="334">
          <cell r="F334" t="str">
            <v>9310008</v>
          </cell>
        </row>
        <row r="335">
          <cell r="F335" t="str">
            <v>9310009</v>
          </cell>
        </row>
        <row r="336">
          <cell r="F336" t="str">
            <v>9310010</v>
          </cell>
        </row>
        <row r="337">
          <cell r="F337" t="str">
            <v>9310011</v>
          </cell>
        </row>
        <row r="338">
          <cell r="F338" t="str">
            <v>9310012</v>
          </cell>
        </row>
        <row r="339">
          <cell r="F339" t="str">
            <v>9310013</v>
          </cell>
        </row>
        <row r="340">
          <cell r="F340" t="str">
            <v>9310014</v>
          </cell>
        </row>
        <row r="341">
          <cell r="F341" t="str">
            <v>9310015</v>
          </cell>
        </row>
        <row r="342">
          <cell r="F342" t="str">
            <v>9310016</v>
          </cell>
        </row>
        <row r="343">
          <cell r="F343" t="str">
            <v>9310017</v>
          </cell>
        </row>
        <row r="344">
          <cell r="F344" t="str">
            <v>9310018</v>
          </cell>
        </row>
        <row r="345">
          <cell r="F345" t="str">
            <v>9310019</v>
          </cell>
        </row>
        <row r="346">
          <cell r="F346" t="str">
            <v>9310020</v>
          </cell>
        </row>
        <row r="347">
          <cell r="F347" t="str">
            <v>9310021</v>
          </cell>
        </row>
        <row r="348">
          <cell r="F348" t="str">
            <v>9310994</v>
          </cell>
        </row>
        <row r="349">
          <cell r="F349" t="str">
            <v>9310995</v>
          </cell>
        </row>
        <row r="350">
          <cell r="F350" t="str">
            <v>9310996</v>
          </cell>
        </row>
        <row r="351">
          <cell r="F351" t="str">
            <v>9310997</v>
          </cell>
        </row>
        <row r="352">
          <cell r="F352" t="str">
            <v>9310998</v>
          </cell>
        </row>
        <row r="353">
          <cell r="F353" t="str">
            <v>9310999</v>
          </cell>
        </row>
        <row r="354">
          <cell r="F354" t="str">
            <v>93101000</v>
          </cell>
        </row>
        <row r="355">
          <cell r="F355" t="str">
            <v>9310001</v>
          </cell>
        </row>
      </sheetData>
      <sheetData sheetId="8">
        <row r="2">
          <cell r="F2">
            <v>36</v>
          </cell>
        </row>
        <row r="3">
          <cell r="F3">
            <v>2</v>
          </cell>
        </row>
        <row r="4">
          <cell r="F4">
            <v>2</v>
          </cell>
        </row>
        <row r="5">
          <cell r="F5">
            <v>6</v>
          </cell>
        </row>
        <row r="6">
          <cell r="F6">
            <v>3</v>
          </cell>
        </row>
        <row r="7">
          <cell r="F7">
            <v>10</v>
          </cell>
        </row>
        <row r="8">
          <cell r="F8">
            <v>10</v>
          </cell>
        </row>
        <row r="9">
          <cell r="F9">
            <v>10</v>
          </cell>
        </row>
        <row r="10">
          <cell r="F10">
            <v>4</v>
          </cell>
        </row>
        <row r="11">
          <cell r="F11">
            <v>4</v>
          </cell>
        </row>
        <row r="12">
          <cell r="F12">
            <v>4</v>
          </cell>
        </row>
        <row r="13">
          <cell r="F13">
            <v>2</v>
          </cell>
        </row>
        <row r="14">
          <cell r="F14">
            <v>4</v>
          </cell>
        </row>
        <row r="15">
          <cell r="F15">
            <v>2</v>
          </cell>
        </row>
        <row r="16">
          <cell r="F16">
            <v>1</v>
          </cell>
        </row>
        <row r="17">
          <cell r="F17">
            <v>10</v>
          </cell>
        </row>
        <row r="18">
          <cell r="F18">
            <v>24</v>
          </cell>
        </row>
        <row r="19">
          <cell r="F19">
            <v>4</v>
          </cell>
        </row>
        <row r="20">
          <cell r="F20">
            <v>8</v>
          </cell>
        </row>
        <row r="21">
          <cell r="F21">
            <v>360</v>
          </cell>
        </row>
        <row r="22">
          <cell r="F22">
            <v>32</v>
          </cell>
        </row>
        <row r="23">
          <cell r="F23">
            <v>1</v>
          </cell>
        </row>
        <row r="24">
          <cell r="F24">
            <v>1</v>
          </cell>
        </row>
        <row r="25">
          <cell r="F25">
            <v>1</v>
          </cell>
        </row>
        <row r="26">
          <cell r="F26">
            <v>1</v>
          </cell>
        </row>
        <row r="27">
          <cell r="F27">
            <v>3</v>
          </cell>
        </row>
        <row r="28">
          <cell r="F28">
            <v>1</v>
          </cell>
        </row>
        <row r="29">
          <cell r="F29">
            <v>1</v>
          </cell>
        </row>
        <row r="30">
          <cell r="F30">
            <v>1</v>
          </cell>
        </row>
        <row r="31">
          <cell r="F31">
            <v>10</v>
          </cell>
        </row>
        <row r="32">
          <cell r="F32">
            <v>1</v>
          </cell>
        </row>
        <row r="33">
          <cell r="F33">
            <v>2</v>
          </cell>
        </row>
        <row r="34">
          <cell r="F34">
            <v>800</v>
          </cell>
        </row>
        <row r="35">
          <cell r="F35">
            <v>500</v>
          </cell>
        </row>
        <row r="36">
          <cell r="F36">
            <v>60</v>
          </cell>
        </row>
        <row r="37">
          <cell r="F37">
            <v>5</v>
          </cell>
        </row>
        <row r="38">
          <cell r="F38">
            <v>4</v>
          </cell>
        </row>
        <row r="39">
          <cell r="F39">
            <v>1</v>
          </cell>
        </row>
        <row r="40">
          <cell r="F40">
            <v>80</v>
          </cell>
        </row>
        <row r="41">
          <cell r="F41">
            <v>10</v>
          </cell>
        </row>
        <row r="42">
          <cell r="F42">
            <v>2</v>
          </cell>
        </row>
        <row r="43">
          <cell r="F43">
            <v>18</v>
          </cell>
        </row>
        <row r="44">
          <cell r="F44">
            <v>6</v>
          </cell>
        </row>
        <row r="45">
          <cell r="F45">
            <v>1</v>
          </cell>
        </row>
        <row r="46">
          <cell r="F46">
            <v>2</v>
          </cell>
        </row>
        <row r="47">
          <cell r="F47">
            <v>1</v>
          </cell>
        </row>
        <row r="48">
          <cell r="F48">
            <v>10</v>
          </cell>
        </row>
        <row r="49">
          <cell r="F49">
            <v>10</v>
          </cell>
        </row>
        <row r="50">
          <cell r="F50">
            <v>10</v>
          </cell>
        </row>
        <row r="51">
          <cell r="F51">
            <v>2</v>
          </cell>
        </row>
        <row r="52">
          <cell r="F52">
            <v>2</v>
          </cell>
        </row>
        <row r="53">
          <cell r="F53">
            <v>1</v>
          </cell>
        </row>
        <row r="54">
          <cell r="F54">
            <v>20</v>
          </cell>
        </row>
        <row r="55">
          <cell r="F55">
            <v>2</v>
          </cell>
        </row>
        <row r="56">
          <cell r="F56">
            <v>4</v>
          </cell>
        </row>
        <row r="57">
          <cell r="F57">
            <v>10</v>
          </cell>
        </row>
        <row r="58">
          <cell r="F58">
            <v>1</v>
          </cell>
        </row>
        <row r="59">
          <cell r="F59">
            <v>1</v>
          </cell>
        </row>
        <row r="60">
          <cell r="F60">
            <v>1</v>
          </cell>
        </row>
        <row r="61">
          <cell r="F61">
            <v>1</v>
          </cell>
        </row>
        <row r="62">
          <cell r="F62">
            <v>2</v>
          </cell>
        </row>
        <row r="63">
          <cell r="F63">
            <v>2</v>
          </cell>
        </row>
        <row r="64">
          <cell r="F64">
            <v>30</v>
          </cell>
        </row>
        <row r="65">
          <cell r="F65">
            <v>24</v>
          </cell>
        </row>
        <row r="66">
          <cell r="F66">
            <v>24</v>
          </cell>
        </row>
        <row r="67">
          <cell r="F67">
            <v>6</v>
          </cell>
        </row>
        <row r="68">
          <cell r="F68">
            <v>5</v>
          </cell>
        </row>
        <row r="69">
          <cell r="F69">
            <v>6</v>
          </cell>
        </row>
        <row r="70">
          <cell r="F70">
            <v>20</v>
          </cell>
        </row>
        <row r="71">
          <cell r="F71">
            <v>2</v>
          </cell>
        </row>
        <row r="72">
          <cell r="F72">
            <v>10</v>
          </cell>
        </row>
        <row r="73">
          <cell r="F73">
            <v>1</v>
          </cell>
        </row>
        <row r="74">
          <cell r="F74">
            <v>1</v>
          </cell>
        </row>
        <row r="75">
          <cell r="F75">
            <v>10</v>
          </cell>
        </row>
        <row r="76">
          <cell r="F76">
            <v>0</v>
          </cell>
        </row>
        <row r="77">
          <cell r="F77">
            <v>12</v>
          </cell>
        </row>
        <row r="78">
          <cell r="F78">
            <v>5</v>
          </cell>
        </row>
        <row r="79">
          <cell r="F79">
            <v>10</v>
          </cell>
        </row>
        <row r="80">
          <cell r="F80">
            <v>2</v>
          </cell>
        </row>
        <row r="81">
          <cell r="F81">
            <v>30</v>
          </cell>
        </row>
        <row r="82">
          <cell r="F82">
            <v>10</v>
          </cell>
        </row>
        <row r="83">
          <cell r="F83">
            <v>100</v>
          </cell>
        </row>
        <row r="84">
          <cell r="F84">
            <v>1</v>
          </cell>
        </row>
        <row r="85">
          <cell r="F85">
            <v>1</v>
          </cell>
        </row>
        <row r="86">
          <cell r="F86">
            <v>655</v>
          </cell>
        </row>
        <row r="87">
          <cell r="F87">
            <v>1</v>
          </cell>
        </row>
        <row r="88">
          <cell r="F88">
            <v>25</v>
          </cell>
        </row>
        <row r="89">
          <cell r="F89">
            <v>25</v>
          </cell>
        </row>
        <row r="90">
          <cell r="F90">
            <v>200</v>
          </cell>
        </row>
        <row r="91">
          <cell r="F91">
            <v>3</v>
          </cell>
        </row>
        <row r="92">
          <cell r="F92">
            <v>4</v>
          </cell>
        </row>
        <row r="93">
          <cell r="F93">
            <v>20</v>
          </cell>
        </row>
        <row r="94">
          <cell r="F94">
            <v>1</v>
          </cell>
        </row>
        <row r="95">
          <cell r="F95">
            <v>2</v>
          </cell>
        </row>
        <row r="96">
          <cell r="F96">
            <v>8</v>
          </cell>
        </row>
        <row r="97">
          <cell r="F97">
            <v>2</v>
          </cell>
        </row>
        <row r="98">
          <cell r="F98">
            <v>4</v>
          </cell>
        </row>
        <row r="99">
          <cell r="F99">
            <v>48</v>
          </cell>
        </row>
        <row r="100">
          <cell r="F100">
            <v>2</v>
          </cell>
        </row>
        <row r="101">
          <cell r="F101">
            <v>2</v>
          </cell>
        </row>
        <row r="102">
          <cell r="F102">
            <v>80</v>
          </cell>
        </row>
        <row r="103">
          <cell r="F103">
            <v>35</v>
          </cell>
        </row>
        <row r="104">
          <cell r="F104">
            <v>40</v>
          </cell>
        </row>
        <row r="105">
          <cell r="F105">
            <v>20</v>
          </cell>
        </row>
        <row r="106">
          <cell r="F106">
            <v>1</v>
          </cell>
        </row>
        <row r="107">
          <cell r="F107">
            <v>5</v>
          </cell>
        </row>
        <row r="108">
          <cell r="F108">
            <v>150</v>
          </cell>
        </row>
        <row r="109">
          <cell r="F109">
            <v>1</v>
          </cell>
        </row>
        <row r="110">
          <cell r="F110">
            <v>20</v>
          </cell>
        </row>
        <row r="111">
          <cell r="F111">
            <v>30</v>
          </cell>
        </row>
        <row r="112">
          <cell r="F112">
            <v>30</v>
          </cell>
        </row>
        <row r="113">
          <cell r="F113">
            <v>30</v>
          </cell>
        </row>
        <row r="114">
          <cell r="F114">
            <v>15</v>
          </cell>
        </row>
        <row r="115">
          <cell r="F115">
            <v>20</v>
          </cell>
        </row>
        <row r="116">
          <cell r="F116">
            <v>15</v>
          </cell>
        </row>
        <row r="117">
          <cell r="F117">
            <v>3</v>
          </cell>
        </row>
        <row r="118">
          <cell r="F118">
            <v>2</v>
          </cell>
        </row>
        <row r="119">
          <cell r="F119">
            <v>2</v>
          </cell>
        </row>
        <row r="120">
          <cell r="F120">
            <v>2</v>
          </cell>
        </row>
        <row r="121">
          <cell r="F121">
            <v>3</v>
          </cell>
        </row>
        <row r="122">
          <cell r="F122">
            <v>4</v>
          </cell>
        </row>
        <row r="123">
          <cell r="F123">
            <v>3</v>
          </cell>
        </row>
        <row r="124">
          <cell r="F124">
            <v>2</v>
          </cell>
        </row>
        <row r="125">
          <cell r="F125">
            <v>2</v>
          </cell>
        </row>
        <row r="126">
          <cell r="F126">
            <v>3</v>
          </cell>
        </row>
        <row r="127">
          <cell r="F127">
            <v>2</v>
          </cell>
        </row>
        <row r="128">
          <cell r="F128">
            <v>5</v>
          </cell>
        </row>
        <row r="129">
          <cell r="F129">
            <v>2</v>
          </cell>
        </row>
        <row r="130">
          <cell r="F130">
            <v>4</v>
          </cell>
        </row>
        <row r="131">
          <cell r="F131">
            <v>4</v>
          </cell>
        </row>
        <row r="132">
          <cell r="F132">
            <v>2</v>
          </cell>
        </row>
        <row r="133">
          <cell r="F133">
            <v>20</v>
          </cell>
        </row>
        <row r="134">
          <cell r="F134">
            <v>10</v>
          </cell>
        </row>
        <row r="135">
          <cell r="F135">
            <v>30</v>
          </cell>
        </row>
        <row r="136">
          <cell r="F136">
            <v>30</v>
          </cell>
        </row>
        <row r="137">
          <cell r="F137">
            <v>20</v>
          </cell>
        </row>
        <row r="138">
          <cell r="F138">
            <v>2</v>
          </cell>
        </row>
        <row r="139">
          <cell r="F139">
            <v>1</v>
          </cell>
        </row>
        <row r="140">
          <cell r="F140">
            <v>1</v>
          </cell>
        </row>
        <row r="141">
          <cell r="F141">
            <v>6</v>
          </cell>
        </row>
        <row r="142">
          <cell r="F142">
            <v>1</v>
          </cell>
        </row>
        <row r="143">
          <cell r="F143">
            <v>1</v>
          </cell>
        </row>
        <row r="144">
          <cell r="F144">
            <v>1</v>
          </cell>
        </row>
        <row r="145">
          <cell r="F145">
            <v>1</v>
          </cell>
        </row>
        <row r="146">
          <cell r="F146">
            <v>60</v>
          </cell>
        </row>
        <row r="147">
          <cell r="F147">
            <v>3</v>
          </cell>
        </row>
        <row r="148">
          <cell r="F148">
            <v>4</v>
          </cell>
        </row>
        <row r="149">
          <cell r="F149">
            <v>40</v>
          </cell>
        </row>
        <row r="150">
          <cell r="F150">
            <v>18</v>
          </cell>
        </row>
        <row r="151">
          <cell r="F151">
            <v>2</v>
          </cell>
        </row>
        <row r="152">
          <cell r="F152">
            <v>4</v>
          </cell>
        </row>
        <row r="153">
          <cell r="F153">
            <v>30</v>
          </cell>
        </row>
        <row r="154">
          <cell r="F154">
            <v>1</v>
          </cell>
        </row>
        <row r="155">
          <cell r="F155">
            <v>1</v>
          </cell>
        </row>
        <row r="156">
          <cell r="F156">
            <v>1</v>
          </cell>
        </row>
        <row r="157">
          <cell r="F157">
            <v>6</v>
          </cell>
        </row>
        <row r="158">
          <cell r="F158">
            <v>2</v>
          </cell>
        </row>
        <row r="159">
          <cell r="F159">
            <v>40</v>
          </cell>
        </row>
        <row r="160">
          <cell r="F160">
            <v>1</v>
          </cell>
        </row>
        <row r="161">
          <cell r="F161">
            <v>1</v>
          </cell>
        </row>
        <row r="162">
          <cell r="F162">
            <v>2</v>
          </cell>
        </row>
        <row r="163">
          <cell r="F163">
            <v>62</v>
          </cell>
        </row>
        <row r="164">
          <cell r="F164">
            <v>1</v>
          </cell>
        </row>
        <row r="165">
          <cell r="F165">
            <v>2</v>
          </cell>
        </row>
        <row r="166">
          <cell r="F166">
            <v>2</v>
          </cell>
        </row>
        <row r="167">
          <cell r="F167">
            <v>4</v>
          </cell>
        </row>
        <row r="168">
          <cell r="F168">
            <v>4</v>
          </cell>
        </row>
        <row r="169">
          <cell r="F169">
            <v>4</v>
          </cell>
        </row>
        <row r="170">
          <cell r="F170">
            <v>10</v>
          </cell>
        </row>
        <row r="171">
          <cell r="F171">
            <v>4</v>
          </cell>
        </row>
        <row r="172">
          <cell r="F172">
            <v>10</v>
          </cell>
        </row>
        <row r="173">
          <cell r="F173">
            <v>10</v>
          </cell>
        </row>
        <row r="174">
          <cell r="F174">
            <v>10</v>
          </cell>
        </row>
        <row r="175">
          <cell r="F175">
            <v>4</v>
          </cell>
        </row>
        <row r="176">
          <cell r="F176">
            <v>4</v>
          </cell>
        </row>
        <row r="177">
          <cell r="F177">
            <v>100</v>
          </cell>
        </row>
        <row r="178">
          <cell r="F178">
            <v>1</v>
          </cell>
        </row>
        <row r="179">
          <cell r="F179">
            <v>1</v>
          </cell>
        </row>
        <row r="180">
          <cell r="F180">
            <v>4</v>
          </cell>
        </row>
        <row r="181">
          <cell r="F181">
            <v>1</v>
          </cell>
        </row>
        <row r="182">
          <cell r="F182">
            <v>10</v>
          </cell>
        </row>
        <row r="183">
          <cell r="F183">
            <v>1</v>
          </cell>
        </row>
        <row r="184">
          <cell r="F184">
            <v>4</v>
          </cell>
        </row>
        <row r="185">
          <cell r="F185">
            <v>2</v>
          </cell>
        </row>
        <row r="186">
          <cell r="F186">
            <v>4</v>
          </cell>
        </row>
        <row r="187">
          <cell r="F187">
            <v>3</v>
          </cell>
        </row>
        <row r="188">
          <cell r="F188">
            <v>20</v>
          </cell>
        </row>
        <row r="189">
          <cell r="F189">
            <v>28</v>
          </cell>
        </row>
        <row r="190">
          <cell r="F190">
            <v>200</v>
          </cell>
        </row>
        <row r="191">
          <cell r="F191">
            <v>3</v>
          </cell>
        </row>
        <row r="192">
          <cell r="F192">
            <v>3</v>
          </cell>
        </row>
        <row r="193">
          <cell r="F193">
            <v>30</v>
          </cell>
        </row>
        <row r="194">
          <cell r="F194">
            <v>1</v>
          </cell>
        </row>
        <row r="195">
          <cell r="F195">
            <v>3</v>
          </cell>
        </row>
        <row r="196">
          <cell r="F196">
            <v>10</v>
          </cell>
        </row>
        <row r="197">
          <cell r="F197">
            <v>108</v>
          </cell>
        </row>
        <row r="198">
          <cell r="F198">
            <v>120</v>
          </cell>
        </row>
        <row r="199">
          <cell r="F199">
            <v>1</v>
          </cell>
        </row>
        <row r="200">
          <cell r="F200">
            <v>12</v>
          </cell>
        </row>
        <row r="201">
          <cell r="F201">
            <v>2</v>
          </cell>
        </row>
        <row r="202">
          <cell r="F202">
            <v>60</v>
          </cell>
        </row>
      </sheetData>
      <sheetData sheetId="9">
        <row r="2">
          <cell r="E2">
            <v>20</v>
          </cell>
        </row>
        <row r="3">
          <cell r="E3">
            <v>20</v>
          </cell>
        </row>
        <row r="4">
          <cell r="E4">
            <v>10</v>
          </cell>
        </row>
        <row r="5">
          <cell r="E5">
            <v>6</v>
          </cell>
        </row>
        <row r="6">
          <cell r="E6">
            <v>4</v>
          </cell>
        </row>
        <row r="7">
          <cell r="E7">
            <v>9</v>
          </cell>
        </row>
        <row r="8">
          <cell r="E8">
            <v>10</v>
          </cell>
        </row>
        <row r="9">
          <cell r="E9">
            <v>9</v>
          </cell>
        </row>
        <row r="10">
          <cell r="E10">
            <v>10</v>
          </cell>
        </row>
        <row r="11">
          <cell r="E11">
            <v>1</v>
          </cell>
        </row>
        <row r="12">
          <cell r="E12">
            <v>1</v>
          </cell>
        </row>
        <row r="13">
          <cell r="E13">
            <v>6</v>
          </cell>
        </row>
        <row r="14">
          <cell r="E14">
            <v>18</v>
          </cell>
        </row>
        <row r="15">
          <cell r="E15">
            <v>8</v>
          </cell>
        </row>
        <row r="16">
          <cell r="E16">
            <v>4</v>
          </cell>
        </row>
        <row r="17">
          <cell r="E17">
            <v>1</v>
          </cell>
        </row>
        <row r="18">
          <cell r="E18">
            <v>2</v>
          </cell>
        </row>
        <row r="19">
          <cell r="E19">
            <v>75</v>
          </cell>
        </row>
        <row r="20">
          <cell r="E20">
            <v>4</v>
          </cell>
        </row>
        <row r="21">
          <cell r="E21">
            <v>15</v>
          </cell>
        </row>
        <row r="22">
          <cell r="E22">
            <v>10</v>
          </cell>
        </row>
        <row r="23">
          <cell r="E23">
            <v>4</v>
          </cell>
        </row>
        <row r="24">
          <cell r="E24">
            <v>4</v>
          </cell>
        </row>
        <row r="25">
          <cell r="E25">
            <v>4</v>
          </cell>
        </row>
        <row r="26">
          <cell r="E26">
            <v>4</v>
          </cell>
        </row>
        <row r="27">
          <cell r="E27">
            <v>12</v>
          </cell>
        </row>
        <row r="28">
          <cell r="E28">
            <v>30</v>
          </cell>
        </row>
        <row r="29">
          <cell r="E29">
            <v>40</v>
          </cell>
        </row>
        <row r="30">
          <cell r="E30">
            <v>30</v>
          </cell>
        </row>
        <row r="31">
          <cell r="E31">
            <v>4</v>
          </cell>
        </row>
        <row r="32">
          <cell r="E32">
            <v>2</v>
          </cell>
        </row>
        <row r="33">
          <cell r="E33">
            <v>100</v>
          </cell>
        </row>
        <row r="34">
          <cell r="E34">
            <v>20</v>
          </cell>
        </row>
        <row r="35">
          <cell r="E35">
            <v>5</v>
          </cell>
        </row>
        <row r="36">
          <cell r="E36">
            <v>30</v>
          </cell>
        </row>
        <row r="37">
          <cell r="E37">
            <v>20</v>
          </cell>
        </row>
        <row r="38">
          <cell r="E38">
            <v>10</v>
          </cell>
        </row>
        <row r="39">
          <cell r="E39">
            <v>5</v>
          </cell>
        </row>
        <row r="40">
          <cell r="E40">
            <v>20</v>
          </cell>
        </row>
        <row r="41">
          <cell r="E41">
            <v>8</v>
          </cell>
        </row>
        <row r="42">
          <cell r="E42">
            <v>1</v>
          </cell>
        </row>
        <row r="43">
          <cell r="E43">
            <v>12</v>
          </cell>
        </row>
        <row r="44">
          <cell r="E44">
            <v>1</v>
          </cell>
        </row>
        <row r="45">
          <cell r="E45">
            <v>1</v>
          </cell>
        </row>
        <row r="46">
          <cell r="E46">
            <v>6</v>
          </cell>
        </row>
        <row r="47">
          <cell r="E47">
            <v>12</v>
          </cell>
        </row>
        <row r="48">
          <cell r="E48">
            <v>2</v>
          </cell>
        </row>
        <row r="49">
          <cell r="E49">
            <v>60</v>
          </cell>
        </row>
        <row r="50">
          <cell r="E50">
            <v>60</v>
          </cell>
        </row>
        <row r="51">
          <cell r="E51">
            <v>2</v>
          </cell>
        </row>
        <row r="52">
          <cell r="E52">
            <v>12</v>
          </cell>
        </row>
        <row r="53">
          <cell r="E53">
            <v>1</v>
          </cell>
        </row>
        <row r="54">
          <cell r="E54">
            <v>1</v>
          </cell>
        </row>
        <row r="55">
          <cell r="E55">
            <v>10</v>
          </cell>
        </row>
        <row r="56">
          <cell r="E56">
            <v>4</v>
          </cell>
        </row>
        <row r="57">
          <cell r="E57">
            <v>40</v>
          </cell>
        </row>
        <row r="58">
          <cell r="E58">
            <v>2</v>
          </cell>
        </row>
        <row r="59">
          <cell r="E59">
            <v>1</v>
          </cell>
        </row>
        <row r="60">
          <cell r="E60">
            <v>1</v>
          </cell>
        </row>
        <row r="61">
          <cell r="E61">
            <v>1</v>
          </cell>
        </row>
        <row r="62">
          <cell r="E62">
            <v>2</v>
          </cell>
        </row>
        <row r="63">
          <cell r="E63">
            <v>20</v>
          </cell>
        </row>
        <row r="64">
          <cell r="E64">
            <v>1</v>
          </cell>
        </row>
        <row r="65">
          <cell r="E65">
            <v>1060</v>
          </cell>
        </row>
        <row r="66">
          <cell r="E66">
            <v>150</v>
          </cell>
        </row>
        <row r="67">
          <cell r="E67">
            <v>16</v>
          </cell>
        </row>
        <row r="68">
          <cell r="E68">
            <v>40</v>
          </cell>
        </row>
        <row r="69">
          <cell r="E69">
            <v>12</v>
          </cell>
        </row>
        <row r="70">
          <cell r="E70">
            <v>800</v>
          </cell>
        </row>
        <row r="71">
          <cell r="E71">
            <v>20</v>
          </cell>
        </row>
        <row r="72">
          <cell r="E72">
            <v>80</v>
          </cell>
        </row>
        <row r="73">
          <cell r="E73">
            <v>6</v>
          </cell>
        </row>
        <row r="74">
          <cell r="E74">
            <v>1</v>
          </cell>
        </row>
        <row r="75">
          <cell r="E75">
            <v>40</v>
          </cell>
        </row>
        <row r="76">
          <cell r="E76">
            <v>20</v>
          </cell>
        </row>
        <row r="77">
          <cell r="E77">
            <v>24</v>
          </cell>
        </row>
        <row r="78">
          <cell r="E78">
            <v>18</v>
          </cell>
        </row>
        <row r="79">
          <cell r="E79">
            <v>5</v>
          </cell>
        </row>
        <row r="80">
          <cell r="E80">
            <v>4</v>
          </cell>
        </row>
        <row r="81">
          <cell r="E81">
            <v>3</v>
          </cell>
        </row>
        <row r="82">
          <cell r="E82">
            <v>16</v>
          </cell>
        </row>
        <row r="83">
          <cell r="E83">
            <v>15</v>
          </cell>
        </row>
        <row r="84">
          <cell r="E84">
            <v>60</v>
          </cell>
        </row>
        <row r="85">
          <cell r="E85">
            <v>20</v>
          </cell>
        </row>
        <row r="86">
          <cell r="E86">
            <v>20</v>
          </cell>
        </row>
        <row r="87">
          <cell r="E87">
            <v>30</v>
          </cell>
        </row>
        <row r="88">
          <cell r="E88">
            <v>60</v>
          </cell>
        </row>
        <row r="89">
          <cell r="E89">
            <v>60</v>
          </cell>
        </row>
        <row r="90">
          <cell r="E90">
            <v>60</v>
          </cell>
        </row>
        <row r="91">
          <cell r="E91">
            <v>3</v>
          </cell>
        </row>
        <row r="92">
          <cell r="E92">
            <v>180</v>
          </cell>
        </row>
        <row r="93">
          <cell r="E93">
            <v>288</v>
          </cell>
        </row>
        <row r="94">
          <cell r="E94">
            <v>360</v>
          </cell>
        </row>
        <row r="95">
          <cell r="E95">
            <v>42</v>
          </cell>
        </row>
        <row r="96">
          <cell r="E96">
            <v>30</v>
          </cell>
        </row>
        <row r="97">
          <cell r="E97">
            <v>36</v>
          </cell>
        </row>
        <row r="98">
          <cell r="E98">
            <v>6</v>
          </cell>
        </row>
        <row r="99">
          <cell r="E99">
            <v>8</v>
          </cell>
        </row>
        <row r="100">
          <cell r="E100">
            <v>5</v>
          </cell>
        </row>
        <row r="101">
          <cell r="E101">
            <v>12</v>
          </cell>
        </row>
        <row r="102">
          <cell r="E102">
            <v>22</v>
          </cell>
        </row>
        <row r="103">
          <cell r="E103">
            <v>4</v>
          </cell>
        </row>
        <row r="104">
          <cell r="E104">
            <v>12</v>
          </cell>
        </row>
        <row r="105">
          <cell r="E105">
            <v>8</v>
          </cell>
        </row>
        <row r="106">
          <cell r="E106">
            <v>8</v>
          </cell>
        </row>
        <row r="107">
          <cell r="E107">
            <v>46</v>
          </cell>
        </row>
        <row r="108">
          <cell r="E108">
            <v>20</v>
          </cell>
        </row>
        <row r="109">
          <cell r="E109">
            <v>20</v>
          </cell>
        </row>
        <row r="110">
          <cell r="E110">
            <v>1</v>
          </cell>
        </row>
        <row r="111">
          <cell r="E111">
            <v>8</v>
          </cell>
        </row>
        <row r="112">
          <cell r="E112">
            <v>23</v>
          </cell>
        </row>
        <row r="113">
          <cell r="E113">
            <v>1</v>
          </cell>
        </row>
        <row r="114">
          <cell r="E114">
            <v>3</v>
          </cell>
        </row>
        <row r="115">
          <cell r="E115">
            <v>7</v>
          </cell>
        </row>
        <row r="116">
          <cell r="E116">
            <v>6</v>
          </cell>
        </row>
        <row r="117">
          <cell r="E117">
            <v>250</v>
          </cell>
        </row>
        <row r="118">
          <cell r="E118">
            <v>8</v>
          </cell>
        </row>
        <row r="119">
          <cell r="E119">
            <v>20</v>
          </cell>
        </row>
        <row r="120">
          <cell r="E120">
            <v>50</v>
          </cell>
        </row>
        <row r="121">
          <cell r="E121">
            <v>1</v>
          </cell>
        </row>
        <row r="122">
          <cell r="E122">
            <v>1</v>
          </cell>
        </row>
        <row r="123">
          <cell r="E123">
            <v>20</v>
          </cell>
        </row>
        <row r="124">
          <cell r="E124">
            <v>15</v>
          </cell>
        </row>
        <row r="125">
          <cell r="E125">
            <v>3</v>
          </cell>
        </row>
        <row r="126">
          <cell r="E126">
            <v>3</v>
          </cell>
        </row>
        <row r="127">
          <cell r="E127">
            <v>1</v>
          </cell>
        </row>
        <row r="128">
          <cell r="E128">
            <v>1</v>
          </cell>
        </row>
        <row r="129">
          <cell r="E129">
            <v>1</v>
          </cell>
        </row>
        <row r="130">
          <cell r="E130">
            <v>80</v>
          </cell>
        </row>
        <row r="131">
          <cell r="E131">
            <v>20</v>
          </cell>
        </row>
        <row r="132">
          <cell r="E132">
            <v>10</v>
          </cell>
        </row>
        <row r="133">
          <cell r="E133">
            <v>20</v>
          </cell>
        </row>
        <row r="134">
          <cell r="E134">
            <v>70</v>
          </cell>
        </row>
        <row r="135">
          <cell r="E135">
            <v>70</v>
          </cell>
        </row>
        <row r="136">
          <cell r="E136">
            <v>70</v>
          </cell>
        </row>
        <row r="137">
          <cell r="E137">
            <v>30</v>
          </cell>
        </row>
        <row r="138">
          <cell r="E138">
            <v>30</v>
          </cell>
        </row>
        <row r="139">
          <cell r="E139">
            <v>100</v>
          </cell>
        </row>
        <row r="140">
          <cell r="E140">
            <v>2</v>
          </cell>
        </row>
        <row r="141">
          <cell r="E141">
            <v>5</v>
          </cell>
        </row>
        <row r="142">
          <cell r="E142">
            <v>5</v>
          </cell>
        </row>
        <row r="143">
          <cell r="E143">
            <v>4</v>
          </cell>
        </row>
        <row r="144">
          <cell r="E144">
            <v>5</v>
          </cell>
        </row>
        <row r="145">
          <cell r="E145">
            <v>3</v>
          </cell>
        </row>
        <row r="146">
          <cell r="E146">
            <v>1</v>
          </cell>
        </row>
        <row r="147">
          <cell r="E147">
            <v>5</v>
          </cell>
        </row>
        <row r="148">
          <cell r="E148">
            <v>2</v>
          </cell>
        </row>
        <row r="149">
          <cell r="E149">
            <v>12</v>
          </cell>
        </row>
        <row r="150">
          <cell r="E150">
            <v>12</v>
          </cell>
        </row>
        <row r="151">
          <cell r="E151">
            <v>24</v>
          </cell>
        </row>
        <row r="152">
          <cell r="E152">
            <v>1</v>
          </cell>
        </row>
        <row r="153">
          <cell r="E153">
            <v>2</v>
          </cell>
        </row>
        <row r="154">
          <cell r="E154">
            <v>5</v>
          </cell>
        </row>
        <row r="155">
          <cell r="E155">
            <v>2</v>
          </cell>
        </row>
        <row r="156">
          <cell r="E156">
            <v>4</v>
          </cell>
        </row>
        <row r="157">
          <cell r="E157">
            <v>20</v>
          </cell>
        </row>
        <row r="158">
          <cell r="E158">
            <v>14</v>
          </cell>
        </row>
        <row r="159">
          <cell r="E159">
            <v>1</v>
          </cell>
        </row>
        <row r="160">
          <cell r="E160">
            <v>5</v>
          </cell>
        </row>
        <row r="161">
          <cell r="E161">
            <v>4</v>
          </cell>
        </row>
        <row r="162">
          <cell r="E162">
            <v>10</v>
          </cell>
        </row>
        <row r="163">
          <cell r="E163">
            <v>1</v>
          </cell>
        </row>
        <row r="164">
          <cell r="E164">
            <v>4</v>
          </cell>
        </row>
        <row r="165">
          <cell r="E165">
            <v>6</v>
          </cell>
        </row>
        <row r="166">
          <cell r="E166">
            <v>1</v>
          </cell>
        </row>
        <row r="167">
          <cell r="E167">
            <v>8</v>
          </cell>
        </row>
        <row r="168">
          <cell r="E168">
            <v>60</v>
          </cell>
        </row>
        <row r="169">
          <cell r="E169">
            <v>18</v>
          </cell>
        </row>
        <row r="170">
          <cell r="E170">
            <v>10</v>
          </cell>
        </row>
        <row r="171">
          <cell r="E171">
            <v>20</v>
          </cell>
        </row>
        <row r="172">
          <cell r="E172">
            <v>20</v>
          </cell>
        </row>
        <row r="173">
          <cell r="E173">
            <v>110</v>
          </cell>
        </row>
        <row r="174">
          <cell r="E174">
            <v>5</v>
          </cell>
        </row>
        <row r="175">
          <cell r="E175">
            <v>12</v>
          </cell>
        </row>
        <row r="176">
          <cell r="E176">
            <v>6</v>
          </cell>
        </row>
        <row r="177">
          <cell r="E177">
            <v>6</v>
          </cell>
        </row>
        <row r="178">
          <cell r="E178">
            <v>30</v>
          </cell>
        </row>
        <row r="179">
          <cell r="E179">
            <v>3</v>
          </cell>
        </row>
        <row r="180">
          <cell r="E180">
            <v>3</v>
          </cell>
        </row>
        <row r="181">
          <cell r="E181">
            <v>1</v>
          </cell>
        </row>
        <row r="182">
          <cell r="E182">
            <v>1</v>
          </cell>
        </row>
        <row r="183">
          <cell r="E183">
            <v>1</v>
          </cell>
        </row>
        <row r="184">
          <cell r="E184">
            <v>1</v>
          </cell>
        </row>
        <row r="185">
          <cell r="E185">
            <v>1</v>
          </cell>
        </row>
        <row r="186">
          <cell r="E186">
            <v>12</v>
          </cell>
        </row>
        <row r="187">
          <cell r="E187">
            <v>25</v>
          </cell>
        </row>
        <row r="188">
          <cell r="E188">
            <v>20</v>
          </cell>
        </row>
        <row r="189">
          <cell r="E189">
            <v>50</v>
          </cell>
        </row>
        <row r="190">
          <cell r="E190">
            <v>6</v>
          </cell>
        </row>
        <row r="191">
          <cell r="E191">
            <v>10</v>
          </cell>
        </row>
        <row r="192">
          <cell r="E192">
            <v>5</v>
          </cell>
        </row>
        <row r="193">
          <cell r="E193">
            <v>1.5</v>
          </cell>
        </row>
        <row r="194">
          <cell r="E194">
            <v>32</v>
          </cell>
        </row>
        <row r="195">
          <cell r="E195">
            <v>8</v>
          </cell>
        </row>
        <row r="196">
          <cell r="E196">
            <v>1</v>
          </cell>
        </row>
        <row r="197">
          <cell r="E197">
            <v>45</v>
          </cell>
        </row>
        <row r="198">
          <cell r="E198">
            <v>4</v>
          </cell>
        </row>
        <row r="199">
          <cell r="E199">
            <v>16</v>
          </cell>
        </row>
        <row r="200">
          <cell r="E200">
            <v>18</v>
          </cell>
        </row>
        <row r="201">
          <cell r="E201">
            <v>74</v>
          </cell>
        </row>
        <row r="202">
          <cell r="E202">
            <v>14</v>
          </cell>
        </row>
        <row r="203">
          <cell r="E203">
            <v>14</v>
          </cell>
        </row>
        <row r="204">
          <cell r="E204">
            <v>16</v>
          </cell>
        </row>
        <row r="205">
          <cell r="E205">
            <v>4</v>
          </cell>
        </row>
        <row r="206">
          <cell r="E206">
            <v>1</v>
          </cell>
        </row>
        <row r="207">
          <cell r="E207">
            <v>1</v>
          </cell>
        </row>
        <row r="208">
          <cell r="E208">
            <v>15</v>
          </cell>
        </row>
        <row r="209">
          <cell r="E209">
            <v>5</v>
          </cell>
        </row>
        <row r="210">
          <cell r="E210">
            <v>4</v>
          </cell>
        </row>
        <row r="211">
          <cell r="E211">
            <v>10</v>
          </cell>
        </row>
        <row r="212">
          <cell r="E212">
            <v>2</v>
          </cell>
        </row>
        <row r="213">
          <cell r="E213">
            <v>24</v>
          </cell>
        </row>
        <row r="214">
          <cell r="E214">
            <v>4</v>
          </cell>
        </row>
        <row r="215">
          <cell r="E215">
            <v>6</v>
          </cell>
        </row>
        <row r="216">
          <cell r="E216">
            <v>6</v>
          </cell>
        </row>
        <row r="217">
          <cell r="E217">
            <v>4</v>
          </cell>
        </row>
        <row r="218">
          <cell r="E218">
            <v>8</v>
          </cell>
        </row>
        <row r="219">
          <cell r="E219">
            <v>2</v>
          </cell>
        </row>
        <row r="220">
          <cell r="E220">
            <v>1</v>
          </cell>
        </row>
        <row r="221">
          <cell r="E221">
            <v>120</v>
          </cell>
        </row>
        <row r="222">
          <cell r="E222">
            <v>120</v>
          </cell>
        </row>
        <row r="223">
          <cell r="E223">
            <v>48</v>
          </cell>
        </row>
        <row r="224">
          <cell r="E224">
            <v>45</v>
          </cell>
        </row>
        <row r="225">
          <cell r="E225">
            <v>36</v>
          </cell>
        </row>
        <row r="226">
          <cell r="E226">
            <v>18</v>
          </cell>
        </row>
        <row r="227">
          <cell r="E227">
            <v>52</v>
          </cell>
        </row>
        <row r="228">
          <cell r="E228">
            <v>3</v>
          </cell>
        </row>
        <row r="229">
          <cell r="E229">
            <v>3</v>
          </cell>
        </row>
        <row r="230">
          <cell r="E230">
            <v>3</v>
          </cell>
        </row>
        <row r="231">
          <cell r="E231">
            <v>2</v>
          </cell>
        </row>
        <row r="232">
          <cell r="E232">
            <v>1</v>
          </cell>
        </row>
        <row r="233">
          <cell r="E233">
            <v>2</v>
          </cell>
        </row>
        <row r="234">
          <cell r="E234">
            <v>3</v>
          </cell>
        </row>
        <row r="235">
          <cell r="E235">
            <v>1</v>
          </cell>
        </row>
        <row r="236">
          <cell r="E236">
            <v>10</v>
          </cell>
        </row>
        <row r="237">
          <cell r="E237">
            <v>10</v>
          </cell>
        </row>
        <row r="238">
          <cell r="E238">
            <v>20</v>
          </cell>
        </row>
        <row r="239">
          <cell r="E239">
            <v>50</v>
          </cell>
        </row>
        <row r="240">
          <cell r="E240">
            <v>10</v>
          </cell>
        </row>
        <row r="241">
          <cell r="E241">
            <v>1</v>
          </cell>
        </row>
        <row r="242">
          <cell r="E242">
            <v>2</v>
          </cell>
        </row>
        <row r="243">
          <cell r="E243">
            <v>4</v>
          </cell>
        </row>
        <row r="244">
          <cell r="E244">
            <v>4</v>
          </cell>
        </row>
        <row r="245">
          <cell r="E245">
            <v>6</v>
          </cell>
        </row>
        <row r="246">
          <cell r="E246">
            <v>1</v>
          </cell>
        </row>
        <row r="247">
          <cell r="E247">
            <v>124</v>
          </cell>
        </row>
        <row r="248">
          <cell r="E248">
            <v>250</v>
          </cell>
        </row>
        <row r="249">
          <cell r="E249">
            <v>1</v>
          </cell>
        </row>
        <row r="250">
          <cell r="E250">
            <v>36</v>
          </cell>
        </row>
        <row r="251">
          <cell r="E251">
            <v>250</v>
          </cell>
        </row>
        <row r="252">
          <cell r="E252">
            <v>500</v>
          </cell>
        </row>
        <row r="253">
          <cell r="E253">
            <v>3</v>
          </cell>
        </row>
        <row r="254">
          <cell r="E254">
            <v>4</v>
          </cell>
        </row>
      </sheetData>
      <sheetData sheetId="10">
        <row r="2">
          <cell r="F2">
            <v>36</v>
          </cell>
        </row>
        <row r="3">
          <cell r="F3">
            <v>1</v>
          </cell>
        </row>
        <row r="4">
          <cell r="F4">
            <v>5</v>
          </cell>
        </row>
        <row r="5">
          <cell r="F5">
            <v>60</v>
          </cell>
        </row>
        <row r="6">
          <cell r="F6">
            <v>1</v>
          </cell>
        </row>
        <row r="7">
          <cell r="F7">
            <v>10</v>
          </cell>
        </row>
        <row r="8">
          <cell r="F8">
            <v>4</v>
          </cell>
        </row>
        <row r="9">
          <cell r="F9">
            <v>3</v>
          </cell>
        </row>
        <row r="10">
          <cell r="F10">
            <v>2</v>
          </cell>
        </row>
        <row r="11">
          <cell r="F11">
            <v>1</v>
          </cell>
        </row>
        <row r="12">
          <cell r="F12">
            <v>10</v>
          </cell>
        </row>
        <row r="13">
          <cell r="F13">
            <v>12</v>
          </cell>
        </row>
        <row r="14">
          <cell r="F14">
            <v>10</v>
          </cell>
        </row>
        <row r="15">
          <cell r="F15">
            <v>3</v>
          </cell>
        </row>
        <row r="16">
          <cell r="F16">
            <v>8</v>
          </cell>
        </row>
        <row r="17">
          <cell r="F17">
            <v>1</v>
          </cell>
        </row>
        <row r="18">
          <cell r="F18">
            <v>1</v>
          </cell>
        </row>
        <row r="19">
          <cell r="F19">
            <v>1</v>
          </cell>
        </row>
        <row r="20">
          <cell r="F20">
            <v>1</v>
          </cell>
        </row>
        <row r="21">
          <cell r="F21">
            <v>1</v>
          </cell>
        </row>
        <row r="22">
          <cell r="F22">
            <v>2</v>
          </cell>
        </row>
        <row r="23">
          <cell r="F23">
            <v>2</v>
          </cell>
        </row>
        <row r="24">
          <cell r="F24">
            <v>1</v>
          </cell>
        </row>
        <row r="25">
          <cell r="F25">
            <v>10</v>
          </cell>
        </row>
        <row r="26">
          <cell r="F26">
            <v>1</v>
          </cell>
        </row>
        <row r="27">
          <cell r="F27">
            <v>2</v>
          </cell>
        </row>
        <row r="28">
          <cell r="F28">
            <v>2</v>
          </cell>
        </row>
        <row r="29">
          <cell r="F29">
            <v>2</v>
          </cell>
        </row>
        <row r="30">
          <cell r="F30">
            <v>12</v>
          </cell>
        </row>
        <row r="31">
          <cell r="F31">
            <v>2</v>
          </cell>
        </row>
        <row r="32">
          <cell r="F32">
            <v>1507.5</v>
          </cell>
        </row>
        <row r="33">
          <cell r="F33">
            <v>300</v>
          </cell>
        </row>
        <row r="34">
          <cell r="F34">
            <v>1</v>
          </cell>
        </row>
        <row r="35">
          <cell r="F35">
            <v>2</v>
          </cell>
        </row>
        <row r="36">
          <cell r="F36">
            <v>4</v>
          </cell>
        </row>
        <row r="37">
          <cell r="F37">
            <v>6</v>
          </cell>
        </row>
        <row r="38">
          <cell r="F38">
            <v>2</v>
          </cell>
        </row>
        <row r="39">
          <cell r="F39">
            <v>2</v>
          </cell>
        </row>
        <row r="40">
          <cell r="F40">
            <v>1.5</v>
          </cell>
        </row>
        <row r="41">
          <cell r="F41">
            <v>2</v>
          </cell>
        </row>
        <row r="42">
          <cell r="F42">
            <v>20</v>
          </cell>
        </row>
        <row r="43">
          <cell r="F43">
            <v>65</v>
          </cell>
        </row>
        <row r="44">
          <cell r="F44">
            <v>200</v>
          </cell>
        </row>
        <row r="45">
          <cell r="F45">
            <v>40</v>
          </cell>
        </row>
        <row r="46">
          <cell r="F46">
            <v>1</v>
          </cell>
        </row>
        <row r="47">
          <cell r="F47">
            <v>2</v>
          </cell>
        </row>
        <row r="48">
          <cell r="F48">
            <v>2</v>
          </cell>
        </row>
        <row r="49">
          <cell r="F49">
            <v>12</v>
          </cell>
        </row>
        <row r="50">
          <cell r="F50">
            <v>25</v>
          </cell>
        </row>
        <row r="51">
          <cell r="F51">
            <v>22</v>
          </cell>
        </row>
        <row r="52">
          <cell r="F52">
            <v>1</v>
          </cell>
        </row>
        <row r="53">
          <cell r="F53">
            <v>2</v>
          </cell>
        </row>
        <row r="54">
          <cell r="F54">
            <v>5</v>
          </cell>
        </row>
        <row r="55">
          <cell r="F55">
            <v>2</v>
          </cell>
        </row>
        <row r="56">
          <cell r="F56">
            <v>1</v>
          </cell>
        </row>
        <row r="57">
          <cell r="F57">
            <v>1</v>
          </cell>
        </row>
        <row r="58">
          <cell r="F58">
            <v>3</v>
          </cell>
        </row>
        <row r="59">
          <cell r="F59">
            <v>2</v>
          </cell>
        </row>
        <row r="60">
          <cell r="F60">
            <v>4</v>
          </cell>
        </row>
        <row r="61">
          <cell r="F61">
            <v>120</v>
          </cell>
        </row>
        <row r="62">
          <cell r="F62">
            <v>6</v>
          </cell>
        </row>
        <row r="63">
          <cell r="F63">
            <v>3</v>
          </cell>
        </row>
        <row r="64">
          <cell r="F64">
            <v>9</v>
          </cell>
        </row>
        <row r="65">
          <cell r="F65">
            <v>9</v>
          </cell>
        </row>
        <row r="66">
          <cell r="F66">
            <v>4</v>
          </cell>
        </row>
        <row r="67">
          <cell r="F67">
            <v>2</v>
          </cell>
        </row>
        <row r="68">
          <cell r="F68">
            <v>5</v>
          </cell>
        </row>
        <row r="69">
          <cell r="F69">
            <v>2</v>
          </cell>
        </row>
        <row r="70">
          <cell r="F70">
            <v>3</v>
          </cell>
        </row>
        <row r="71">
          <cell r="F71">
            <v>2</v>
          </cell>
        </row>
        <row r="72">
          <cell r="F72">
            <v>5</v>
          </cell>
        </row>
        <row r="73">
          <cell r="F73">
            <v>7</v>
          </cell>
        </row>
        <row r="74">
          <cell r="F74">
            <v>10</v>
          </cell>
        </row>
        <row r="75">
          <cell r="F75">
            <v>5</v>
          </cell>
        </row>
        <row r="76">
          <cell r="F76">
            <v>5</v>
          </cell>
        </row>
        <row r="77">
          <cell r="F77">
            <v>5</v>
          </cell>
        </row>
        <row r="78">
          <cell r="F78">
            <v>14</v>
          </cell>
        </row>
        <row r="79">
          <cell r="F79">
            <v>2</v>
          </cell>
        </row>
        <row r="80">
          <cell r="F80">
            <v>33</v>
          </cell>
        </row>
        <row r="81">
          <cell r="F81">
            <v>1</v>
          </cell>
        </row>
        <row r="82">
          <cell r="F82">
            <v>23</v>
          </cell>
        </row>
        <row r="83">
          <cell r="F83">
            <v>2</v>
          </cell>
        </row>
        <row r="84">
          <cell r="F84">
            <v>2</v>
          </cell>
        </row>
        <row r="85">
          <cell r="F85">
            <v>2</v>
          </cell>
        </row>
        <row r="86">
          <cell r="F86">
            <v>37</v>
          </cell>
        </row>
        <row r="87">
          <cell r="F87">
            <v>35</v>
          </cell>
        </row>
        <row r="88">
          <cell r="F88">
            <v>150</v>
          </cell>
        </row>
        <row r="89">
          <cell r="F89">
            <v>119</v>
          </cell>
        </row>
        <row r="90">
          <cell r="F90">
            <v>1</v>
          </cell>
        </row>
        <row r="91">
          <cell r="F91">
            <v>1</v>
          </cell>
        </row>
        <row r="92">
          <cell r="F92">
            <v>1</v>
          </cell>
        </row>
        <row r="93">
          <cell r="F93">
            <v>180</v>
          </cell>
        </row>
        <row r="94">
          <cell r="F94">
            <v>60</v>
          </cell>
        </row>
        <row r="95">
          <cell r="F95">
            <v>50</v>
          </cell>
        </row>
        <row r="96">
          <cell r="F96">
            <v>20</v>
          </cell>
        </row>
        <row r="97">
          <cell r="F97">
            <v>30</v>
          </cell>
        </row>
        <row r="98">
          <cell r="F98">
            <v>24</v>
          </cell>
        </row>
        <row r="99">
          <cell r="F99">
            <v>20</v>
          </cell>
        </row>
        <row r="100">
          <cell r="F100">
            <v>10</v>
          </cell>
        </row>
        <row r="101">
          <cell r="F101">
            <v>140</v>
          </cell>
        </row>
        <row r="102">
          <cell r="F102">
            <v>140</v>
          </cell>
        </row>
        <row r="103">
          <cell r="F103">
            <v>140</v>
          </cell>
        </row>
        <row r="104">
          <cell r="F104">
            <v>10</v>
          </cell>
        </row>
        <row r="105">
          <cell r="F105">
            <v>20</v>
          </cell>
        </row>
        <row r="106">
          <cell r="F106">
            <v>10</v>
          </cell>
        </row>
        <row r="107">
          <cell r="F107">
            <v>8</v>
          </cell>
        </row>
        <row r="108">
          <cell r="F108">
            <v>9</v>
          </cell>
        </row>
        <row r="109">
          <cell r="F109">
            <v>200</v>
          </cell>
        </row>
        <row r="110">
          <cell r="F110">
            <v>120</v>
          </cell>
        </row>
        <row r="111">
          <cell r="F111">
            <v>84</v>
          </cell>
        </row>
        <row r="112">
          <cell r="F112">
            <v>260</v>
          </cell>
        </row>
        <row r="113">
          <cell r="F113">
            <v>72</v>
          </cell>
        </row>
        <row r="114">
          <cell r="F114">
            <v>60</v>
          </cell>
        </row>
        <row r="115">
          <cell r="F115">
            <v>4</v>
          </cell>
        </row>
        <row r="116">
          <cell r="F116">
            <v>20</v>
          </cell>
        </row>
        <row r="117">
          <cell r="F117">
            <v>12</v>
          </cell>
        </row>
        <row r="118">
          <cell r="F118">
            <v>10</v>
          </cell>
        </row>
        <row r="119">
          <cell r="F119">
            <v>132</v>
          </cell>
        </row>
        <row r="120">
          <cell r="F120">
            <v>263</v>
          </cell>
        </row>
        <row r="121">
          <cell r="F121">
            <v>200</v>
          </cell>
        </row>
        <row r="122">
          <cell r="F122">
            <v>36</v>
          </cell>
        </row>
        <row r="123">
          <cell r="F123">
            <v>10</v>
          </cell>
        </row>
        <row r="124">
          <cell r="F124">
            <v>2</v>
          </cell>
        </row>
        <row r="125">
          <cell r="F125">
            <v>92</v>
          </cell>
        </row>
        <row r="126">
          <cell r="F126">
            <v>120</v>
          </cell>
        </row>
        <row r="127">
          <cell r="F127">
            <v>200</v>
          </cell>
        </row>
        <row r="128">
          <cell r="F128">
            <v>48</v>
          </cell>
        </row>
        <row r="129">
          <cell r="F129">
            <v>20</v>
          </cell>
        </row>
        <row r="130">
          <cell r="F130">
            <v>4</v>
          </cell>
        </row>
        <row r="131">
          <cell r="F131">
            <v>10</v>
          </cell>
        </row>
        <row r="132">
          <cell r="F132">
            <v>10</v>
          </cell>
        </row>
        <row r="133">
          <cell r="F133">
            <v>30</v>
          </cell>
        </row>
        <row r="134">
          <cell r="F134">
            <v>1</v>
          </cell>
        </row>
        <row r="135">
          <cell r="F135">
            <v>1</v>
          </cell>
        </row>
        <row r="136">
          <cell r="F136">
            <v>20</v>
          </cell>
        </row>
        <row r="137">
          <cell r="F137">
            <v>20</v>
          </cell>
        </row>
        <row r="138">
          <cell r="F138">
            <v>2</v>
          </cell>
        </row>
        <row r="139">
          <cell r="F139">
            <v>4</v>
          </cell>
        </row>
        <row r="140">
          <cell r="F140">
            <v>1</v>
          </cell>
        </row>
        <row r="141">
          <cell r="F141">
            <v>5</v>
          </cell>
        </row>
        <row r="142">
          <cell r="F142">
            <v>1</v>
          </cell>
        </row>
        <row r="143">
          <cell r="F143">
            <v>1</v>
          </cell>
        </row>
        <row r="144">
          <cell r="F144">
            <v>10</v>
          </cell>
        </row>
        <row r="145">
          <cell r="F145">
            <v>2</v>
          </cell>
        </row>
        <row r="146">
          <cell r="F146">
            <v>30</v>
          </cell>
        </row>
        <row r="147">
          <cell r="F147">
            <v>50</v>
          </cell>
        </row>
        <row r="148">
          <cell r="F148">
            <v>3</v>
          </cell>
        </row>
        <row r="149">
          <cell r="F149">
            <v>10</v>
          </cell>
        </row>
        <row r="150">
          <cell r="F150">
            <v>6</v>
          </cell>
        </row>
        <row r="151">
          <cell r="F151">
            <v>2</v>
          </cell>
        </row>
        <row r="152">
          <cell r="F152">
            <v>4</v>
          </cell>
        </row>
        <row r="153">
          <cell r="F153">
            <v>16</v>
          </cell>
        </row>
        <row r="154">
          <cell r="F154">
            <v>150</v>
          </cell>
        </row>
        <row r="155">
          <cell r="F155">
            <v>100</v>
          </cell>
        </row>
        <row r="156">
          <cell r="F156">
            <v>1</v>
          </cell>
        </row>
        <row r="157">
          <cell r="F157">
            <v>1</v>
          </cell>
        </row>
        <row r="158">
          <cell r="F158">
            <v>1</v>
          </cell>
        </row>
        <row r="159">
          <cell r="F159">
            <v>2</v>
          </cell>
        </row>
        <row r="160">
          <cell r="F160">
            <v>2</v>
          </cell>
        </row>
        <row r="161">
          <cell r="F161">
            <v>50</v>
          </cell>
        </row>
        <row r="162">
          <cell r="F162">
            <v>1</v>
          </cell>
        </row>
        <row r="163">
          <cell r="F163">
            <v>60</v>
          </cell>
        </row>
        <row r="164">
          <cell r="F164">
            <v>36</v>
          </cell>
        </row>
        <row r="165">
          <cell r="F165">
            <v>49</v>
          </cell>
        </row>
        <row r="166">
          <cell r="F166">
            <v>10</v>
          </cell>
        </row>
        <row r="167">
          <cell r="F167">
            <v>10</v>
          </cell>
        </row>
        <row r="168">
          <cell r="F168">
            <v>120</v>
          </cell>
        </row>
        <row r="169">
          <cell r="F169">
            <v>50</v>
          </cell>
        </row>
        <row r="170">
          <cell r="F170">
            <v>730</v>
          </cell>
        </row>
        <row r="171">
          <cell r="F171">
            <v>50</v>
          </cell>
        </row>
        <row r="172">
          <cell r="F172">
            <v>600</v>
          </cell>
        </row>
        <row r="173">
          <cell r="F173">
            <v>30</v>
          </cell>
        </row>
        <row r="174">
          <cell r="F174">
            <v>1</v>
          </cell>
        </row>
        <row r="175">
          <cell r="F175">
            <v>1</v>
          </cell>
        </row>
        <row r="176">
          <cell r="F176">
            <v>1</v>
          </cell>
        </row>
        <row r="177">
          <cell r="F177">
            <v>1</v>
          </cell>
        </row>
      </sheetData>
      <sheetData sheetId="11"/>
      <sheetData sheetId="12"/>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JILT"/>
      <sheetName val="ORLOGO"/>
      <sheetName val="Sheet5"/>
      <sheetName val="ORLOGO 2009"/>
      <sheetName val="Zarlaga 2009"/>
      <sheetName val="Sheet1"/>
      <sheetName val="Sheet4"/>
      <sheetName val="Sheet2"/>
      <sheetName val="2008"/>
      <sheetName val="2007"/>
      <sheetName val="2006"/>
      <sheetName val="2005"/>
      <sheetName val="2004"/>
      <sheetName val="2003"/>
      <sheetName val="Sheet12"/>
      <sheetName val="Sheet3"/>
      <sheetName val="Sheet6"/>
      <sheetName val="Sheet7"/>
      <sheetName val="Sheet8"/>
      <sheetName val="orlogo 2009."/>
      <sheetName val="Sheet9"/>
    </sheetNames>
    <sheetDataSet>
      <sheetData sheetId="0" refreshError="1"/>
      <sheetData sheetId="1">
        <row r="2">
          <cell r="B2" t="str">
            <v>3210351</v>
          </cell>
          <cell r="F2">
            <v>74970</v>
          </cell>
        </row>
        <row r="3">
          <cell r="B3" t="str">
            <v>9201605</v>
          </cell>
          <cell r="F3">
            <v>2982000</v>
          </cell>
        </row>
        <row r="4">
          <cell r="B4" t="str">
            <v>9201739</v>
          </cell>
          <cell r="F4">
            <v>389000</v>
          </cell>
        </row>
        <row r="5">
          <cell r="B5" t="str">
            <v>9201744</v>
          </cell>
          <cell r="F5">
            <v>24000</v>
          </cell>
        </row>
        <row r="6">
          <cell r="B6" t="str">
            <v>9201744</v>
          </cell>
          <cell r="F6">
            <v>26664</v>
          </cell>
        </row>
        <row r="7">
          <cell r="B7" t="str">
            <v>9202111</v>
          </cell>
          <cell r="F7">
            <v>70400</v>
          </cell>
        </row>
        <row r="8">
          <cell r="B8" t="str">
            <v>9202624</v>
          </cell>
          <cell r="F8">
            <v>920000</v>
          </cell>
        </row>
        <row r="9">
          <cell r="B9" t="str">
            <v>9202624</v>
          </cell>
          <cell r="F9">
            <v>3150000</v>
          </cell>
        </row>
        <row r="10">
          <cell r="B10" t="str">
            <v>9203018</v>
          </cell>
          <cell r="F10">
            <v>160176</v>
          </cell>
        </row>
        <row r="11">
          <cell r="B11" t="str">
            <v>9203074</v>
          </cell>
          <cell r="F11">
            <v>940500</v>
          </cell>
        </row>
        <row r="12">
          <cell r="B12" t="str">
            <v>9205817</v>
          </cell>
          <cell r="F12">
            <v>1319556</v>
          </cell>
        </row>
        <row r="13">
          <cell r="B13" t="str">
            <v>9205818</v>
          </cell>
          <cell r="F13">
            <v>225000</v>
          </cell>
        </row>
        <row r="14">
          <cell r="B14" t="str">
            <v>9205820</v>
          </cell>
          <cell r="F14">
            <v>21020370</v>
          </cell>
        </row>
        <row r="15">
          <cell r="B15" t="str">
            <v>9205824</v>
          </cell>
          <cell r="F15">
            <v>10000000</v>
          </cell>
        </row>
        <row r="16">
          <cell r="B16" t="str">
            <v>9205825</v>
          </cell>
          <cell r="F16">
            <v>2700000</v>
          </cell>
        </row>
        <row r="17">
          <cell r="B17" t="str">
            <v>9205955</v>
          </cell>
          <cell r="F17">
            <v>18150</v>
          </cell>
        </row>
        <row r="18">
          <cell r="B18" t="str">
            <v>9207020</v>
          </cell>
          <cell r="F18">
            <v>2024400</v>
          </cell>
        </row>
        <row r="19">
          <cell r="B19" t="str">
            <v>9207029</v>
          </cell>
          <cell r="F19">
            <v>654400</v>
          </cell>
        </row>
        <row r="20">
          <cell r="B20" t="str">
            <v>9208036</v>
          </cell>
          <cell r="F20">
            <v>736300</v>
          </cell>
        </row>
        <row r="21">
          <cell r="B21" t="str">
            <v>9209029</v>
          </cell>
          <cell r="F21">
            <v>360000</v>
          </cell>
        </row>
        <row r="22">
          <cell r="B22" t="str">
            <v>9210025</v>
          </cell>
          <cell r="F22">
            <v>199000</v>
          </cell>
        </row>
        <row r="23">
          <cell r="B23" t="str">
            <v>9210077</v>
          </cell>
          <cell r="F23">
            <v>495000</v>
          </cell>
        </row>
        <row r="24">
          <cell r="B24" t="str">
            <v>9210079</v>
          </cell>
          <cell r="F24">
            <v>340000</v>
          </cell>
        </row>
        <row r="25">
          <cell r="B25" t="str">
            <v>9210090</v>
          </cell>
          <cell r="F25">
            <v>2261490</v>
          </cell>
        </row>
        <row r="26">
          <cell r="B26" t="str">
            <v>9210228</v>
          </cell>
          <cell r="F26">
            <v>198000</v>
          </cell>
        </row>
        <row r="27">
          <cell r="B27" t="str">
            <v>9210267</v>
          </cell>
          <cell r="F27">
            <v>504600</v>
          </cell>
        </row>
        <row r="28">
          <cell r="B28" t="str">
            <v>9210274</v>
          </cell>
          <cell r="F28">
            <v>300000</v>
          </cell>
        </row>
        <row r="29">
          <cell r="B29" t="str">
            <v>9210319</v>
          </cell>
          <cell r="F29">
            <v>268620</v>
          </cell>
        </row>
        <row r="30">
          <cell r="B30" t="str">
            <v>9210346</v>
          </cell>
          <cell r="F30">
            <v>517000</v>
          </cell>
        </row>
        <row r="31">
          <cell r="B31" t="str">
            <v>9210354</v>
          </cell>
          <cell r="F31">
            <v>905766.82</v>
          </cell>
        </row>
        <row r="32">
          <cell r="B32" t="str">
            <v>9210427</v>
          </cell>
          <cell r="F32">
            <v>33330</v>
          </cell>
        </row>
        <row r="33">
          <cell r="B33" t="str">
            <v>9210622</v>
          </cell>
          <cell r="F33">
            <v>3862771.2</v>
          </cell>
        </row>
        <row r="34">
          <cell r="B34" t="str">
            <v>9210634</v>
          </cell>
          <cell r="F34">
            <v>115000</v>
          </cell>
        </row>
        <row r="35">
          <cell r="B35" t="str">
            <v>9210659</v>
          </cell>
          <cell r="F35">
            <v>35750</v>
          </cell>
        </row>
        <row r="36">
          <cell r="B36" t="str">
            <v>9210662</v>
          </cell>
          <cell r="F36">
            <v>120000</v>
          </cell>
        </row>
        <row r="37">
          <cell r="B37" t="str">
            <v>93102113</v>
          </cell>
          <cell r="F37">
            <v>303333.03000000003</v>
          </cell>
        </row>
        <row r="38">
          <cell r="B38" t="str">
            <v>9310542</v>
          </cell>
          <cell r="F38">
            <v>46200</v>
          </cell>
        </row>
        <row r="39">
          <cell r="B39" t="str">
            <v>9310545</v>
          </cell>
          <cell r="F39">
            <v>231000</v>
          </cell>
        </row>
        <row r="40">
          <cell r="B40" t="str">
            <v>9310546</v>
          </cell>
          <cell r="F40">
            <v>261750</v>
          </cell>
        </row>
        <row r="41">
          <cell r="B41" t="str">
            <v>9311115</v>
          </cell>
          <cell r="F41">
            <v>111000</v>
          </cell>
        </row>
        <row r="42">
          <cell r="B42" t="str">
            <v>9311182</v>
          </cell>
          <cell r="F42">
            <v>693330.3</v>
          </cell>
        </row>
        <row r="43">
          <cell r="B43" t="str">
            <v>9311186</v>
          </cell>
          <cell r="F43">
            <v>24500</v>
          </cell>
        </row>
        <row r="44">
          <cell r="B44" t="str">
            <v>9311199</v>
          </cell>
          <cell r="F44">
            <v>33000</v>
          </cell>
        </row>
        <row r="45">
          <cell r="B45" t="str">
            <v>9311199</v>
          </cell>
          <cell r="F45">
            <v>155552</v>
          </cell>
        </row>
        <row r="46">
          <cell r="B46" t="str">
            <v>9311199</v>
          </cell>
          <cell r="F46">
            <v>166665</v>
          </cell>
        </row>
        <row r="47">
          <cell r="B47" t="str">
            <v>9311210</v>
          </cell>
          <cell r="F47">
            <v>2625150</v>
          </cell>
        </row>
        <row r="48">
          <cell r="B48" t="str">
            <v>9311211</v>
          </cell>
          <cell r="F48">
            <v>2319900</v>
          </cell>
        </row>
        <row r="49">
          <cell r="B49" t="str">
            <v>9311212</v>
          </cell>
          <cell r="F49">
            <v>1327780.7</v>
          </cell>
        </row>
        <row r="50">
          <cell r="B50" t="str">
            <v>9311213</v>
          </cell>
          <cell r="F50">
            <v>1327781</v>
          </cell>
        </row>
        <row r="51">
          <cell r="B51" t="str">
            <v>9311214</v>
          </cell>
          <cell r="F51">
            <v>776460</v>
          </cell>
        </row>
        <row r="52">
          <cell r="B52" t="str">
            <v>9311215</v>
          </cell>
          <cell r="F52">
            <v>12847754</v>
          </cell>
        </row>
        <row r="53">
          <cell r="B53" t="str">
            <v>9311216</v>
          </cell>
          <cell r="F53">
            <v>1527129</v>
          </cell>
        </row>
        <row r="54">
          <cell r="B54" t="str">
            <v>9311217</v>
          </cell>
          <cell r="F54">
            <v>220000</v>
          </cell>
        </row>
        <row r="55">
          <cell r="B55" t="str">
            <v>9311218</v>
          </cell>
          <cell r="F55">
            <v>522500</v>
          </cell>
        </row>
        <row r="56">
          <cell r="B56" t="str">
            <v>9311219</v>
          </cell>
          <cell r="F56">
            <v>1683000</v>
          </cell>
        </row>
        <row r="57">
          <cell r="B57" t="str">
            <v>9311220</v>
          </cell>
          <cell r="F57">
            <v>18000</v>
          </cell>
        </row>
        <row r="58">
          <cell r="B58" t="str">
            <v>9311221</v>
          </cell>
          <cell r="F58">
            <v>7500</v>
          </cell>
        </row>
        <row r="59">
          <cell r="B59" t="str">
            <v>9311222</v>
          </cell>
          <cell r="F59">
            <v>166650</v>
          </cell>
        </row>
        <row r="60">
          <cell r="B60" t="str">
            <v>9311223</v>
          </cell>
          <cell r="F60">
            <v>330000</v>
          </cell>
        </row>
        <row r="61">
          <cell r="B61" t="str">
            <v>9311224</v>
          </cell>
          <cell r="F61">
            <v>396800</v>
          </cell>
        </row>
        <row r="62">
          <cell r="B62" t="str">
            <v>9311225</v>
          </cell>
          <cell r="F62">
            <v>15400</v>
          </cell>
        </row>
        <row r="63">
          <cell r="B63" t="str">
            <v>9311226</v>
          </cell>
          <cell r="F63">
            <v>150400</v>
          </cell>
        </row>
        <row r="65">
          <cell r="F65">
            <v>27775</v>
          </cell>
        </row>
        <row r="66">
          <cell r="F66">
            <v>2860</v>
          </cell>
        </row>
        <row r="67">
          <cell r="F67">
            <v>19998</v>
          </cell>
        </row>
        <row r="68">
          <cell r="F68">
            <v>329560</v>
          </cell>
        </row>
        <row r="69">
          <cell r="F69">
            <v>17600</v>
          </cell>
        </row>
        <row r="70">
          <cell r="F70">
            <v>386100</v>
          </cell>
        </row>
        <row r="71">
          <cell r="F71">
            <v>7500</v>
          </cell>
        </row>
        <row r="72">
          <cell r="F72">
            <v>204000</v>
          </cell>
        </row>
        <row r="73">
          <cell r="F73">
            <v>228000</v>
          </cell>
        </row>
        <row r="74">
          <cell r="F74">
            <v>4632300</v>
          </cell>
        </row>
        <row r="75">
          <cell r="F75">
            <v>515100</v>
          </cell>
        </row>
        <row r="76">
          <cell r="F76">
            <v>24960</v>
          </cell>
        </row>
        <row r="77">
          <cell r="F77">
            <v>84000</v>
          </cell>
        </row>
        <row r="78">
          <cell r="F78">
            <v>243600</v>
          </cell>
        </row>
        <row r="79">
          <cell r="F79">
            <v>90000</v>
          </cell>
        </row>
        <row r="80">
          <cell r="F80">
            <v>349200</v>
          </cell>
        </row>
        <row r="81">
          <cell r="F81">
            <v>545454</v>
          </cell>
        </row>
        <row r="82">
          <cell r="F82">
            <v>83300</v>
          </cell>
        </row>
        <row r="83">
          <cell r="F83">
            <v>10230</v>
          </cell>
        </row>
        <row r="84">
          <cell r="F84">
            <v>22224</v>
          </cell>
        </row>
        <row r="85">
          <cell r="F85">
            <v>388000</v>
          </cell>
        </row>
        <row r="86">
          <cell r="F86">
            <v>11110</v>
          </cell>
        </row>
        <row r="87">
          <cell r="F87">
            <v>333300</v>
          </cell>
        </row>
        <row r="88">
          <cell r="F88">
            <v>720000</v>
          </cell>
        </row>
        <row r="89">
          <cell r="F89">
            <v>400000</v>
          </cell>
        </row>
        <row r="90">
          <cell r="F90">
            <v>40000</v>
          </cell>
        </row>
        <row r="91">
          <cell r="F91">
            <v>120000</v>
          </cell>
        </row>
        <row r="92">
          <cell r="F92">
            <v>18272.237000000001</v>
          </cell>
        </row>
        <row r="93">
          <cell r="F93">
            <v>5139000</v>
          </cell>
        </row>
        <row r="94">
          <cell r="F94">
            <v>310200</v>
          </cell>
        </row>
        <row r="95">
          <cell r="F95">
            <v>330000</v>
          </cell>
        </row>
        <row r="96">
          <cell r="F96">
            <v>324720</v>
          </cell>
        </row>
        <row r="97">
          <cell r="F97">
            <v>2760000</v>
          </cell>
        </row>
        <row r="98">
          <cell r="F98">
            <v>677524.8</v>
          </cell>
        </row>
        <row r="99">
          <cell r="F99">
            <v>58740</v>
          </cell>
        </row>
        <row r="100">
          <cell r="F100">
            <v>2243710</v>
          </cell>
        </row>
        <row r="101">
          <cell r="F101">
            <v>1631790</v>
          </cell>
        </row>
        <row r="102">
          <cell r="F102">
            <v>828000</v>
          </cell>
        </row>
        <row r="103">
          <cell r="F103">
            <v>361600</v>
          </cell>
        </row>
        <row r="105">
          <cell r="B105" t="str">
            <v>3210351</v>
          </cell>
          <cell r="E105">
            <v>1127</v>
          </cell>
          <cell r="F105">
            <v>250194</v>
          </cell>
        </row>
        <row r="106">
          <cell r="B106" t="str">
            <v>3510064</v>
          </cell>
          <cell r="E106">
            <v>67.400000000000006</v>
          </cell>
          <cell r="F106">
            <v>1614996.338</v>
          </cell>
        </row>
        <row r="107">
          <cell r="B107" t="str">
            <v>9201539</v>
          </cell>
          <cell r="E107">
            <v>625</v>
          </cell>
          <cell r="F107">
            <v>37500</v>
          </cell>
        </row>
        <row r="108">
          <cell r="B108" t="str">
            <v>9201603</v>
          </cell>
          <cell r="E108">
            <v>10</v>
          </cell>
          <cell r="F108">
            <v>2000</v>
          </cell>
        </row>
        <row r="109">
          <cell r="B109" t="str">
            <v>9201604</v>
          </cell>
          <cell r="E109">
            <v>10</v>
          </cell>
          <cell r="F109">
            <v>1000</v>
          </cell>
        </row>
        <row r="110">
          <cell r="B110" t="str">
            <v>9201606</v>
          </cell>
          <cell r="E110">
            <v>290</v>
          </cell>
          <cell r="F110">
            <v>48111</v>
          </cell>
        </row>
        <row r="111">
          <cell r="B111" t="str">
            <v>9201705</v>
          </cell>
          <cell r="E111">
            <v>200</v>
          </cell>
          <cell r="F111">
            <v>36000</v>
          </cell>
        </row>
        <row r="112">
          <cell r="B112" t="str">
            <v>9201737</v>
          </cell>
          <cell r="E112">
            <v>250</v>
          </cell>
          <cell r="F112">
            <v>20000</v>
          </cell>
        </row>
        <row r="113">
          <cell r="B113" t="str">
            <v>9201737</v>
          </cell>
          <cell r="E113">
            <v>2140</v>
          </cell>
          <cell r="F113">
            <v>278200</v>
          </cell>
        </row>
        <row r="114">
          <cell r="B114" t="str">
            <v>9201737</v>
          </cell>
          <cell r="E114">
            <v>300</v>
          </cell>
          <cell r="F114">
            <v>45000</v>
          </cell>
        </row>
        <row r="115">
          <cell r="B115" t="str">
            <v>9201737</v>
          </cell>
          <cell r="E115">
            <v>200</v>
          </cell>
          <cell r="F115">
            <v>40000</v>
          </cell>
        </row>
        <row r="116">
          <cell r="B116" t="str">
            <v>9202111</v>
          </cell>
          <cell r="E116">
            <v>4</v>
          </cell>
          <cell r="F116">
            <v>2844</v>
          </cell>
        </row>
        <row r="117">
          <cell r="B117" t="str">
            <v>9202625</v>
          </cell>
          <cell r="E117">
            <v>60</v>
          </cell>
          <cell r="F117">
            <v>59400</v>
          </cell>
        </row>
        <row r="118">
          <cell r="B118" t="str">
            <v>9203034</v>
          </cell>
          <cell r="E118">
            <v>32499</v>
          </cell>
          <cell r="F118">
            <v>9654802.9199999999</v>
          </cell>
        </row>
        <row r="119">
          <cell r="B119" t="str">
            <v>9203034</v>
          </cell>
          <cell r="E119">
            <v>1</v>
          </cell>
          <cell r="F119">
            <v>257.08</v>
          </cell>
        </row>
        <row r="120">
          <cell r="B120" t="str">
            <v>9203062</v>
          </cell>
          <cell r="E120">
            <v>340</v>
          </cell>
          <cell r="F120">
            <v>187000</v>
          </cell>
        </row>
        <row r="121">
          <cell r="B121" t="str">
            <v>9203062</v>
          </cell>
          <cell r="E121">
            <v>407</v>
          </cell>
          <cell r="F121">
            <v>241758</v>
          </cell>
        </row>
        <row r="122">
          <cell r="B122" t="str">
            <v>9203064</v>
          </cell>
          <cell r="E122">
            <v>2</v>
          </cell>
          <cell r="F122">
            <v>900</v>
          </cell>
        </row>
        <row r="123">
          <cell r="B123" t="str">
            <v>9203064</v>
          </cell>
          <cell r="E123">
            <v>76</v>
          </cell>
          <cell r="F123">
            <v>30096</v>
          </cell>
        </row>
        <row r="124">
          <cell r="B124" t="str">
            <v>9205031</v>
          </cell>
          <cell r="E124">
            <v>75</v>
          </cell>
          <cell r="F124">
            <v>59400</v>
          </cell>
        </row>
        <row r="125">
          <cell r="B125" t="str">
            <v>9205821</v>
          </cell>
          <cell r="E125">
            <v>5000</v>
          </cell>
          <cell r="F125">
            <v>8031250</v>
          </cell>
        </row>
        <row r="126">
          <cell r="B126" t="str">
            <v>9205962</v>
          </cell>
          <cell r="E126">
            <v>150</v>
          </cell>
          <cell r="F126">
            <v>449955</v>
          </cell>
        </row>
        <row r="127">
          <cell r="B127" t="str">
            <v>9205962</v>
          </cell>
          <cell r="E127">
            <v>100</v>
          </cell>
          <cell r="F127">
            <v>445500</v>
          </cell>
        </row>
        <row r="128">
          <cell r="B128" t="str">
            <v>9206119</v>
          </cell>
          <cell r="E128">
            <v>1</v>
          </cell>
          <cell r="F128">
            <v>6818.18</v>
          </cell>
        </row>
        <row r="129">
          <cell r="B129" t="str">
            <v>9206119</v>
          </cell>
          <cell r="E129">
            <v>111</v>
          </cell>
          <cell r="F129">
            <v>756817.98</v>
          </cell>
        </row>
        <row r="130">
          <cell r="B130" t="str">
            <v>9208019</v>
          </cell>
          <cell r="E130">
            <v>5000</v>
          </cell>
          <cell r="F130">
            <v>1410000</v>
          </cell>
        </row>
        <row r="131">
          <cell r="B131" t="str">
            <v>9208040</v>
          </cell>
          <cell r="E131">
            <v>5000</v>
          </cell>
          <cell r="F131">
            <v>528750</v>
          </cell>
        </row>
        <row r="132">
          <cell r="B132" t="str">
            <v>9209020</v>
          </cell>
          <cell r="E132">
            <v>24</v>
          </cell>
          <cell r="F132">
            <v>1108800</v>
          </cell>
        </row>
        <row r="133">
          <cell r="B133" t="str">
            <v>9209057</v>
          </cell>
          <cell r="E133">
            <v>10</v>
          </cell>
          <cell r="F133">
            <v>3159</v>
          </cell>
        </row>
        <row r="134">
          <cell r="B134" t="str">
            <v>9209063</v>
          </cell>
          <cell r="E134">
            <v>100</v>
          </cell>
          <cell r="F134">
            <v>198000</v>
          </cell>
        </row>
        <row r="135">
          <cell r="B135" t="str">
            <v>9209068</v>
          </cell>
          <cell r="E135">
            <v>400</v>
          </cell>
          <cell r="F135">
            <v>158400</v>
          </cell>
        </row>
        <row r="136">
          <cell r="B136" t="str">
            <v>9210098</v>
          </cell>
          <cell r="E136">
            <v>1571</v>
          </cell>
          <cell r="F136">
            <v>976345.08</v>
          </cell>
        </row>
        <row r="137">
          <cell r="B137" t="str">
            <v>9210099</v>
          </cell>
          <cell r="E137">
            <v>69</v>
          </cell>
          <cell r="F137">
            <v>13033.41</v>
          </cell>
        </row>
        <row r="138">
          <cell r="B138" t="str">
            <v>9210099</v>
          </cell>
          <cell r="E138">
            <v>45</v>
          </cell>
          <cell r="F138">
            <v>6750</v>
          </cell>
        </row>
        <row r="139">
          <cell r="B139" t="str">
            <v>9210110</v>
          </cell>
          <cell r="E139">
            <v>80</v>
          </cell>
          <cell r="F139">
            <v>27720</v>
          </cell>
        </row>
        <row r="140">
          <cell r="B140" t="str">
            <v>9210114</v>
          </cell>
          <cell r="E140">
            <v>5600</v>
          </cell>
          <cell r="F140">
            <v>554400</v>
          </cell>
        </row>
        <row r="141">
          <cell r="B141" t="str">
            <v>9210118</v>
          </cell>
          <cell r="E141">
            <v>2000</v>
          </cell>
          <cell r="F141">
            <v>940000</v>
          </cell>
        </row>
        <row r="142">
          <cell r="B142" t="str">
            <v>9210136</v>
          </cell>
          <cell r="E142">
            <v>105</v>
          </cell>
          <cell r="F142">
            <v>46200</v>
          </cell>
        </row>
        <row r="143">
          <cell r="B143" t="str">
            <v>9210140</v>
          </cell>
          <cell r="E143">
            <v>0.5</v>
          </cell>
          <cell r="F143">
            <v>990</v>
          </cell>
        </row>
        <row r="144">
          <cell r="B144" t="str">
            <v>9210154</v>
          </cell>
          <cell r="E144">
            <v>250</v>
          </cell>
          <cell r="F144">
            <v>137500</v>
          </cell>
        </row>
        <row r="145">
          <cell r="B145" t="str">
            <v>9210228</v>
          </cell>
          <cell r="E145">
            <v>10</v>
          </cell>
          <cell r="F145">
            <v>108000</v>
          </cell>
        </row>
        <row r="146">
          <cell r="B146" t="str">
            <v>9210267</v>
          </cell>
          <cell r="E146">
            <v>12000</v>
          </cell>
          <cell r="F146">
            <v>425160</v>
          </cell>
        </row>
        <row r="147">
          <cell r="B147" t="str">
            <v>9210274</v>
          </cell>
          <cell r="E147">
            <v>1</v>
          </cell>
          <cell r="F147">
            <v>114.94</v>
          </cell>
        </row>
        <row r="148">
          <cell r="B148" t="str">
            <v>9210274</v>
          </cell>
          <cell r="E148">
            <v>3</v>
          </cell>
          <cell r="F148">
            <v>345</v>
          </cell>
        </row>
        <row r="149">
          <cell r="B149" t="str">
            <v>9210274</v>
          </cell>
          <cell r="E149">
            <v>11996</v>
          </cell>
          <cell r="F149">
            <v>1416847.56</v>
          </cell>
        </row>
        <row r="150">
          <cell r="B150" t="str">
            <v>9210371</v>
          </cell>
          <cell r="E150">
            <v>30</v>
          </cell>
          <cell r="F150">
            <v>8400</v>
          </cell>
        </row>
        <row r="151">
          <cell r="B151" t="str">
            <v>9210371</v>
          </cell>
          <cell r="E151">
            <v>839</v>
          </cell>
          <cell r="F151">
            <v>187936</v>
          </cell>
        </row>
        <row r="152">
          <cell r="B152" t="str">
            <v>9210406</v>
          </cell>
          <cell r="E152">
            <v>2</v>
          </cell>
          <cell r="F152">
            <v>5543.8</v>
          </cell>
        </row>
        <row r="153">
          <cell r="B153" t="str">
            <v>9210440</v>
          </cell>
          <cell r="E153">
            <v>799</v>
          </cell>
          <cell r="F153">
            <v>129438</v>
          </cell>
        </row>
        <row r="154">
          <cell r="B154" t="str">
            <v>9210440</v>
          </cell>
          <cell r="E154">
            <v>1</v>
          </cell>
          <cell r="F154">
            <v>161</v>
          </cell>
        </row>
        <row r="155">
          <cell r="B155" t="str">
            <v>9210466</v>
          </cell>
          <cell r="E155">
            <v>459</v>
          </cell>
          <cell r="F155">
            <v>100980</v>
          </cell>
        </row>
        <row r="156">
          <cell r="B156" t="str">
            <v>9210622</v>
          </cell>
          <cell r="E156">
            <v>1</v>
          </cell>
          <cell r="F156">
            <v>951.63</v>
          </cell>
        </row>
        <row r="157">
          <cell r="B157" t="str">
            <v>9210622</v>
          </cell>
          <cell r="E157">
            <v>31139</v>
          </cell>
          <cell r="F157">
            <v>28831911.489999998</v>
          </cell>
        </row>
        <row r="158">
          <cell r="B158" t="str">
            <v>9210662</v>
          </cell>
          <cell r="E158">
            <v>600</v>
          </cell>
          <cell r="F158">
            <v>59400</v>
          </cell>
        </row>
        <row r="159">
          <cell r="B159" t="str">
            <v>9210711</v>
          </cell>
          <cell r="E159">
            <v>60</v>
          </cell>
          <cell r="F159">
            <v>106920</v>
          </cell>
        </row>
        <row r="160">
          <cell r="B160" t="str">
            <v>9310543</v>
          </cell>
          <cell r="E160">
            <v>500</v>
          </cell>
          <cell r="F160">
            <v>235000</v>
          </cell>
        </row>
        <row r="161">
          <cell r="B161" t="str">
            <v>9310554</v>
          </cell>
          <cell r="E161">
            <v>6</v>
          </cell>
          <cell r="F161">
            <v>16632</v>
          </cell>
        </row>
        <row r="162">
          <cell r="B162" t="str">
            <v>93111243</v>
          </cell>
          <cell r="E162">
            <v>238.3</v>
          </cell>
          <cell r="F162">
            <v>1451463.8529999999</v>
          </cell>
        </row>
        <row r="163">
          <cell r="B163" t="str">
            <v>9311156</v>
          </cell>
          <cell r="E163">
            <v>218.5</v>
          </cell>
          <cell r="F163">
            <v>502550</v>
          </cell>
        </row>
        <row r="164">
          <cell r="B164" t="str">
            <v>9311160</v>
          </cell>
          <cell r="E164">
            <v>862.15</v>
          </cell>
          <cell r="F164">
            <v>1379440</v>
          </cell>
        </row>
        <row r="165">
          <cell r="B165" t="str">
            <v>9311160</v>
          </cell>
          <cell r="E165">
            <v>93.56</v>
          </cell>
          <cell r="F165">
            <v>149696</v>
          </cell>
        </row>
        <row r="166">
          <cell r="B166" t="str">
            <v>9311160</v>
          </cell>
          <cell r="E166">
            <v>1</v>
          </cell>
          <cell r="F166">
            <v>1604</v>
          </cell>
        </row>
        <row r="167">
          <cell r="B167" t="str">
            <v>9311171</v>
          </cell>
          <cell r="E167">
            <v>200</v>
          </cell>
          <cell r="F167">
            <v>500000</v>
          </cell>
        </row>
        <row r="168">
          <cell r="B168" t="str">
            <v>9311232</v>
          </cell>
          <cell r="E168">
            <v>4500</v>
          </cell>
          <cell r="F168">
            <v>1867770</v>
          </cell>
        </row>
        <row r="169">
          <cell r="B169" t="str">
            <v>9311233</v>
          </cell>
          <cell r="E169">
            <v>48</v>
          </cell>
          <cell r="F169">
            <v>399168</v>
          </cell>
        </row>
        <row r="170">
          <cell r="B170" t="str">
            <v>9311234</v>
          </cell>
          <cell r="E170">
            <v>50</v>
          </cell>
          <cell r="F170">
            <v>577500</v>
          </cell>
        </row>
        <row r="171">
          <cell r="B171" t="str">
            <v>9311235</v>
          </cell>
          <cell r="E171">
            <v>2</v>
          </cell>
          <cell r="F171">
            <v>115500</v>
          </cell>
        </row>
        <row r="172">
          <cell r="B172" t="str">
            <v>9311236</v>
          </cell>
          <cell r="E172">
            <v>1</v>
          </cell>
          <cell r="F172">
            <v>401478</v>
          </cell>
        </row>
        <row r="173">
          <cell r="B173" t="str">
            <v>9311237</v>
          </cell>
          <cell r="E173">
            <v>59999</v>
          </cell>
          <cell r="F173">
            <v>5812703.1200000001</v>
          </cell>
        </row>
        <row r="174">
          <cell r="B174" t="str">
            <v>9311237</v>
          </cell>
          <cell r="E174">
            <v>1</v>
          </cell>
          <cell r="F174">
            <v>196.88</v>
          </cell>
        </row>
        <row r="175">
          <cell r="B175" t="str">
            <v>9311238</v>
          </cell>
          <cell r="E175">
            <v>20000</v>
          </cell>
          <cell r="F175">
            <v>2121800</v>
          </cell>
        </row>
        <row r="176">
          <cell r="B176" t="str">
            <v>9311239</v>
          </cell>
          <cell r="E176">
            <v>4</v>
          </cell>
          <cell r="F176">
            <v>18000</v>
          </cell>
        </row>
        <row r="177">
          <cell r="B177" t="str">
            <v>9311240</v>
          </cell>
          <cell r="E177">
            <v>1</v>
          </cell>
          <cell r="F177">
            <v>43200</v>
          </cell>
        </row>
        <row r="178">
          <cell r="B178" t="str">
            <v>9311241</v>
          </cell>
          <cell r="E178">
            <v>10</v>
          </cell>
          <cell r="F178">
            <v>900</v>
          </cell>
        </row>
        <row r="179">
          <cell r="B179" t="str">
            <v>9311242</v>
          </cell>
          <cell r="E179">
            <v>333</v>
          </cell>
          <cell r="F179">
            <v>1098900</v>
          </cell>
        </row>
        <row r="181">
          <cell r="B181" t="str">
            <v>9201011</v>
          </cell>
          <cell r="E181">
            <v>14355</v>
          </cell>
          <cell r="F181">
            <v>1076625</v>
          </cell>
        </row>
        <row r="182">
          <cell r="B182" t="str">
            <v>9201705</v>
          </cell>
          <cell r="E182">
            <v>200</v>
          </cell>
          <cell r="F182">
            <v>52000</v>
          </cell>
        </row>
        <row r="183">
          <cell r="B183" t="str">
            <v>9201713</v>
          </cell>
          <cell r="E183">
            <v>1936</v>
          </cell>
          <cell r="F183">
            <v>387200</v>
          </cell>
        </row>
        <row r="184">
          <cell r="B184" t="str">
            <v>9201714</v>
          </cell>
          <cell r="E184">
            <v>1200</v>
          </cell>
          <cell r="F184">
            <v>132000</v>
          </cell>
        </row>
        <row r="185">
          <cell r="B185" t="str">
            <v>9201741</v>
          </cell>
          <cell r="E185">
            <v>2900</v>
          </cell>
          <cell r="F185">
            <v>376797</v>
          </cell>
        </row>
        <row r="186">
          <cell r="B186" t="str">
            <v>9202111</v>
          </cell>
          <cell r="E186">
            <v>13</v>
          </cell>
          <cell r="F186">
            <v>19227</v>
          </cell>
        </row>
        <row r="187">
          <cell r="B187" t="str">
            <v>9202111</v>
          </cell>
          <cell r="E187">
            <v>9</v>
          </cell>
          <cell r="F187">
            <v>7596</v>
          </cell>
        </row>
        <row r="188">
          <cell r="B188" t="str">
            <v>9202111</v>
          </cell>
          <cell r="E188">
            <v>2</v>
          </cell>
          <cell r="F188">
            <v>1540.82</v>
          </cell>
        </row>
        <row r="189">
          <cell r="B189" t="str">
            <v>9202111</v>
          </cell>
          <cell r="E189">
            <v>11</v>
          </cell>
          <cell r="F189">
            <v>16500</v>
          </cell>
        </row>
        <row r="190">
          <cell r="B190" t="str">
            <v>9202624</v>
          </cell>
          <cell r="E190">
            <v>10000</v>
          </cell>
          <cell r="F190">
            <v>63107400</v>
          </cell>
        </row>
        <row r="191">
          <cell r="B191" t="str">
            <v>9202731</v>
          </cell>
          <cell r="E191">
            <v>109</v>
          </cell>
          <cell r="F191">
            <v>1202527.24</v>
          </cell>
        </row>
        <row r="192">
          <cell r="B192" t="str">
            <v>9202731</v>
          </cell>
          <cell r="E192">
            <v>1</v>
          </cell>
          <cell r="F192">
            <v>11032.76</v>
          </cell>
        </row>
        <row r="193">
          <cell r="B193" t="str">
            <v>9202737</v>
          </cell>
          <cell r="E193">
            <v>100.6</v>
          </cell>
          <cell r="F193">
            <v>3118600</v>
          </cell>
        </row>
        <row r="194">
          <cell r="B194" t="str">
            <v>9203028</v>
          </cell>
          <cell r="E194">
            <v>80</v>
          </cell>
          <cell r="F194">
            <v>200000</v>
          </cell>
        </row>
        <row r="195">
          <cell r="B195" t="str">
            <v>9203044</v>
          </cell>
          <cell r="E195">
            <v>5000</v>
          </cell>
          <cell r="F195">
            <v>6000</v>
          </cell>
        </row>
        <row r="196">
          <cell r="B196" t="str">
            <v>9203059</v>
          </cell>
          <cell r="E196">
            <v>68</v>
          </cell>
          <cell r="F196">
            <v>22440</v>
          </cell>
        </row>
        <row r="197">
          <cell r="B197" t="str">
            <v>9203064</v>
          </cell>
          <cell r="E197">
            <v>30</v>
          </cell>
          <cell r="F197">
            <v>345720</v>
          </cell>
        </row>
        <row r="198">
          <cell r="B198" t="str">
            <v>9203065</v>
          </cell>
          <cell r="E198">
            <v>50</v>
          </cell>
          <cell r="F198">
            <v>18000</v>
          </cell>
        </row>
        <row r="199">
          <cell r="B199" t="str">
            <v>9203065</v>
          </cell>
          <cell r="E199">
            <v>29</v>
          </cell>
          <cell r="F199">
            <v>341591</v>
          </cell>
        </row>
        <row r="200">
          <cell r="B200" t="str">
            <v>9203065</v>
          </cell>
          <cell r="E200">
            <v>1</v>
          </cell>
          <cell r="F200">
            <v>11151</v>
          </cell>
        </row>
        <row r="201">
          <cell r="B201" t="str">
            <v>9203066</v>
          </cell>
          <cell r="E201">
            <v>40</v>
          </cell>
          <cell r="F201">
            <v>484440</v>
          </cell>
        </row>
        <row r="202">
          <cell r="B202" t="str">
            <v>9203077</v>
          </cell>
          <cell r="E202">
            <v>552</v>
          </cell>
          <cell r="F202">
            <v>276000</v>
          </cell>
        </row>
        <row r="203">
          <cell r="B203" t="str">
            <v>9203080</v>
          </cell>
          <cell r="E203">
            <v>1080</v>
          </cell>
          <cell r="F203">
            <v>1263416.3999999999</v>
          </cell>
        </row>
        <row r="204">
          <cell r="B204" t="str">
            <v>9203081</v>
          </cell>
          <cell r="E204">
            <v>2489</v>
          </cell>
          <cell r="F204">
            <v>2945109.25</v>
          </cell>
        </row>
        <row r="205">
          <cell r="B205" t="str">
            <v>9203081</v>
          </cell>
          <cell r="E205">
            <v>1</v>
          </cell>
          <cell r="F205">
            <v>1206.45</v>
          </cell>
        </row>
        <row r="206">
          <cell r="B206" t="str">
            <v>9203082</v>
          </cell>
          <cell r="E206">
            <v>2750</v>
          </cell>
          <cell r="F206">
            <v>3296975</v>
          </cell>
        </row>
        <row r="207">
          <cell r="B207" t="str">
            <v>9203083</v>
          </cell>
          <cell r="E207">
            <v>2490</v>
          </cell>
          <cell r="F207">
            <v>3024254.4</v>
          </cell>
        </row>
        <row r="208">
          <cell r="B208" t="str">
            <v>9203084</v>
          </cell>
          <cell r="E208">
            <v>1110</v>
          </cell>
          <cell r="F208">
            <v>1365544.2</v>
          </cell>
        </row>
        <row r="209">
          <cell r="B209" t="str">
            <v>9203085</v>
          </cell>
          <cell r="E209">
            <v>2900</v>
          </cell>
          <cell r="F209">
            <v>1415519</v>
          </cell>
        </row>
        <row r="210">
          <cell r="B210" t="str">
            <v>9203086</v>
          </cell>
          <cell r="E210">
            <v>1010</v>
          </cell>
          <cell r="F210">
            <v>1458924.8</v>
          </cell>
        </row>
        <row r="211">
          <cell r="B211" t="str">
            <v>9203087</v>
          </cell>
          <cell r="E211">
            <v>2270</v>
          </cell>
          <cell r="F211">
            <v>3316855.9</v>
          </cell>
        </row>
        <row r="212">
          <cell r="B212" t="str">
            <v>9203088</v>
          </cell>
          <cell r="E212">
            <v>2470</v>
          </cell>
          <cell r="F212">
            <v>3650240.1</v>
          </cell>
        </row>
        <row r="213">
          <cell r="B213" t="str">
            <v>9203089</v>
          </cell>
          <cell r="E213">
            <v>2270</v>
          </cell>
          <cell r="F213">
            <v>3392492.3</v>
          </cell>
        </row>
        <row r="214">
          <cell r="B214" t="str">
            <v>9203090</v>
          </cell>
          <cell r="E214">
            <v>1080</v>
          </cell>
          <cell r="F214">
            <v>1614049.2</v>
          </cell>
        </row>
        <row r="215">
          <cell r="B215" t="str">
            <v>9203091</v>
          </cell>
          <cell r="E215">
            <v>245</v>
          </cell>
          <cell r="F215">
            <v>337433.59999999998</v>
          </cell>
        </row>
        <row r="216">
          <cell r="B216" t="str">
            <v>9203092</v>
          </cell>
          <cell r="E216">
            <v>485</v>
          </cell>
          <cell r="F216">
            <v>676138.5</v>
          </cell>
        </row>
        <row r="217">
          <cell r="B217" t="str">
            <v>9203093</v>
          </cell>
          <cell r="E217">
            <v>605</v>
          </cell>
          <cell r="F217">
            <v>853630.8</v>
          </cell>
        </row>
        <row r="218">
          <cell r="B218" t="str">
            <v>9203094</v>
          </cell>
          <cell r="E218">
            <v>485</v>
          </cell>
          <cell r="F218">
            <v>692473.3</v>
          </cell>
        </row>
        <row r="219">
          <cell r="B219" t="str">
            <v>9203095</v>
          </cell>
          <cell r="E219">
            <v>245</v>
          </cell>
          <cell r="F219">
            <v>353936.8</v>
          </cell>
        </row>
        <row r="220">
          <cell r="B220" t="str">
            <v>9205011</v>
          </cell>
          <cell r="E220">
            <v>11999</v>
          </cell>
          <cell r="F220">
            <v>2238533.44</v>
          </cell>
        </row>
        <row r="221">
          <cell r="B221" t="str">
            <v>9205011</v>
          </cell>
          <cell r="E221">
            <v>1</v>
          </cell>
          <cell r="F221">
            <v>146.56</v>
          </cell>
        </row>
        <row r="222">
          <cell r="B222" t="str">
            <v>9205818</v>
          </cell>
          <cell r="E222">
            <v>20000</v>
          </cell>
          <cell r="F222">
            <v>1440000</v>
          </cell>
        </row>
        <row r="223">
          <cell r="B223" t="str">
            <v>9207020</v>
          </cell>
          <cell r="E223">
            <v>89900</v>
          </cell>
          <cell r="F223">
            <v>6053866</v>
          </cell>
        </row>
        <row r="224">
          <cell r="B224" t="str">
            <v>9207020</v>
          </cell>
          <cell r="E224">
            <v>100</v>
          </cell>
          <cell r="F224">
            <v>6134</v>
          </cell>
        </row>
        <row r="225">
          <cell r="B225" t="str">
            <v>9207031</v>
          </cell>
          <cell r="E225">
            <v>3999</v>
          </cell>
          <cell r="F225">
            <v>1553451.54</v>
          </cell>
        </row>
        <row r="226">
          <cell r="B226" t="str">
            <v>9207031</v>
          </cell>
          <cell r="E226">
            <v>1</v>
          </cell>
          <cell r="F226">
            <v>383.3</v>
          </cell>
        </row>
        <row r="227">
          <cell r="B227" t="str">
            <v>9208006</v>
          </cell>
          <cell r="E227">
            <v>60000</v>
          </cell>
          <cell r="F227">
            <v>4531200</v>
          </cell>
        </row>
        <row r="228">
          <cell r="B228" t="str">
            <v>9208020</v>
          </cell>
          <cell r="E228">
            <v>10000</v>
          </cell>
          <cell r="F228">
            <v>5214000</v>
          </cell>
        </row>
        <row r="229">
          <cell r="B229" t="str">
            <v>9208036</v>
          </cell>
          <cell r="E229">
            <v>9999</v>
          </cell>
          <cell r="F229">
            <v>349965</v>
          </cell>
        </row>
        <row r="230">
          <cell r="B230" t="str">
            <v>9208036</v>
          </cell>
          <cell r="E230">
            <v>1</v>
          </cell>
          <cell r="F230">
            <v>35</v>
          </cell>
        </row>
        <row r="231">
          <cell r="B231" t="str">
            <v>9209018</v>
          </cell>
          <cell r="E231">
            <v>100</v>
          </cell>
          <cell r="F231">
            <v>599880</v>
          </cell>
        </row>
        <row r="232">
          <cell r="B232" t="str">
            <v>9209028</v>
          </cell>
          <cell r="E232">
            <v>720</v>
          </cell>
          <cell r="F232">
            <v>144000</v>
          </cell>
        </row>
        <row r="233">
          <cell r="B233" t="str">
            <v>9209028</v>
          </cell>
          <cell r="E233">
            <v>650</v>
          </cell>
          <cell r="F233">
            <v>130000</v>
          </cell>
        </row>
        <row r="234">
          <cell r="B234" t="str">
            <v>9210164</v>
          </cell>
          <cell r="E234">
            <v>1228</v>
          </cell>
          <cell r="F234">
            <v>5648.8</v>
          </cell>
        </row>
        <row r="235">
          <cell r="B235" t="str">
            <v>9210184</v>
          </cell>
          <cell r="E235">
            <v>959</v>
          </cell>
          <cell r="F235">
            <v>220570</v>
          </cell>
        </row>
        <row r="236">
          <cell r="B236" t="str">
            <v>9210184</v>
          </cell>
          <cell r="E236">
            <v>5738</v>
          </cell>
          <cell r="F236">
            <v>918080</v>
          </cell>
        </row>
        <row r="237">
          <cell r="B237" t="str">
            <v>9210185</v>
          </cell>
          <cell r="E237">
            <v>2250</v>
          </cell>
          <cell r="F237">
            <v>585000</v>
          </cell>
        </row>
        <row r="238">
          <cell r="B238" t="str">
            <v>9210204</v>
          </cell>
          <cell r="E238">
            <v>518</v>
          </cell>
          <cell r="F238">
            <v>6361.04</v>
          </cell>
        </row>
        <row r="239">
          <cell r="B239" t="str">
            <v>9210205</v>
          </cell>
          <cell r="E239">
            <v>471</v>
          </cell>
          <cell r="F239">
            <v>5788.59</v>
          </cell>
        </row>
        <row r="240">
          <cell r="B240" t="str">
            <v>9210225</v>
          </cell>
          <cell r="E240">
            <v>471</v>
          </cell>
          <cell r="F240">
            <v>5783.88</v>
          </cell>
        </row>
        <row r="241">
          <cell r="B241" t="str">
            <v>9210274</v>
          </cell>
          <cell r="E241">
            <v>526</v>
          </cell>
          <cell r="F241">
            <v>6459.28</v>
          </cell>
        </row>
        <row r="242">
          <cell r="B242" t="str">
            <v>9210303</v>
          </cell>
          <cell r="E242">
            <v>100</v>
          </cell>
          <cell r="F242">
            <v>40000</v>
          </cell>
        </row>
        <row r="243">
          <cell r="B243" t="str">
            <v>9210371</v>
          </cell>
          <cell r="E243">
            <v>1000</v>
          </cell>
          <cell r="F243">
            <v>2218000</v>
          </cell>
        </row>
        <row r="244">
          <cell r="B244" t="str">
            <v>9210371</v>
          </cell>
          <cell r="E244">
            <v>402</v>
          </cell>
          <cell r="F244">
            <v>120600</v>
          </cell>
        </row>
        <row r="245">
          <cell r="B245" t="str">
            <v>9210427</v>
          </cell>
          <cell r="E245">
            <v>2</v>
          </cell>
          <cell r="F245">
            <v>15555</v>
          </cell>
        </row>
        <row r="246">
          <cell r="B246" t="str">
            <v>9210464</v>
          </cell>
          <cell r="E246">
            <v>581</v>
          </cell>
          <cell r="F246">
            <v>2684.22</v>
          </cell>
        </row>
        <row r="247">
          <cell r="B247" t="str">
            <v>9210480</v>
          </cell>
          <cell r="E247">
            <v>160</v>
          </cell>
          <cell r="F247">
            <v>444444.8</v>
          </cell>
        </row>
        <row r="248">
          <cell r="B248" t="str">
            <v>9210637</v>
          </cell>
          <cell r="E248">
            <v>42</v>
          </cell>
          <cell r="F248">
            <v>15918</v>
          </cell>
        </row>
        <row r="249">
          <cell r="B249" t="str">
            <v>9310617</v>
          </cell>
          <cell r="E249">
            <v>87</v>
          </cell>
          <cell r="F249">
            <v>400.2</v>
          </cell>
        </row>
        <row r="250">
          <cell r="B250" t="str">
            <v>9310618</v>
          </cell>
          <cell r="E250">
            <v>3190</v>
          </cell>
          <cell r="F250">
            <v>14674</v>
          </cell>
        </row>
        <row r="251">
          <cell r="B251" t="str">
            <v>9310672</v>
          </cell>
          <cell r="E251">
            <v>3</v>
          </cell>
          <cell r="F251">
            <v>29640</v>
          </cell>
        </row>
        <row r="252">
          <cell r="B252" t="str">
            <v>9310692</v>
          </cell>
          <cell r="E252">
            <v>3</v>
          </cell>
          <cell r="F252">
            <v>34275</v>
          </cell>
        </row>
        <row r="253">
          <cell r="B253" t="str">
            <v>9310693</v>
          </cell>
          <cell r="E253">
            <v>3</v>
          </cell>
          <cell r="F253">
            <v>15290.01</v>
          </cell>
        </row>
        <row r="254">
          <cell r="B254" t="str">
            <v>9310696</v>
          </cell>
          <cell r="E254">
            <v>2</v>
          </cell>
          <cell r="F254">
            <v>58390</v>
          </cell>
        </row>
        <row r="255">
          <cell r="B255" t="str">
            <v>9310698</v>
          </cell>
          <cell r="E255">
            <v>4</v>
          </cell>
          <cell r="F255">
            <v>90024</v>
          </cell>
        </row>
        <row r="256">
          <cell r="B256" t="str">
            <v>9310699</v>
          </cell>
          <cell r="E256">
            <v>5</v>
          </cell>
          <cell r="F256">
            <v>22846.65</v>
          </cell>
        </row>
        <row r="257">
          <cell r="B257" t="str">
            <v>9311003</v>
          </cell>
          <cell r="E257">
            <v>1</v>
          </cell>
          <cell r="F257">
            <v>1524</v>
          </cell>
        </row>
        <row r="258">
          <cell r="B258" t="str">
            <v>9311005</v>
          </cell>
          <cell r="E258">
            <v>3</v>
          </cell>
          <cell r="F258">
            <v>10674</v>
          </cell>
        </row>
        <row r="259">
          <cell r="B259" t="str">
            <v>9311007</v>
          </cell>
          <cell r="E259">
            <v>2</v>
          </cell>
          <cell r="F259">
            <v>12018</v>
          </cell>
        </row>
        <row r="260">
          <cell r="B260" t="str">
            <v>9311008</v>
          </cell>
          <cell r="E260">
            <v>4</v>
          </cell>
          <cell r="F260">
            <v>28096</v>
          </cell>
        </row>
        <row r="261">
          <cell r="B261" t="str">
            <v>9311009</v>
          </cell>
          <cell r="E261">
            <v>2</v>
          </cell>
          <cell r="F261">
            <v>18284</v>
          </cell>
        </row>
        <row r="262">
          <cell r="B262" t="str">
            <v>9311011</v>
          </cell>
          <cell r="E262">
            <v>1</v>
          </cell>
          <cell r="F262">
            <v>13965</v>
          </cell>
        </row>
        <row r="263">
          <cell r="B263" t="str">
            <v>9311012</v>
          </cell>
          <cell r="E263">
            <v>1</v>
          </cell>
          <cell r="F263">
            <v>24115</v>
          </cell>
        </row>
        <row r="264">
          <cell r="B264" t="str">
            <v>9311014</v>
          </cell>
          <cell r="E264">
            <v>3</v>
          </cell>
          <cell r="F264">
            <v>12186</v>
          </cell>
        </row>
        <row r="265">
          <cell r="B265" t="str">
            <v>9311016</v>
          </cell>
          <cell r="E265">
            <v>8</v>
          </cell>
          <cell r="F265">
            <v>30462.400000000001</v>
          </cell>
        </row>
        <row r="266">
          <cell r="B266" t="str">
            <v>9311017</v>
          </cell>
          <cell r="E266">
            <v>6</v>
          </cell>
          <cell r="F266">
            <v>22890</v>
          </cell>
        </row>
        <row r="267">
          <cell r="B267" t="str">
            <v>9311018</v>
          </cell>
          <cell r="E267">
            <v>1</v>
          </cell>
          <cell r="F267">
            <v>3815</v>
          </cell>
        </row>
        <row r="268">
          <cell r="B268" t="str">
            <v>9311019</v>
          </cell>
          <cell r="E268">
            <v>1</v>
          </cell>
          <cell r="F268">
            <v>17790</v>
          </cell>
        </row>
        <row r="269">
          <cell r="B269" t="str">
            <v>9311020</v>
          </cell>
          <cell r="E269">
            <v>15</v>
          </cell>
          <cell r="F269">
            <v>79590</v>
          </cell>
        </row>
        <row r="270">
          <cell r="B270" t="str">
            <v>9311021</v>
          </cell>
          <cell r="E270">
            <v>6</v>
          </cell>
          <cell r="F270">
            <v>22849.98</v>
          </cell>
        </row>
        <row r="271">
          <cell r="B271" t="str">
            <v>9311023</v>
          </cell>
          <cell r="E271">
            <v>4</v>
          </cell>
          <cell r="F271">
            <v>60960</v>
          </cell>
        </row>
        <row r="272">
          <cell r="B272" t="str">
            <v>9311025</v>
          </cell>
          <cell r="E272">
            <v>1</v>
          </cell>
          <cell r="F272">
            <v>4105</v>
          </cell>
        </row>
        <row r="273">
          <cell r="B273" t="str">
            <v>9311026</v>
          </cell>
          <cell r="E273">
            <v>4</v>
          </cell>
          <cell r="F273">
            <v>5086.68</v>
          </cell>
        </row>
        <row r="274">
          <cell r="B274" t="str">
            <v>9311027</v>
          </cell>
          <cell r="E274">
            <v>2</v>
          </cell>
          <cell r="F274">
            <v>50768</v>
          </cell>
        </row>
        <row r="275">
          <cell r="B275" t="str">
            <v>9311030</v>
          </cell>
          <cell r="E275">
            <v>1</v>
          </cell>
          <cell r="F275">
            <v>27930</v>
          </cell>
        </row>
        <row r="276">
          <cell r="B276" t="str">
            <v>9311032</v>
          </cell>
          <cell r="E276">
            <v>4</v>
          </cell>
          <cell r="F276">
            <v>55320</v>
          </cell>
        </row>
        <row r="277">
          <cell r="B277" t="str">
            <v>9311035</v>
          </cell>
          <cell r="E277">
            <v>5</v>
          </cell>
          <cell r="F277">
            <v>44933.35</v>
          </cell>
        </row>
        <row r="278">
          <cell r="B278" t="str">
            <v>9311037</v>
          </cell>
          <cell r="E278">
            <v>3</v>
          </cell>
          <cell r="F278">
            <v>10662</v>
          </cell>
        </row>
        <row r="279">
          <cell r="B279" t="str">
            <v>9311038</v>
          </cell>
          <cell r="E279">
            <v>3</v>
          </cell>
          <cell r="F279">
            <v>60930</v>
          </cell>
        </row>
        <row r="280">
          <cell r="B280" t="str">
            <v>9311040</v>
          </cell>
          <cell r="E280">
            <v>10</v>
          </cell>
          <cell r="F280">
            <v>558448</v>
          </cell>
        </row>
        <row r="281">
          <cell r="B281" t="str">
            <v>9311041</v>
          </cell>
          <cell r="E281">
            <v>14</v>
          </cell>
          <cell r="F281">
            <v>25690</v>
          </cell>
        </row>
        <row r="282">
          <cell r="B282" t="str">
            <v>9311046</v>
          </cell>
          <cell r="E282">
            <v>4</v>
          </cell>
          <cell r="F282">
            <v>50768</v>
          </cell>
        </row>
        <row r="283">
          <cell r="B283" t="str">
            <v>9311047</v>
          </cell>
          <cell r="E283">
            <v>6</v>
          </cell>
          <cell r="F283">
            <v>31986</v>
          </cell>
        </row>
        <row r="284">
          <cell r="B284" t="str">
            <v>9311049</v>
          </cell>
          <cell r="E284">
            <v>3</v>
          </cell>
          <cell r="F284">
            <v>22851</v>
          </cell>
        </row>
        <row r="285">
          <cell r="B285" t="str">
            <v>9311156</v>
          </cell>
          <cell r="E285">
            <v>104.9</v>
          </cell>
          <cell r="F285">
            <v>293720</v>
          </cell>
        </row>
        <row r="286">
          <cell r="B286" t="str">
            <v>9311160</v>
          </cell>
          <cell r="E286">
            <v>179.5</v>
          </cell>
          <cell r="F286">
            <v>412850</v>
          </cell>
        </row>
        <row r="287">
          <cell r="B287" t="str">
            <v>9311171</v>
          </cell>
          <cell r="E287">
            <v>224</v>
          </cell>
          <cell r="F287">
            <v>896000</v>
          </cell>
        </row>
        <row r="288">
          <cell r="B288" t="str">
            <v>9311196</v>
          </cell>
          <cell r="E288">
            <v>482</v>
          </cell>
          <cell r="F288">
            <v>964000</v>
          </cell>
        </row>
        <row r="290">
          <cell r="B290" t="str">
            <v>3210351</v>
          </cell>
          <cell r="E290">
            <v>223</v>
          </cell>
          <cell r="F290">
            <v>44600</v>
          </cell>
        </row>
        <row r="291">
          <cell r="B291" t="str">
            <v>9204035</v>
          </cell>
          <cell r="E291">
            <v>22000</v>
          </cell>
          <cell r="F291">
            <v>7325120</v>
          </cell>
        </row>
        <row r="292">
          <cell r="B292" t="str">
            <v>9210430</v>
          </cell>
          <cell r="E292">
            <v>1</v>
          </cell>
          <cell r="F292">
            <v>10000</v>
          </cell>
        </row>
        <row r="293">
          <cell r="B293" t="str">
            <v>9210346</v>
          </cell>
          <cell r="E293">
            <v>12</v>
          </cell>
          <cell r="F293">
            <v>32400</v>
          </cell>
        </row>
        <row r="294">
          <cell r="B294" t="str">
            <v>9202111</v>
          </cell>
          <cell r="E294">
            <v>1</v>
          </cell>
          <cell r="F294">
            <v>800</v>
          </cell>
        </row>
        <row r="295">
          <cell r="B295" t="str">
            <v>9203028</v>
          </cell>
          <cell r="E295">
            <v>200</v>
          </cell>
          <cell r="F295">
            <v>500000</v>
          </cell>
        </row>
        <row r="296">
          <cell r="B296" t="str">
            <v>9202732</v>
          </cell>
          <cell r="E296">
            <v>3</v>
          </cell>
          <cell r="F296">
            <v>52080</v>
          </cell>
        </row>
        <row r="297">
          <cell r="B297" t="str">
            <v>9310611</v>
          </cell>
          <cell r="E297">
            <v>12499</v>
          </cell>
          <cell r="F297">
            <v>12249.02</v>
          </cell>
        </row>
        <row r="298">
          <cell r="B298" t="str">
            <v>9310611</v>
          </cell>
          <cell r="E298">
            <v>1</v>
          </cell>
          <cell r="F298">
            <v>50.98</v>
          </cell>
        </row>
        <row r="299">
          <cell r="B299" t="str">
            <v>9210345</v>
          </cell>
          <cell r="E299">
            <v>79000</v>
          </cell>
          <cell r="F299">
            <v>6222040</v>
          </cell>
        </row>
        <row r="300">
          <cell r="B300" t="str">
            <v>9205005</v>
          </cell>
          <cell r="E300">
            <v>1</v>
          </cell>
          <cell r="F300">
            <v>25.52</v>
          </cell>
        </row>
        <row r="301">
          <cell r="B301" t="str">
            <v>9205005</v>
          </cell>
          <cell r="E301">
            <v>59999</v>
          </cell>
          <cell r="F301">
            <v>541190.98</v>
          </cell>
        </row>
        <row r="302">
          <cell r="B302" t="str">
            <v>9205817</v>
          </cell>
          <cell r="E302">
            <v>67200</v>
          </cell>
          <cell r="F302">
            <v>5292672</v>
          </cell>
        </row>
        <row r="303">
          <cell r="B303" t="str">
            <v>9205817</v>
          </cell>
          <cell r="E303">
            <v>4800</v>
          </cell>
          <cell r="F303">
            <v>364704</v>
          </cell>
        </row>
        <row r="304">
          <cell r="B304" t="str">
            <v>9311230</v>
          </cell>
          <cell r="E304">
            <v>1</v>
          </cell>
          <cell r="F304">
            <v>167.75</v>
          </cell>
        </row>
        <row r="305">
          <cell r="B305" t="str">
            <v>9311230</v>
          </cell>
          <cell r="E305">
            <v>29999</v>
          </cell>
          <cell r="F305">
            <v>390586.98</v>
          </cell>
        </row>
        <row r="306">
          <cell r="B306" t="str">
            <v>9210345</v>
          </cell>
          <cell r="E306">
            <v>1000</v>
          </cell>
          <cell r="F306">
            <v>75980</v>
          </cell>
        </row>
        <row r="307">
          <cell r="B307" t="str">
            <v>9311156</v>
          </cell>
          <cell r="E307">
            <v>153</v>
          </cell>
          <cell r="F307">
            <v>459000</v>
          </cell>
        </row>
        <row r="308">
          <cell r="B308" t="str">
            <v>9311152</v>
          </cell>
          <cell r="E308">
            <v>451.9</v>
          </cell>
          <cell r="F308">
            <v>903800</v>
          </cell>
        </row>
        <row r="309">
          <cell r="B309" t="str">
            <v>9311175</v>
          </cell>
          <cell r="E309">
            <v>324</v>
          </cell>
          <cell r="F309">
            <v>810000</v>
          </cell>
        </row>
        <row r="310">
          <cell r="B310" t="str">
            <v>9311160</v>
          </cell>
          <cell r="E310">
            <v>49.5</v>
          </cell>
          <cell r="F310">
            <v>138600</v>
          </cell>
        </row>
        <row r="311">
          <cell r="B311" t="str">
            <v>9311150</v>
          </cell>
          <cell r="E311">
            <v>173.5</v>
          </cell>
          <cell r="F311">
            <v>399050</v>
          </cell>
        </row>
        <row r="312">
          <cell r="B312" t="str">
            <v>9311171</v>
          </cell>
          <cell r="E312">
            <v>224.5</v>
          </cell>
          <cell r="F312">
            <v>404100</v>
          </cell>
        </row>
        <row r="313">
          <cell r="B313" t="str">
            <v>9201541</v>
          </cell>
          <cell r="E313">
            <v>1</v>
          </cell>
          <cell r="F313">
            <v>739.87</v>
          </cell>
        </row>
        <row r="314">
          <cell r="B314" t="str">
            <v>92015446</v>
          </cell>
          <cell r="E314">
            <v>35000</v>
          </cell>
          <cell r="F314">
            <v>7600250</v>
          </cell>
        </row>
        <row r="315">
          <cell r="B315" t="str">
            <v>9201541</v>
          </cell>
          <cell r="E315">
            <v>37999</v>
          </cell>
          <cell r="F315">
            <v>5630311.8300000001</v>
          </cell>
        </row>
        <row r="316">
          <cell r="B316" t="str">
            <v>9201544</v>
          </cell>
          <cell r="E316">
            <v>35000</v>
          </cell>
          <cell r="F316">
            <v>7600250</v>
          </cell>
        </row>
        <row r="317">
          <cell r="B317" t="str">
            <v>9201542</v>
          </cell>
          <cell r="E317">
            <v>38000</v>
          </cell>
          <cell r="F317">
            <v>5630460</v>
          </cell>
        </row>
        <row r="318">
          <cell r="B318" t="str">
            <v>9201543</v>
          </cell>
          <cell r="E318">
            <v>35000</v>
          </cell>
          <cell r="F318">
            <v>7600250</v>
          </cell>
        </row>
        <row r="319">
          <cell r="B319" t="str">
            <v>9201545</v>
          </cell>
          <cell r="E319">
            <v>35000</v>
          </cell>
          <cell r="F319">
            <v>7600250</v>
          </cell>
        </row>
        <row r="320">
          <cell r="B320" t="str">
            <v>9210079</v>
          </cell>
          <cell r="E320">
            <v>3</v>
          </cell>
          <cell r="F320">
            <v>8400</v>
          </cell>
        </row>
        <row r="321">
          <cell r="B321" t="str">
            <v>9210234</v>
          </cell>
          <cell r="E321">
            <v>80</v>
          </cell>
          <cell r="F321">
            <v>200000</v>
          </cell>
        </row>
        <row r="322">
          <cell r="B322" t="str">
            <v>9203066</v>
          </cell>
          <cell r="E322">
            <v>70</v>
          </cell>
          <cell r="F322">
            <v>35000</v>
          </cell>
        </row>
        <row r="323">
          <cell r="B323" t="str">
            <v>9203066</v>
          </cell>
          <cell r="E323">
            <v>60</v>
          </cell>
          <cell r="F323">
            <v>30000</v>
          </cell>
        </row>
        <row r="324">
          <cell r="B324" t="str">
            <v>9202111</v>
          </cell>
          <cell r="E324">
            <v>61</v>
          </cell>
          <cell r="F324">
            <v>91500</v>
          </cell>
        </row>
        <row r="325">
          <cell r="B325" t="str">
            <v>9202111</v>
          </cell>
          <cell r="E325">
            <v>1</v>
          </cell>
          <cell r="F325">
            <v>1500</v>
          </cell>
        </row>
        <row r="326">
          <cell r="B326" t="str">
            <v>9206008</v>
          </cell>
          <cell r="E326">
            <v>200</v>
          </cell>
          <cell r="F326">
            <v>471882</v>
          </cell>
        </row>
        <row r="327">
          <cell r="B327" t="str">
            <v>9206010</v>
          </cell>
          <cell r="E327">
            <v>200</v>
          </cell>
          <cell r="F327">
            <v>428984</v>
          </cell>
        </row>
        <row r="328">
          <cell r="B328" t="str">
            <v>9206009</v>
          </cell>
          <cell r="E328">
            <v>200</v>
          </cell>
          <cell r="F328">
            <v>450434</v>
          </cell>
        </row>
        <row r="329">
          <cell r="B329" t="str">
            <v>9210463</v>
          </cell>
          <cell r="E329">
            <v>12000</v>
          </cell>
          <cell r="F329">
            <v>177240</v>
          </cell>
        </row>
        <row r="330">
          <cell r="B330" t="str">
            <v>9310622</v>
          </cell>
          <cell r="E330">
            <v>1</v>
          </cell>
          <cell r="F330">
            <v>228.03</v>
          </cell>
        </row>
        <row r="331">
          <cell r="B331" t="str">
            <v>9310612</v>
          </cell>
          <cell r="E331">
            <v>31558</v>
          </cell>
          <cell r="F331">
            <v>2463733.06</v>
          </cell>
        </row>
        <row r="332">
          <cell r="B332" t="str">
            <v>9310622</v>
          </cell>
          <cell r="E332">
            <v>32999</v>
          </cell>
          <cell r="F332">
            <v>4127844.91</v>
          </cell>
        </row>
        <row r="333">
          <cell r="B333" t="str">
            <v>9201547</v>
          </cell>
          <cell r="E333">
            <v>11150</v>
          </cell>
          <cell r="F333">
            <v>1983250.5</v>
          </cell>
        </row>
        <row r="334">
          <cell r="B334" t="str">
            <v>9203033</v>
          </cell>
          <cell r="E334">
            <v>250</v>
          </cell>
          <cell r="F334">
            <v>6897320</v>
          </cell>
        </row>
        <row r="335">
          <cell r="B335" t="str">
            <v>9311069</v>
          </cell>
          <cell r="E335">
            <v>2000</v>
          </cell>
          <cell r="F335">
            <v>417700</v>
          </cell>
        </row>
        <row r="336">
          <cell r="B336" t="str">
            <v>93110700</v>
          </cell>
          <cell r="E336">
            <v>35000</v>
          </cell>
          <cell r="F336">
            <v>3077900</v>
          </cell>
        </row>
        <row r="337">
          <cell r="B337" t="str">
            <v>93110700</v>
          </cell>
          <cell r="E337">
            <v>11000</v>
          </cell>
          <cell r="F337">
            <v>1209010</v>
          </cell>
        </row>
        <row r="338">
          <cell r="B338" t="str">
            <v>93110706</v>
          </cell>
          <cell r="E338">
            <v>500</v>
          </cell>
          <cell r="F338">
            <v>274770</v>
          </cell>
        </row>
        <row r="339">
          <cell r="B339" t="str">
            <v>9311069</v>
          </cell>
          <cell r="E339">
            <v>500</v>
          </cell>
          <cell r="F339">
            <v>91235</v>
          </cell>
        </row>
        <row r="340">
          <cell r="B340" t="str">
            <v>93110701</v>
          </cell>
          <cell r="E340">
            <v>500</v>
          </cell>
          <cell r="F340">
            <v>49465</v>
          </cell>
        </row>
        <row r="341">
          <cell r="B341" t="str">
            <v>9311072</v>
          </cell>
          <cell r="E341">
            <v>2000</v>
          </cell>
          <cell r="F341">
            <v>175880</v>
          </cell>
        </row>
        <row r="342">
          <cell r="B342" t="str">
            <v>9311072</v>
          </cell>
          <cell r="E342">
            <v>4000</v>
          </cell>
          <cell r="F342">
            <v>307760</v>
          </cell>
        </row>
        <row r="343">
          <cell r="B343" t="str">
            <v>93110705</v>
          </cell>
          <cell r="E343">
            <v>1500</v>
          </cell>
          <cell r="F343">
            <v>197850</v>
          </cell>
        </row>
        <row r="344">
          <cell r="B344" t="str">
            <v>93110701</v>
          </cell>
          <cell r="E344">
            <v>2000</v>
          </cell>
          <cell r="F344">
            <v>228640</v>
          </cell>
        </row>
        <row r="345">
          <cell r="B345" t="str">
            <v>9311072</v>
          </cell>
          <cell r="E345">
            <v>2000</v>
          </cell>
          <cell r="F345">
            <v>131900</v>
          </cell>
        </row>
        <row r="346">
          <cell r="B346" t="str">
            <v>93110701</v>
          </cell>
          <cell r="E346">
            <v>500</v>
          </cell>
          <cell r="F346">
            <v>65950</v>
          </cell>
        </row>
        <row r="347">
          <cell r="B347" t="str">
            <v>93110700</v>
          </cell>
          <cell r="E347">
            <v>7000</v>
          </cell>
          <cell r="F347">
            <v>538580</v>
          </cell>
        </row>
        <row r="348">
          <cell r="B348" t="str">
            <v>93110706</v>
          </cell>
          <cell r="E348">
            <v>500</v>
          </cell>
          <cell r="F348">
            <v>230830</v>
          </cell>
        </row>
        <row r="349">
          <cell r="B349" t="str">
            <v>93110705</v>
          </cell>
          <cell r="E349">
            <v>4000</v>
          </cell>
          <cell r="F349">
            <v>879360</v>
          </cell>
        </row>
        <row r="350">
          <cell r="B350" t="str">
            <v>93110706</v>
          </cell>
          <cell r="E350">
            <v>500</v>
          </cell>
          <cell r="F350">
            <v>263810</v>
          </cell>
        </row>
        <row r="351">
          <cell r="B351" t="str">
            <v>9311068</v>
          </cell>
          <cell r="E351">
            <v>5000</v>
          </cell>
          <cell r="F351">
            <v>2507300</v>
          </cell>
        </row>
        <row r="352">
          <cell r="B352" t="str">
            <v>93110705</v>
          </cell>
          <cell r="E352">
            <v>10000</v>
          </cell>
          <cell r="F352">
            <v>1538900</v>
          </cell>
        </row>
        <row r="353">
          <cell r="B353" t="str">
            <v>9311069</v>
          </cell>
          <cell r="E353">
            <v>1000</v>
          </cell>
          <cell r="F353">
            <v>296780</v>
          </cell>
        </row>
        <row r="354">
          <cell r="B354" t="str">
            <v>9201549</v>
          </cell>
          <cell r="E354">
            <v>10000</v>
          </cell>
          <cell r="F354">
            <v>2097700</v>
          </cell>
        </row>
        <row r="355">
          <cell r="B355" t="str">
            <v>9201548</v>
          </cell>
          <cell r="E355">
            <v>10000</v>
          </cell>
          <cell r="F355">
            <v>2097700</v>
          </cell>
        </row>
        <row r="356">
          <cell r="B356" t="str">
            <v>9203066</v>
          </cell>
          <cell r="E356">
            <v>50</v>
          </cell>
          <cell r="F356">
            <v>25000</v>
          </cell>
        </row>
        <row r="357">
          <cell r="B357" t="str">
            <v>9202111</v>
          </cell>
          <cell r="E357">
            <v>17</v>
          </cell>
          <cell r="F357">
            <v>13600</v>
          </cell>
        </row>
        <row r="358">
          <cell r="B358" t="str">
            <v>9202111</v>
          </cell>
          <cell r="E358">
            <v>10</v>
          </cell>
          <cell r="F358">
            <v>16800</v>
          </cell>
        </row>
        <row r="359">
          <cell r="B359" t="str">
            <v>9202111</v>
          </cell>
          <cell r="E359">
            <v>4</v>
          </cell>
          <cell r="F359">
            <v>6000</v>
          </cell>
        </row>
        <row r="360">
          <cell r="B360" t="str">
            <v>9202111</v>
          </cell>
          <cell r="E360">
            <v>1</v>
          </cell>
          <cell r="F360">
            <v>641.82000000000005</v>
          </cell>
        </row>
        <row r="361">
          <cell r="B361" t="str">
            <v>9202111</v>
          </cell>
          <cell r="E361">
            <v>23</v>
          </cell>
          <cell r="F361">
            <v>14758.18</v>
          </cell>
        </row>
        <row r="362">
          <cell r="B362" t="str">
            <v>9202111</v>
          </cell>
          <cell r="E362">
            <v>8</v>
          </cell>
          <cell r="F362">
            <v>8000</v>
          </cell>
        </row>
        <row r="363">
          <cell r="B363" t="str">
            <v>9203066</v>
          </cell>
          <cell r="E363">
            <v>240</v>
          </cell>
          <cell r="F363">
            <v>120000</v>
          </cell>
        </row>
        <row r="364">
          <cell r="B364" t="str">
            <v>9311174</v>
          </cell>
          <cell r="E364">
            <v>200</v>
          </cell>
          <cell r="F364">
            <v>40000</v>
          </cell>
        </row>
        <row r="365">
          <cell r="B365" t="str">
            <v>9209086</v>
          </cell>
          <cell r="E365">
            <v>200</v>
          </cell>
          <cell r="F365">
            <v>20000</v>
          </cell>
        </row>
        <row r="366">
          <cell r="B366" t="str">
            <v>9206010</v>
          </cell>
          <cell r="E366">
            <v>200</v>
          </cell>
          <cell r="F366">
            <v>490000</v>
          </cell>
        </row>
        <row r="367">
          <cell r="B367" t="str">
            <v>9206008</v>
          </cell>
          <cell r="E367">
            <v>200</v>
          </cell>
          <cell r="F367">
            <v>570000</v>
          </cell>
        </row>
        <row r="368">
          <cell r="B368" t="str">
            <v>9206009</v>
          </cell>
          <cell r="E368">
            <v>200</v>
          </cell>
          <cell r="F368">
            <v>530000</v>
          </cell>
        </row>
        <row r="369">
          <cell r="B369" t="str">
            <v>9201735</v>
          </cell>
          <cell r="E369">
            <v>1010</v>
          </cell>
          <cell r="F369">
            <v>50500</v>
          </cell>
        </row>
        <row r="370">
          <cell r="B370" t="str">
            <v>9202111</v>
          </cell>
          <cell r="E370">
            <v>4</v>
          </cell>
          <cell r="F370">
            <v>4000</v>
          </cell>
        </row>
        <row r="371">
          <cell r="B371" t="str">
            <v>9209041</v>
          </cell>
          <cell r="E371">
            <v>3500</v>
          </cell>
          <cell r="F371">
            <v>280000</v>
          </cell>
        </row>
        <row r="372">
          <cell r="B372" t="str">
            <v>9209042</v>
          </cell>
          <cell r="E372">
            <v>100</v>
          </cell>
          <cell r="F372">
            <v>100000</v>
          </cell>
        </row>
        <row r="373">
          <cell r="B373" t="str">
            <v>9201606</v>
          </cell>
          <cell r="E373">
            <v>8</v>
          </cell>
          <cell r="F373">
            <v>2400</v>
          </cell>
        </row>
        <row r="374">
          <cell r="B374" t="str">
            <v>9209063</v>
          </cell>
          <cell r="E374">
            <v>50</v>
          </cell>
          <cell r="F374">
            <v>90000</v>
          </cell>
        </row>
        <row r="375">
          <cell r="B375" t="str">
            <v>9203042</v>
          </cell>
          <cell r="E375">
            <v>100</v>
          </cell>
          <cell r="F375">
            <v>153000</v>
          </cell>
        </row>
        <row r="376">
          <cell r="B376" t="str">
            <v>9210434</v>
          </cell>
          <cell r="E376">
            <v>190</v>
          </cell>
          <cell r="F376">
            <v>940500</v>
          </cell>
        </row>
        <row r="377">
          <cell r="B377" t="str">
            <v>9210446</v>
          </cell>
          <cell r="E377">
            <v>10</v>
          </cell>
          <cell r="F377">
            <v>800</v>
          </cell>
        </row>
        <row r="378">
          <cell r="B378" t="str">
            <v>9209056</v>
          </cell>
          <cell r="E378">
            <v>550</v>
          </cell>
          <cell r="F378">
            <v>148500</v>
          </cell>
        </row>
        <row r="379">
          <cell r="B379" t="str">
            <v>9310659</v>
          </cell>
          <cell r="E379">
            <v>1</v>
          </cell>
          <cell r="F379">
            <v>1000</v>
          </cell>
        </row>
        <row r="380">
          <cell r="B380" t="str">
            <v>9210027</v>
          </cell>
          <cell r="E380">
            <v>10</v>
          </cell>
          <cell r="F380">
            <v>11200</v>
          </cell>
        </row>
        <row r="381">
          <cell r="B381" t="str">
            <v>9210498</v>
          </cell>
          <cell r="E381">
            <v>50</v>
          </cell>
          <cell r="F381">
            <v>225000</v>
          </cell>
        </row>
        <row r="382">
          <cell r="B382" t="str">
            <v>9210342</v>
          </cell>
          <cell r="E382">
            <v>1</v>
          </cell>
          <cell r="F382">
            <v>500</v>
          </cell>
        </row>
        <row r="383">
          <cell r="B383" t="str">
            <v>9210339</v>
          </cell>
          <cell r="E383">
            <v>100</v>
          </cell>
          <cell r="F383">
            <v>4500</v>
          </cell>
        </row>
        <row r="384">
          <cell r="B384" t="str">
            <v>9311147</v>
          </cell>
          <cell r="E384">
            <v>4</v>
          </cell>
          <cell r="F384">
            <v>108000</v>
          </cell>
        </row>
        <row r="385">
          <cell r="B385" t="str">
            <v>9311067</v>
          </cell>
          <cell r="E385">
            <v>187</v>
          </cell>
          <cell r="F385">
            <v>234694.35</v>
          </cell>
        </row>
        <row r="386">
          <cell r="B386" t="str">
            <v>9311067</v>
          </cell>
          <cell r="E386">
            <v>25</v>
          </cell>
          <cell r="F386">
            <v>30235</v>
          </cell>
        </row>
        <row r="387">
          <cell r="B387" t="str">
            <v>9311067</v>
          </cell>
          <cell r="E387">
            <v>7</v>
          </cell>
          <cell r="F387">
            <v>9264.2900000000009</v>
          </cell>
        </row>
        <row r="388">
          <cell r="B388" t="str">
            <v>9311067</v>
          </cell>
          <cell r="E388">
            <v>181</v>
          </cell>
          <cell r="F388">
            <v>241644.05</v>
          </cell>
        </row>
        <row r="389">
          <cell r="B389" t="str">
            <v>9311067</v>
          </cell>
          <cell r="E389">
            <v>4</v>
          </cell>
          <cell r="F389">
            <v>5430.88</v>
          </cell>
        </row>
        <row r="390">
          <cell r="B390" t="str">
            <v>9311067</v>
          </cell>
          <cell r="E390">
            <v>32</v>
          </cell>
          <cell r="F390">
            <v>42721.279999999999</v>
          </cell>
        </row>
        <row r="391">
          <cell r="B391" t="str">
            <v>9311067</v>
          </cell>
          <cell r="E391">
            <v>26</v>
          </cell>
          <cell r="F391">
            <v>31145.919999999998</v>
          </cell>
        </row>
        <row r="392">
          <cell r="B392" t="str">
            <v>9311067</v>
          </cell>
          <cell r="E392">
            <v>51</v>
          </cell>
          <cell r="F392">
            <v>61387.17</v>
          </cell>
        </row>
        <row r="393">
          <cell r="B393" t="str">
            <v>9311067</v>
          </cell>
          <cell r="E393">
            <v>356</v>
          </cell>
          <cell r="F393">
            <v>480849.2</v>
          </cell>
        </row>
        <row r="394">
          <cell r="B394" t="str">
            <v>9311067</v>
          </cell>
          <cell r="E394">
            <v>190</v>
          </cell>
          <cell r="F394">
            <v>50937.1</v>
          </cell>
        </row>
        <row r="395">
          <cell r="B395" t="str">
            <v>9311067</v>
          </cell>
          <cell r="E395">
            <v>194</v>
          </cell>
          <cell r="F395">
            <v>242375.84</v>
          </cell>
        </row>
        <row r="396">
          <cell r="B396" t="str">
            <v>9311067</v>
          </cell>
          <cell r="E396">
            <v>50</v>
          </cell>
          <cell r="F396">
            <v>60470</v>
          </cell>
        </row>
        <row r="397">
          <cell r="B397" t="str">
            <v>9311067</v>
          </cell>
          <cell r="E397">
            <v>1</v>
          </cell>
          <cell r="F397">
            <v>742.23</v>
          </cell>
        </row>
        <row r="398">
          <cell r="B398" t="str">
            <v>9311067</v>
          </cell>
          <cell r="E398">
            <v>123</v>
          </cell>
          <cell r="F398">
            <v>153672.51</v>
          </cell>
        </row>
        <row r="399">
          <cell r="B399" t="str">
            <v>9311067</v>
          </cell>
          <cell r="E399">
            <v>22</v>
          </cell>
          <cell r="F399">
            <v>29748.18</v>
          </cell>
        </row>
        <row r="400">
          <cell r="B400" t="str">
            <v>9311067</v>
          </cell>
          <cell r="E400">
            <v>972</v>
          </cell>
          <cell r="F400">
            <v>719357.76</v>
          </cell>
        </row>
        <row r="401">
          <cell r="B401" t="str">
            <v>9311067</v>
          </cell>
          <cell r="E401">
            <v>75</v>
          </cell>
          <cell r="F401">
            <v>94128</v>
          </cell>
        </row>
        <row r="402">
          <cell r="B402" t="str">
            <v>9311067</v>
          </cell>
          <cell r="E402">
            <v>30</v>
          </cell>
          <cell r="F402">
            <v>40223.1</v>
          </cell>
        </row>
        <row r="403">
          <cell r="B403" t="str">
            <v>9311067</v>
          </cell>
          <cell r="E403">
            <v>187</v>
          </cell>
          <cell r="F403">
            <v>256971.66</v>
          </cell>
        </row>
        <row r="404">
          <cell r="B404" t="str">
            <v>9311067</v>
          </cell>
          <cell r="E404">
            <v>356</v>
          </cell>
          <cell r="F404">
            <v>483636.68</v>
          </cell>
        </row>
        <row r="405">
          <cell r="B405" t="str">
            <v>9205031</v>
          </cell>
          <cell r="E405">
            <v>108</v>
          </cell>
          <cell r="F405">
            <v>46003.68</v>
          </cell>
        </row>
        <row r="406">
          <cell r="B406" t="str">
            <v>9205031</v>
          </cell>
          <cell r="E406">
            <v>960</v>
          </cell>
          <cell r="F406">
            <v>57600</v>
          </cell>
        </row>
        <row r="407">
          <cell r="B407" t="str">
            <v>9205031</v>
          </cell>
          <cell r="E407">
            <v>122</v>
          </cell>
          <cell r="F407">
            <v>11325.26</v>
          </cell>
        </row>
        <row r="408">
          <cell r="B408" t="str">
            <v>9205031</v>
          </cell>
          <cell r="E408">
            <v>1950</v>
          </cell>
          <cell r="F408">
            <v>117000</v>
          </cell>
        </row>
        <row r="409">
          <cell r="B409" t="str">
            <v>9205002</v>
          </cell>
          <cell r="E409">
            <v>6201</v>
          </cell>
          <cell r="F409">
            <v>11533.86</v>
          </cell>
        </row>
        <row r="410">
          <cell r="B410" t="str">
            <v>9210197</v>
          </cell>
          <cell r="E410">
            <v>800</v>
          </cell>
          <cell r="F410">
            <v>2304</v>
          </cell>
        </row>
        <row r="411">
          <cell r="B411" t="str">
            <v>9310600</v>
          </cell>
          <cell r="E411">
            <v>18</v>
          </cell>
          <cell r="F411">
            <v>37826.1</v>
          </cell>
        </row>
        <row r="412">
          <cell r="B412" t="str">
            <v>9205031</v>
          </cell>
          <cell r="E412">
            <v>1011</v>
          </cell>
          <cell r="F412">
            <v>58769.43</v>
          </cell>
        </row>
        <row r="413">
          <cell r="B413" t="str">
            <v>9210320</v>
          </cell>
          <cell r="E413">
            <v>1052</v>
          </cell>
          <cell r="F413">
            <v>17073.96</v>
          </cell>
        </row>
        <row r="414">
          <cell r="B414" t="str">
            <v>9201605</v>
          </cell>
          <cell r="E414">
            <v>367</v>
          </cell>
          <cell r="F414">
            <v>43335.360000000001</v>
          </cell>
        </row>
        <row r="415">
          <cell r="B415" t="str">
            <v>9310635</v>
          </cell>
          <cell r="E415">
            <v>200</v>
          </cell>
          <cell r="F415">
            <v>18566</v>
          </cell>
        </row>
        <row r="416">
          <cell r="B416" t="str">
            <v>9201605</v>
          </cell>
          <cell r="E416">
            <v>200</v>
          </cell>
          <cell r="F416">
            <v>3000</v>
          </cell>
        </row>
        <row r="417">
          <cell r="B417" t="str">
            <v>9201605</v>
          </cell>
          <cell r="E417">
            <v>310</v>
          </cell>
          <cell r="F417">
            <v>6153.5</v>
          </cell>
        </row>
        <row r="418">
          <cell r="B418" t="str">
            <v>9201605</v>
          </cell>
          <cell r="E418">
            <v>500</v>
          </cell>
          <cell r="F418">
            <v>61815</v>
          </cell>
        </row>
        <row r="419">
          <cell r="B419" t="str">
            <v>9201605</v>
          </cell>
          <cell r="E419">
            <v>15</v>
          </cell>
          <cell r="F419">
            <v>2544.3000000000002</v>
          </cell>
        </row>
        <row r="420">
          <cell r="B420" t="str">
            <v>9201605</v>
          </cell>
          <cell r="E420">
            <v>200</v>
          </cell>
          <cell r="F420">
            <v>81658</v>
          </cell>
        </row>
        <row r="421">
          <cell r="B421" t="str">
            <v>9201605</v>
          </cell>
          <cell r="E421">
            <v>380</v>
          </cell>
          <cell r="F421">
            <v>110070.8</v>
          </cell>
        </row>
        <row r="422">
          <cell r="B422" t="str">
            <v>9201605</v>
          </cell>
          <cell r="E422">
            <v>365</v>
          </cell>
          <cell r="F422">
            <v>12975.75</v>
          </cell>
        </row>
        <row r="423">
          <cell r="B423" t="str">
            <v>9201605</v>
          </cell>
          <cell r="E423">
            <v>2150</v>
          </cell>
          <cell r="F423">
            <v>167614</v>
          </cell>
        </row>
        <row r="424">
          <cell r="B424" t="str">
            <v>9210155</v>
          </cell>
          <cell r="E424">
            <v>86</v>
          </cell>
          <cell r="F424">
            <v>53447.28</v>
          </cell>
        </row>
        <row r="425">
          <cell r="B425" t="str">
            <v>9310635</v>
          </cell>
          <cell r="E425">
            <v>193</v>
          </cell>
          <cell r="F425">
            <v>17916.189999999999</v>
          </cell>
        </row>
        <row r="426">
          <cell r="B426" t="str">
            <v>9201742</v>
          </cell>
          <cell r="E426">
            <v>450</v>
          </cell>
          <cell r="F426">
            <v>40500</v>
          </cell>
        </row>
        <row r="427">
          <cell r="B427" t="str">
            <v>9201742</v>
          </cell>
          <cell r="E427">
            <v>526</v>
          </cell>
          <cell r="F427">
            <v>59469.56</v>
          </cell>
        </row>
        <row r="428">
          <cell r="B428" t="str">
            <v>9210343</v>
          </cell>
          <cell r="E428">
            <v>87</v>
          </cell>
          <cell r="F428">
            <v>8700</v>
          </cell>
        </row>
        <row r="429">
          <cell r="B429" t="str">
            <v>9201742</v>
          </cell>
          <cell r="E429">
            <v>1252</v>
          </cell>
          <cell r="F429">
            <v>511179.08</v>
          </cell>
        </row>
        <row r="430">
          <cell r="B430" t="str">
            <v>9201729</v>
          </cell>
          <cell r="E430">
            <v>21550</v>
          </cell>
          <cell r="F430">
            <v>1686287.5</v>
          </cell>
        </row>
        <row r="431">
          <cell r="B431" t="str">
            <v>9201737</v>
          </cell>
          <cell r="E431">
            <v>8021</v>
          </cell>
          <cell r="F431">
            <v>627643.25</v>
          </cell>
        </row>
        <row r="432">
          <cell r="B432" t="str">
            <v>9201736</v>
          </cell>
          <cell r="E432">
            <v>16435</v>
          </cell>
          <cell r="F432">
            <v>1281272.6000000001</v>
          </cell>
        </row>
        <row r="433">
          <cell r="B433" t="str">
            <v>9203061</v>
          </cell>
          <cell r="E433">
            <v>113</v>
          </cell>
          <cell r="F433">
            <v>140477.07999999999</v>
          </cell>
        </row>
        <row r="434">
          <cell r="B434" t="str">
            <v>9203061</v>
          </cell>
          <cell r="E434">
            <v>1</v>
          </cell>
          <cell r="F434">
            <v>1243.49</v>
          </cell>
        </row>
        <row r="435">
          <cell r="B435" t="str">
            <v>9201022</v>
          </cell>
          <cell r="E435">
            <v>1371</v>
          </cell>
          <cell r="F435">
            <v>5100.12</v>
          </cell>
        </row>
        <row r="436">
          <cell r="B436" t="str">
            <v>9311126</v>
          </cell>
          <cell r="E436">
            <v>440</v>
          </cell>
          <cell r="F436">
            <v>66000</v>
          </cell>
        </row>
        <row r="437">
          <cell r="B437" t="str">
            <v>9210155</v>
          </cell>
          <cell r="E437">
            <v>68</v>
          </cell>
          <cell r="F437">
            <v>42260.639999999999</v>
          </cell>
        </row>
        <row r="438">
          <cell r="B438" t="str">
            <v>9203062</v>
          </cell>
          <cell r="E438">
            <v>61</v>
          </cell>
          <cell r="F438">
            <v>37910.28</v>
          </cell>
        </row>
        <row r="439">
          <cell r="B439" t="str">
            <v>9201742</v>
          </cell>
          <cell r="E439">
            <v>110</v>
          </cell>
          <cell r="F439">
            <v>9900</v>
          </cell>
        </row>
        <row r="440">
          <cell r="B440" t="str">
            <v>9201738</v>
          </cell>
          <cell r="E440">
            <v>5100</v>
          </cell>
          <cell r="F440">
            <v>399075</v>
          </cell>
        </row>
        <row r="441">
          <cell r="B441" t="str">
            <v>9311204</v>
          </cell>
          <cell r="E441">
            <v>2</v>
          </cell>
          <cell r="F441">
            <v>2988.98</v>
          </cell>
        </row>
        <row r="442">
          <cell r="B442" t="str">
            <v>9205013</v>
          </cell>
          <cell r="E442">
            <v>400</v>
          </cell>
          <cell r="F442">
            <v>40884</v>
          </cell>
        </row>
        <row r="443">
          <cell r="B443" t="str">
            <v>9310627</v>
          </cell>
          <cell r="E443">
            <v>100</v>
          </cell>
          <cell r="F443">
            <v>12360</v>
          </cell>
        </row>
        <row r="444">
          <cell r="B444" t="str">
            <v>9311216</v>
          </cell>
          <cell r="E444">
            <v>25</v>
          </cell>
          <cell r="F444">
            <v>12202.75</v>
          </cell>
        </row>
        <row r="445">
          <cell r="B445" t="str">
            <v>9310547</v>
          </cell>
          <cell r="E445">
            <v>185</v>
          </cell>
          <cell r="F445">
            <v>14422.6</v>
          </cell>
        </row>
        <row r="446">
          <cell r="B446" t="str">
            <v>9311204</v>
          </cell>
          <cell r="E446">
            <v>110</v>
          </cell>
          <cell r="F446">
            <v>73870.5</v>
          </cell>
        </row>
        <row r="447">
          <cell r="B447" t="str">
            <v>9310628</v>
          </cell>
          <cell r="E447">
            <v>2000</v>
          </cell>
          <cell r="F447">
            <v>202280</v>
          </cell>
        </row>
        <row r="448">
          <cell r="B448" t="str">
            <v>9311214</v>
          </cell>
          <cell r="E448">
            <v>30</v>
          </cell>
          <cell r="F448">
            <v>14643.3</v>
          </cell>
        </row>
        <row r="449">
          <cell r="B449" t="str">
            <v>9210371</v>
          </cell>
          <cell r="E449">
            <v>132</v>
          </cell>
          <cell r="F449">
            <v>206449.32</v>
          </cell>
        </row>
        <row r="450">
          <cell r="B450" t="str">
            <v>9310547</v>
          </cell>
          <cell r="E450">
            <v>130</v>
          </cell>
          <cell r="F450">
            <v>53077.7</v>
          </cell>
        </row>
        <row r="451">
          <cell r="B451" t="str">
            <v>9310547</v>
          </cell>
          <cell r="E451">
            <v>530</v>
          </cell>
          <cell r="F451">
            <v>65508</v>
          </cell>
        </row>
        <row r="452">
          <cell r="B452" t="str">
            <v>9201739</v>
          </cell>
          <cell r="E452">
            <v>1142</v>
          </cell>
          <cell r="F452">
            <v>90160.9</v>
          </cell>
        </row>
        <row r="453">
          <cell r="B453" t="str">
            <v>9210236</v>
          </cell>
          <cell r="E453">
            <v>44</v>
          </cell>
          <cell r="F453">
            <v>15400</v>
          </cell>
        </row>
        <row r="454">
          <cell r="B454" t="str">
            <v>9310628</v>
          </cell>
          <cell r="E454">
            <v>1337</v>
          </cell>
          <cell r="F454">
            <v>104232.52</v>
          </cell>
        </row>
        <row r="455">
          <cell r="B455" t="str">
            <v>9201736</v>
          </cell>
          <cell r="E455">
            <v>278</v>
          </cell>
          <cell r="F455">
            <v>21672.880000000001</v>
          </cell>
        </row>
        <row r="456">
          <cell r="B456" t="str">
            <v>9205914</v>
          </cell>
          <cell r="E456">
            <v>255</v>
          </cell>
          <cell r="F456">
            <v>17125.8</v>
          </cell>
        </row>
        <row r="457">
          <cell r="B457" t="str">
            <v>9311204</v>
          </cell>
          <cell r="E457">
            <v>2</v>
          </cell>
          <cell r="F457">
            <v>976.22</v>
          </cell>
        </row>
        <row r="458">
          <cell r="B458" t="str">
            <v>9311204</v>
          </cell>
          <cell r="E458">
            <v>34</v>
          </cell>
          <cell r="F458">
            <v>40762.6</v>
          </cell>
        </row>
        <row r="459">
          <cell r="B459" t="str">
            <v>9311216</v>
          </cell>
          <cell r="E459">
            <v>66</v>
          </cell>
          <cell r="F459">
            <v>79127.399999999994</v>
          </cell>
        </row>
        <row r="460">
          <cell r="B460" t="str">
            <v>9311215</v>
          </cell>
          <cell r="E460">
            <v>3</v>
          </cell>
          <cell r="F460">
            <v>1464.33</v>
          </cell>
        </row>
        <row r="461">
          <cell r="B461" t="str">
            <v>9206119</v>
          </cell>
          <cell r="E461">
            <v>1</v>
          </cell>
          <cell r="F461">
            <v>4536.6899999999996</v>
          </cell>
        </row>
        <row r="462">
          <cell r="B462" t="str">
            <v>9206119</v>
          </cell>
          <cell r="E462">
            <v>369</v>
          </cell>
          <cell r="F462">
            <v>1672736.04</v>
          </cell>
        </row>
        <row r="463">
          <cell r="B463" t="str">
            <v>9203061</v>
          </cell>
          <cell r="E463">
            <v>130</v>
          </cell>
          <cell r="F463">
            <v>71401.2</v>
          </cell>
        </row>
        <row r="464">
          <cell r="B464" t="str">
            <v>9310600</v>
          </cell>
          <cell r="E464">
            <v>68</v>
          </cell>
          <cell r="F464">
            <v>142898.6</v>
          </cell>
        </row>
        <row r="465">
          <cell r="B465" t="str">
            <v>9203062</v>
          </cell>
          <cell r="E465">
            <v>108</v>
          </cell>
          <cell r="F465">
            <v>63128.160000000003</v>
          </cell>
        </row>
        <row r="466">
          <cell r="B466" t="str">
            <v>9310600</v>
          </cell>
          <cell r="E466">
            <v>125</v>
          </cell>
          <cell r="F466">
            <v>83943.75</v>
          </cell>
        </row>
        <row r="467">
          <cell r="B467" t="str">
            <v>9201717</v>
          </cell>
          <cell r="E467">
            <v>200</v>
          </cell>
          <cell r="F467">
            <v>66000</v>
          </cell>
        </row>
        <row r="468">
          <cell r="B468" t="str">
            <v>9201201</v>
          </cell>
          <cell r="E468">
            <v>2302</v>
          </cell>
          <cell r="F468">
            <v>3453</v>
          </cell>
        </row>
        <row r="469">
          <cell r="B469" t="str">
            <v>9210440</v>
          </cell>
          <cell r="E469">
            <v>54</v>
          </cell>
          <cell r="F469">
            <v>4399.38</v>
          </cell>
        </row>
        <row r="470">
          <cell r="B470" t="str">
            <v>9310600</v>
          </cell>
          <cell r="E470">
            <v>20</v>
          </cell>
          <cell r="F470">
            <v>55859.8</v>
          </cell>
        </row>
        <row r="471">
          <cell r="B471" t="str">
            <v>9311214</v>
          </cell>
          <cell r="E471">
            <v>31</v>
          </cell>
          <cell r="F471">
            <v>24070.26</v>
          </cell>
        </row>
        <row r="472">
          <cell r="B472" t="str">
            <v>9210440</v>
          </cell>
          <cell r="E472">
            <v>82</v>
          </cell>
          <cell r="F472">
            <v>6150</v>
          </cell>
        </row>
        <row r="473">
          <cell r="B473" t="str">
            <v>9311216</v>
          </cell>
          <cell r="E473">
            <v>39</v>
          </cell>
          <cell r="F473">
            <v>47367.839999999997</v>
          </cell>
        </row>
        <row r="474">
          <cell r="B474" t="str">
            <v>9310600</v>
          </cell>
          <cell r="E474">
            <v>60</v>
          </cell>
          <cell r="F474">
            <v>101808.6</v>
          </cell>
        </row>
        <row r="476">
          <cell r="B476" t="str">
            <v>9208036</v>
          </cell>
          <cell r="E476">
            <v>10000</v>
          </cell>
          <cell r="F476">
            <v>350000</v>
          </cell>
        </row>
        <row r="477">
          <cell r="B477" t="str">
            <v>9203028</v>
          </cell>
          <cell r="E477">
            <v>200</v>
          </cell>
          <cell r="F477">
            <v>480000</v>
          </cell>
        </row>
        <row r="478">
          <cell r="B478" t="str">
            <v>9210499</v>
          </cell>
          <cell r="E478">
            <v>40</v>
          </cell>
          <cell r="F478">
            <v>20000</v>
          </cell>
        </row>
        <row r="479">
          <cell r="B479" t="str">
            <v>9209029</v>
          </cell>
          <cell r="E479">
            <v>700</v>
          </cell>
          <cell r="F479">
            <v>70000</v>
          </cell>
        </row>
        <row r="480">
          <cell r="B480" t="str">
            <v>9202111</v>
          </cell>
          <cell r="E480">
            <v>67</v>
          </cell>
          <cell r="F480">
            <v>100500</v>
          </cell>
        </row>
        <row r="481">
          <cell r="B481" t="str">
            <v>9210346</v>
          </cell>
          <cell r="E481">
            <v>1</v>
          </cell>
          <cell r="F481">
            <v>3500</v>
          </cell>
        </row>
        <row r="482">
          <cell r="B482" t="str">
            <v>9208036</v>
          </cell>
          <cell r="E482">
            <v>10000</v>
          </cell>
          <cell r="F482">
            <v>350000</v>
          </cell>
        </row>
        <row r="483">
          <cell r="B483" t="str">
            <v>9203028</v>
          </cell>
          <cell r="E483">
            <v>150</v>
          </cell>
          <cell r="F483">
            <v>360000</v>
          </cell>
        </row>
        <row r="484">
          <cell r="B484" t="str">
            <v>9210309</v>
          </cell>
          <cell r="E484">
            <v>290</v>
          </cell>
          <cell r="F484">
            <v>966665.7</v>
          </cell>
        </row>
        <row r="485">
          <cell r="B485" t="str">
            <v>9210522</v>
          </cell>
          <cell r="E485">
            <v>330.7</v>
          </cell>
          <cell r="F485">
            <v>1102332.2309999999</v>
          </cell>
        </row>
        <row r="486">
          <cell r="B486" t="str">
            <v>9207020</v>
          </cell>
          <cell r="E486">
            <v>59999</v>
          </cell>
          <cell r="F486">
            <v>3538741.02</v>
          </cell>
        </row>
        <row r="487">
          <cell r="B487" t="str">
            <v>9207020</v>
          </cell>
          <cell r="E487">
            <v>1</v>
          </cell>
          <cell r="F487">
            <v>178.98</v>
          </cell>
        </row>
        <row r="488">
          <cell r="B488" t="str">
            <v>9210127</v>
          </cell>
          <cell r="E488">
            <v>10</v>
          </cell>
          <cell r="F488">
            <v>3000</v>
          </cell>
        </row>
        <row r="489">
          <cell r="B489" t="str">
            <v>9203084</v>
          </cell>
          <cell r="E489">
            <v>40</v>
          </cell>
          <cell r="F489">
            <v>49208.800000000003</v>
          </cell>
        </row>
        <row r="490">
          <cell r="B490" t="str">
            <v>9203082</v>
          </cell>
          <cell r="E490">
            <v>10</v>
          </cell>
          <cell r="F490">
            <v>11989</v>
          </cell>
        </row>
        <row r="491">
          <cell r="B491" t="str">
            <v>9210523</v>
          </cell>
          <cell r="E491">
            <v>135</v>
          </cell>
          <cell r="F491">
            <v>405000</v>
          </cell>
        </row>
        <row r="492">
          <cell r="B492" t="str">
            <v>9201551</v>
          </cell>
          <cell r="E492">
            <v>20000</v>
          </cell>
          <cell r="F492">
            <v>4642000</v>
          </cell>
        </row>
        <row r="493">
          <cell r="B493" t="str">
            <v>9201550</v>
          </cell>
          <cell r="E493">
            <v>20000</v>
          </cell>
          <cell r="F493">
            <v>4642000</v>
          </cell>
        </row>
        <row r="494">
          <cell r="B494" t="str">
            <v>9202731</v>
          </cell>
          <cell r="E494">
            <v>30</v>
          </cell>
          <cell r="F494">
            <v>302112</v>
          </cell>
        </row>
        <row r="495">
          <cell r="B495" t="str">
            <v>9208019</v>
          </cell>
          <cell r="E495">
            <v>10000</v>
          </cell>
          <cell r="F495">
            <v>3401800</v>
          </cell>
        </row>
        <row r="496">
          <cell r="B496" t="str">
            <v>9202731</v>
          </cell>
          <cell r="E496">
            <v>10</v>
          </cell>
          <cell r="F496">
            <v>100704</v>
          </cell>
        </row>
        <row r="497">
          <cell r="B497" t="str">
            <v>9205824</v>
          </cell>
          <cell r="E497">
            <v>10000</v>
          </cell>
          <cell r="F497">
            <v>17724000</v>
          </cell>
        </row>
        <row r="498">
          <cell r="B498" t="str">
            <v>9205825</v>
          </cell>
          <cell r="E498">
            <v>900</v>
          </cell>
          <cell r="F498">
            <v>1709100</v>
          </cell>
        </row>
        <row r="499">
          <cell r="B499" t="str">
            <v>9205823</v>
          </cell>
          <cell r="E499">
            <v>990</v>
          </cell>
          <cell r="F499">
            <v>1880010</v>
          </cell>
        </row>
        <row r="500">
          <cell r="B500" t="str">
            <v>9210345</v>
          </cell>
          <cell r="E500">
            <v>40000</v>
          </cell>
          <cell r="F500">
            <v>2954000</v>
          </cell>
        </row>
        <row r="501">
          <cell r="B501" t="str">
            <v>9205813</v>
          </cell>
          <cell r="E501">
            <v>3110</v>
          </cell>
          <cell r="F501">
            <v>5512164</v>
          </cell>
        </row>
        <row r="502">
          <cell r="B502" t="str">
            <v>9203063</v>
          </cell>
          <cell r="E502">
            <v>68.8</v>
          </cell>
          <cell r="F502">
            <v>1938909.216</v>
          </cell>
        </row>
        <row r="503">
          <cell r="B503" t="str">
            <v>9203063</v>
          </cell>
          <cell r="E503">
            <v>1</v>
          </cell>
          <cell r="F503">
            <v>28181.69</v>
          </cell>
        </row>
        <row r="504">
          <cell r="B504" t="str">
            <v>9203028</v>
          </cell>
          <cell r="E504">
            <v>50</v>
          </cell>
          <cell r="F504">
            <v>120000</v>
          </cell>
        </row>
        <row r="505">
          <cell r="B505" t="str">
            <v>9210365</v>
          </cell>
          <cell r="E505">
            <v>154</v>
          </cell>
          <cell r="F505">
            <v>30800</v>
          </cell>
        </row>
        <row r="506">
          <cell r="B506" t="str">
            <v>9206114</v>
          </cell>
          <cell r="E506">
            <v>768</v>
          </cell>
          <cell r="F506">
            <v>1916536.32</v>
          </cell>
        </row>
        <row r="507">
          <cell r="B507" t="str">
            <v>9206115</v>
          </cell>
          <cell r="E507">
            <v>384</v>
          </cell>
          <cell r="F507">
            <v>915663.35999999999</v>
          </cell>
        </row>
        <row r="508">
          <cell r="B508" t="str">
            <v>9206116</v>
          </cell>
          <cell r="E508">
            <v>790</v>
          </cell>
          <cell r="F508">
            <v>1754518.9</v>
          </cell>
        </row>
        <row r="509">
          <cell r="B509" t="str">
            <v>9206114</v>
          </cell>
          <cell r="E509">
            <v>1</v>
          </cell>
          <cell r="F509">
            <v>2494.15</v>
          </cell>
        </row>
        <row r="510">
          <cell r="B510" t="str">
            <v>9209031</v>
          </cell>
          <cell r="E510">
            <v>10</v>
          </cell>
          <cell r="F510">
            <v>1000</v>
          </cell>
        </row>
        <row r="511">
          <cell r="B511" t="str">
            <v>9209033</v>
          </cell>
          <cell r="E511">
            <v>2</v>
          </cell>
          <cell r="F511">
            <v>10000</v>
          </cell>
        </row>
        <row r="512">
          <cell r="B512" t="str">
            <v>9203076</v>
          </cell>
          <cell r="E512">
            <v>120</v>
          </cell>
          <cell r="F512">
            <v>360000</v>
          </cell>
        </row>
        <row r="513">
          <cell r="B513" t="str">
            <v>9209097</v>
          </cell>
          <cell r="E513">
            <v>100</v>
          </cell>
          <cell r="F513">
            <v>100000</v>
          </cell>
        </row>
        <row r="514">
          <cell r="B514" t="str">
            <v>9210665</v>
          </cell>
          <cell r="E514">
            <v>2</v>
          </cell>
          <cell r="F514">
            <v>16000</v>
          </cell>
        </row>
        <row r="515">
          <cell r="B515" t="str">
            <v>9210025</v>
          </cell>
          <cell r="E515">
            <v>100</v>
          </cell>
          <cell r="F515">
            <v>150000</v>
          </cell>
        </row>
        <row r="516">
          <cell r="B516" t="str">
            <v>9208023</v>
          </cell>
          <cell r="E516">
            <v>250</v>
          </cell>
          <cell r="F516">
            <v>12000</v>
          </cell>
        </row>
        <row r="517">
          <cell r="B517" t="str">
            <v>9210206</v>
          </cell>
          <cell r="E517">
            <v>4303</v>
          </cell>
          <cell r="F517">
            <v>24785.279999999999</v>
          </cell>
        </row>
        <row r="518">
          <cell r="B518" t="str">
            <v>9210206</v>
          </cell>
          <cell r="E518">
            <v>2120</v>
          </cell>
          <cell r="F518">
            <v>254.4</v>
          </cell>
        </row>
        <row r="519">
          <cell r="B519" t="str">
            <v>9205052</v>
          </cell>
          <cell r="E519">
            <v>6972</v>
          </cell>
          <cell r="F519">
            <v>209.16</v>
          </cell>
        </row>
        <row r="520">
          <cell r="B520" t="str">
            <v>9205041</v>
          </cell>
          <cell r="E520">
            <v>5932</v>
          </cell>
          <cell r="F520">
            <v>1660.96</v>
          </cell>
        </row>
        <row r="521">
          <cell r="B521" t="str">
            <v>9205042</v>
          </cell>
          <cell r="E521">
            <v>205</v>
          </cell>
          <cell r="F521">
            <v>118.9</v>
          </cell>
        </row>
        <row r="522">
          <cell r="B522" t="str">
            <v>9205052</v>
          </cell>
          <cell r="E522">
            <v>1</v>
          </cell>
          <cell r="F522">
            <v>0.36</v>
          </cell>
        </row>
        <row r="523">
          <cell r="B523" t="str">
            <v>9210331</v>
          </cell>
          <cell r="E523">
            <v>49</v>
          </cell>
          <cell r="F523">
            <v>11370.94</v>
          </cell>
        </row>
        <row r="524">
          <cell r="B524" t="str">
            <v>9311092</v>
          </cell>
          <cell r="E524">
            <v>2000</v>
          </cell>
          <cell r="F524">
            <v>1840</v>
          </cell>
        </row>
        <row r="525">
          <cell r="B525" t="str">
            <v>9311094</v>
          </cell>
          <cell r="E525">
            <v>2352</v>
          </cell>
          <cell r="F525">
            <v>5927.04</v>
          </cell>
        </row>
        <row r="526">
          <cell r="B526" t="str">
            <v>9311094</v>
          </cell>
          <cell r="E526">
            <v>204</v>
          </cell>
          <cell r="F526">
            <v>2464.3200000000002</v>
          </cell>
        </row>
        <row r="527">
          <cell r="B527" t="str">
            <v>9311089</v>
          </cell>
          <cell r="E527">
            <v>2140</v>
          </cell>
          <cell r="F527">
            <v>2632.2</v>
          </cell>
        </row>
        <row r="528">
          <cell r="B528" t="str">
            <v>9311088</v>
          </cell>
          <cell r="E528">
            <v>2140</v>
          </cell>
          <cell r="F528">
            <v>2632.2</v>
          </cell>
        </row>
        <row r="529">
          <cell r="B529" t="str">
            <v>9310554</v>
          </cell>
          <cell r="E529">
            <v>13.5</v>
          </cell>
          <cell r="F529">
            <v>3080.7</v>
          </cell>
        </row>
        <row r="530">
          <cell r="B530" t="str">
            <v>9311095</v>
          </cell>
          <cell r="E530">
            <v>76</v>
          </cell>
          <cell r="F530">
            <v>10465.200000000001</v>
          </cell>
        </row>
        <row r="531">
          <cell r="B531" t="str">
            <v>9205929</v>
          </cell>
          <cell r="E531">
            <v>2500</v>
          </cell>
          <cell r="F531">
            <v>3075</v>
          </cell>
        </row>
        <row r="532">
          <cell r="B532" t="str">
            <v>9311095</v>
          </cell>
          <cell r="E532">
            <v>67</v>
          </cell>
          <cell r="F532">
            <v>6157.3</v>
          </cell>
        </row>
        <row r="533">
          <cell r="B533" t="str">
            <v>9311089</v>
          </cell>
          <cell r="E533">
            <v>2150</v>
          </cell>
          <cell r="F533">
            <v>2580</v>
          </cell>
        </row>
        <row r="534">
          <cell r="B534" t="str">
            <v>9311081</v>
          </cell>
          <cell r="E534">
            <v>2001</v>
          </cell>
          <cell r="F534">
            <v>2461.23</v>
          </cell>
        </row>
        <row r="535">
          <cell r="B535" t="str">
            <v>9210463</v>
          </cell>
          <cell r="E535">
            <v>2250</v>
          </cell>
          <cell r="F535">
            <v>2767.5</v>
          </cell>
        </row>
        <row r="536">
          <cell r="B536" t="str">
            <v>9311092</v>
          </cell>
          <cell r="E536">
            <v>1</v>
          </cell>
          <cell r="F536">
            <v>117.31</v>
          </cell>
        </row>
        <row r="537">
          <cell r="B537" t="str">
            <v>9210127</v>
          </cell>
          <cell r="E537">
            <v>15</v>
          </cell>
          <cell r="F537">
            <v>4500</v>
          </cell>
        </row>
        <row r="538">
          <cell r="B538" t="str">
            <v>9202111</v>
          </cell>
          <cell r="E538">
            <v>31</v>
          </cell>
          <cell r="F538">
            <v>31000</v>
          </cell>
        </row>
        <row r="539">
          <cell r="B539" t="str">
            <v>9310652</v>
          </cell>
          <cell r="E539">
            <v>36</v>
          </cell>
          <cell r="F539">
            <v>198000</v>
          </cell>
        </row>
        <row r="540">
          <cell r="B540" t="str">
            <v>9202222</v>
          </cell>
          <cell r="E540">
            <v>39</v>
          </cell>
          <cell r="F540">
            <v>1560000</v>
          </cell>
        </row>
        <row r="541">
          <cell r="B541" t="str">
            <v>9208005</v>
          </cell>
          <cell r="E541">
            <v>1</v>
          </cell>
          <cell r="F541">
            <v>1133.29</v>
          </cell>
        </row>
        <row r="542">
          <cell r="B542" t="str">
            <v>9203029</v>
          </cell>
          <cell r="E542">
            <v>3499</v>
          </cell>
          <cell r="F542">
            <v>6638827.6500000004</v>
          </cell>
        </row>
        <row r="543">
          <cell r="B543" t="str">
            <v>9208005</v>
          </cell>
          <cell r="E543">
            <v>32000</v>
          </cell>
          <cell r="F543">
            <v>1208320</v>
          </cell>
        </row>
        <row r="544">
          <cell r="B544" t="str">
            <v>9208005</v>
          </cell>
          <cell r="E544">
            <v>149999</v>
          </cell>
          <cell r="F544">
            <v>3170978.86</v>
          </cell>
        </row>
        <row r="545">
          <cell r="B545" t="str">
            <v>9205025</v>
          </cell>
          <cell r="E545">
            <v>10000</v>
          </cell>
          <cell r="F545">
            <v>209800</v>
          </cell>
        </row>
        <row r="546">
          <cell r="B546" t="str">
            <v>9205812</v>
          </cell>
          <cell r="E546">
            <v>85000</v>
          </cell>
          <cell r="F546">
            <v>1069300</v>
          </cell>
        </row>
        <row r="547">
          <cell r="B547" t="str">
            <v>9208006</v>
          </cell>
          <cell r="E547">
            <v>84999</v>
          </cell>
          <cell r="F547">
            <v>5705982.8700000001</v>
          </cell>
        </row>
        <row r="548">
          <cell r="B548" t="str">
            <v>9208006</v>
          </cell>
          <cell r="E548">
            <v>1</v>
          </cell>
          <cell r="F548">
            <v>1257.1300000000001</v>
          </cell>
        </row>
        <row r="549">
          <cell r="B549" t="str">
            <v>9210279</v>
          </cell>
          <cell r="E549">
            <v>29999</v>
          </cell>
          <cell r="F549">
            <v>1769341.02</v>
          </cell>
        </row>
        <row r="550">
          <cell r="B550" t="str">
            <v>9210279</v>
          </cell>
          <cell r="E550">
            <v>1</v>
          </cell>
          <cell r="F550">
            <v>118.98</v>
          </cell>
        </row>
        <row r="552">
          <cell r="B552" t="str">
            <v>9202111</v>
          </cell>
          <cell r="E552">
            <v>3</v>
          </cell>
          <cell r="F552">
            <v>4500</v>
          </cell>
        </row>
        <row r="553">
          <cell r="B553" t="str">
            <v>9202111</v>
          </cell>
          <cell r="E553">
            <v>1</v>
          </cell>
          <cell r="F553">
            <v>2000</v>
          </cell>
        </row>
        <row r="554">
          <cell r="B554" t="str">
            <v>9202111</v>
          </cell>
          <cell r="E554">
            <v>1</v>
          </cell>
          <cell r="F554">
            <v>1000</v>
          </cell>
        </row>
        <row r="555">
          <cell r="B555" t="str">
            <v>9206119</v>
          </cell>
          <cell r="E555">
            <v>1</v>
          </cell>
          <cell r="F555">
            <v>5559.56</v>
          </cell>
        </row>
        <row r="556">
          <cell r="B556" t="str">
            <v>9206119</v>
          </cell>
          <cell r="E556">
            <v>432</v>
          </cell>
          <cell r="F556">
            <v>2553076.7999999998</v>
          </cell>
        </row>
        <row r="557">
          <cell r="B557" t="str">
            <v>9311187</v>
          </cell>
          <cell r="E557">
            <v>660</v>
          </cell>
          <cell r="F557">
            <v>165000</v>
          </cell>
        </row>
        <row r="558">
          <cell r="B558" t="str">
            <v>9203044</v>
          </cell>
          <cell r="E558">
            <v>10000</v>
          </cell>
          <cell r="F558">
            <v>85000</v>
          </cell>
        </row>
        <row r="559">
          <cell r="B559" t="str">
            <v>9210391</v>
          </cell>
          <cell r="E559">
            <v>2</v>
          </cell>
          <cell r="F559">
            <v>2000</v>
          </cell>
        </row>
        <row r="560">
          <cell r="B560" t="str">
            <v>93102125</v>
          </cell>
          <cell r="E560">
            <v>2</v>
          </cell>
          <cell r="F560">
            <v>10000</v>
          </cell>
        </row>
        <row r="561">
          <cell r="B561" t="str">
            <v>9209056</v>
          </cell>
          <cell r="E561">
            <v>20</v>
          </cell>
          <cell r="F561">
            <v>4000</v>
          </cell>
        </row>
        <row r="562">
          <cell r="B562" t="str">
            <v>9209052</v>
          </cell>
          <cell r="E562">
            <v>16</v>
          </cell>
          <cell r="F562">
            <v>96000</v>
          </cell>
        </row>
        <row r="563">
          <cell r="B563" t="str">
            <v>9210151</v>
          </cell>
          <cell r="E563">
            <v>168</v>
          </cell>
          <cell r="F563">
            <v>42000</v>
          </cell>
        </row>
        <row r="564">
          <cell r="B564" t="str">
            <v>9210117</v>
          </cell>
          <cell r="E564">
            <v>15</v>
          </cell>
          <cell r="F564">
            <v>22500</v>
          </cell>
        </row>
        <row r="565">
          <cell r="B565" t="str">
            <v>9210029</v>
          </cell>
          <cell r="E565">
            <v>300</v>
          </cell>
          <cell r="F565">
            <v>120000</v>
          </cell>
        </row>
        <row r="566">
          <cell r="B566" t="str">
            <v>9210682</v>
          </cell>
          <cell r="E566">
            <v>1</v>
          </cell>
          <cell r="F566">
            <v>26454.74</v>
          </cell>
        </row>
        <row r="567">
          <cell r="B567" t="str">
            <v>9210716</v>
          </cell>
          <cell r="E567">
            <v>3</v>
          </cell>
          <cell r="F567">
            <v>98010</v>
          </cell>
        </row>
        <row r="568">
          <cell r="B568" t="str">
            <v>9210682</v>
          </cell>
          <cell r="E568">
            <v>1</v>
          </cell>
          <cell r="F568">
            <v>14235.3</v>
          </cell>
        </row>
        <row r="569">
          <cell r="B569" t="str">
            <v>9210328</v>
          </cell>
          <cell r="E569">
            <v>10</v>
          </cell>
          <cell r="F569">
            <v>379666</v>
          </cell>
        </row>
        <row r="570">
          <cell r="B570" t="str">
            <v>9210715</v>
          </cell>
          <cell r="E570">
            <v>1</v>
          </cell>
          <cell r="F570">
            <v>37677.61</v>
          </cell>
        </row>
        <row r="571">
          <cell r="B571" t="str">
            <v>9210715</v>
          </cell>
          <cell r="E571">
            <v>2</v>
          </cell>
          <cell r="F571">
            <v>3600</v>
          </cell>
        </row>
        <row r="572">
          <cell r="B572" t="str">
            <v>9210716</v>
          </cell>
          <cell r="E572">
            <v>2</v>
          </cell>
          <cell r="F572">
            <v>70190.539999999994</v>
          </cell>
        </row>
        <row r="573">
          <cell r="B573" t="str">
            <v>9210682</v>
          </cell>
          <cell r="E573">
            <v>1</v>
          </cell>
          <cell r="F573">
            <v>6663.33</v>
          </cell>
        </row>
        <row r="574">
          <cell r="B574" t="str">
            <v>9210682</v>
          </cell>
          <cell r="E574">
            <v>0</v>
          </cell>
          <cell r="F574">
            <v>0</v>
          </cell>
        </row>
        <row r="575">
          <cell r="B575" t="str">
            <v>9210717</v>
          </cell>
          <cell r="E575">
            <v>1</v>
          </cell>
          <cell r="F575">
            <v>46764.76</v>
          </cell>
        </row>
        <row r="576">
          <cell r="B576" t="str">
            <v>9210715</v>
          </cell>
          <cell r="E576">
            <v>1</v>
          </cell>
          <cell r="F576">
            <v>52809.5</v>
          </cell>
        </row>
        <row r="577">
          <cell r="B577" t="str">
            <v>9210717</v>
          </cell>
          <cell r="E577">
            <v>1</v>
          </cell>
          <cell r="F577">
            <v>15640.62</v>
          </cell>
        </row>
        <row r="578">
          <cell r="B578" t="str">
            <v>9210717</v>
          </cell>
          <cell r="E578">
            <v>1</v>
          </cell>
          <cell r="F578">
            <v>13402</v>
          </cell>
        </row>
        <row r="579">
          <cell r="B579" t="str">
            <v>9210682</v>
          </cell>
          <cell r="E579">
            <v>2</v>
          </cell>
          <cell r="F579">
            <v>65025.86</v>
          </cell>
        </row>
        <row r="580">
          <cell r="B580" t="str">
            <v>9210715</v>
          </cell>
          <cell r="E580">
            <v>1</v>
          </cell>
          <cell r="F580">
            <v>34260.1</v>
          </cell>
        </row>
        <row r="581">
          <cell r="B581" t="str">
            <v>9310652</v>
          </cell>
          <cell r="E581">
            <v>1</v>
          </cell>
          <cell r="F581">
            <v>5354.45</v>
          </cell>
        </row>
        <row r="582">
          <cell r="B582" t="str">
            <v>9310652</v>
          </cell>
          <cell r="E582">
            <v>503</v>
          </cell>
          <cell r="F582">
            <v>2694495.55</v>
          </cell>
        </row>
        <row r="583">
          <cell r="B583" t="str">
            <v>9210445</v>
          </cell>
          <cell r="E583">
            <v>3600</v>
          </cell>
          <cell r="F583">
            <v>1523880</v>
          </cell>
        </row>
        <row r="584">
          <cell r="B584" t="str">
            <v>9202111</v>
          </cell>
          <cell r="E584">
            <v>42</v>
          </cell>
          <cell r="F584">
            <v>257789.7</v>
          </cell>
        </row>
        <row r="585">
          <cell r="B585" t="str">
            <v>9208005</v>
          </cell>
          <cell r="E585">
            <v>1200</v>
          </cell>
          <cell r="F585">
            <v>66384</v>
          </cell>
        </row>
        <row r="586">
          <cell r="B586" t="str">
            <v>9201719</v>
          </cell>
          <cell r="E586">
            <v>1100</v>
          </cell>
          <cell r="F586">
            <v>152108</v>
          </cell>
        </row>
        <row r="587">
          <cell r="B587" t="str">
            <v>9208005</v>
          </cell>
          <cell r="E587">
            <v>700</v>
          </cell>
          <cell r="F587">
            <v>38717</v>
          </cell>
        </row>
        <row r="588">
          <cell r="B588" t="str">
            <v>9311138</v>
          </cell>
          <cell r="E588">
            <v>1900</v>
          </cell>
          <cell r="F588">
            <v>181887</v>
          </cell>
        </row>
        <row r="589">
          <cell r="B589" t="str">
            <v>9201740</v>
          </cell>
          <cell r="E589">
            <v>1500</v>
          </cell>
          <cell r="F589">
            <v>111630</v>
          </cell>
        </row>
        <row r="590">
          <cell r="B590" t="str">
            <v>9201719</v>
          </cell>
          <cell r="E590">
            <v>2500</v>
          </cell>
          <cell r="F590">
            <v>319150</v>
          </cell>
        </row>
        <row r="591">
          <cell r="B591" t="str">
            <v>9201719</v>
          </cell>
          <cell r="E591">
            <v>300</v>
          </cell>
          <cell r="F591">
            <v>86100</v>
          </cell>
        </row>
        <row r="592">
          <cell r="B592" t="str">
            <v>9311194</v>
          </cell>
          <cell r="E592">
            <v>80</v>
          </cell>
          <cell r="F592">
            <v>91840</v>
          </cell>
        </row>
        <row r="593">
          <cell r="B593" t="str">
            <v>9201740</v>
          </cell>
          <cell r="E593">
            <v>1000</v>
          </cell>
          <cell r="F593">
            <v>74460</v>
          </cell>
        </row>
        <row r="594">
          <cell r="B594" t="str">
            <v>9201719</v>
          </cell>
          <cell r="E594">
            <v>500</v>
          </cell>
          <cell r="F594">
            <v>143615</v>
          </cell>
        </row>
        <row r="595">
          <cell r="B595" t="str">
            <v>9201720</v>
          </cell>
          <cell r="E595">
            <v>200</v>
          </cell>
          <cell r="F595">
            <v>51062</v>
          </cell>
        </row>
        <row r="596">
          <cell r="B596" t="str">
            <v>9210031</v>
          </cell>
          <cell r="E596">
            <v>300</v>
          </cell>
          <cell r="F596">
            <v>15954</v>
          </cell>
        </row>
        <row r="597">
          <cell r="B597" t="str">
            <v>9210525</v>
          </cell>
          <cell r="E597">
            <v>1</v>
          </cell>
          <cell r="F597">
            <v>53191.11</v>
          </cell>
        </row>
        <row r="598">
          <cell r="B598" t="str">
            <v>9201720</v>
          </cell>
          <cell r="E598">
            <v>300</v>
          </cell>
          <cell r="F598">
            <v>127656</v>
          </cell>
        </row>
        <row r="599">
          <cell r="B599" t="str">
            <v>9311120</v>
          </cell>
          <cell r="E599">
            <v>200</v>
          </cell>
          <cell r="F599">
            <v>119146</v>
          </cell>
        </row>
        <row r="600">
          <cell r="B600" t="str">
            <v>9201719</v>
          </cell>
          <cell r="E600">
            <v>1</v>
          </cell>
          <cell r="F600">
            <v>133.53</v>
          </cell>
        </row>
        <row r="601">
          <cell r="B601" t="str">
            <v>9202111</v>
          </cell>
          <cell r="E601">
            <v>87</v>
          </cell>
          <cell r="F601">
            <v>83296.41</v>
          </cell>
        </row>
        <row r="602">
          <cell r="B602" t="str">
            <v>9201740</v>
          </cell>
          <cell r="E602">
            <v>7300</v>
          </cell>
          <cell r="F602">
            <v>543120</v>
          </cell>
        </row>
        <row r="603">
          <cell r="B603" t="str">
            <v>9201720</v>
          </cell>
          <cell r="E603">
            <v>800</v>
          </cell>
          <cell r="F603">
            <v>204248</v>
          </cell>
        </row>
        <row r="604">
          <cell r="B604" t="str">
            <v>9201720</v>
          </cell>
          <cell r="E604">
            <v>600</v>
          </cell>
          <cell r="F604">
            <v>153000</v>
          </cell>
        </row>
        <row r="605">
          <cell r="B605" t="str">
            <v>9201719</v>
          </cell>
          <cell r="E605">
            <v>4599</v>
          </cell>
          <cell r="F605">
            <v>587062.35</v>
          </cell>
        </row>
        <row r="606">
          <cell r="B606" t="str">
            <v>9311194</v>
          </cell>
          <cell r="E606">
            <v>40</v>
          </cell>
          <cell r="F606">
            <v>31838</v>
          </cell>
        </row>
        <row r="607">
          <cell r="B607" t="str">
            <v>9311138</v>
          </cell>
          <cell r="E607">
            <v>1500</v>
          </cell>
          <cell r="F607">
            <v>143595</v>
          </cell>
        </row>
        <row r="608">
          <cell r="B608" t="str">
            <v>9311194</v>
          </cell>
          <cell r="E608">
            <v>10</v>
          </cell>
          <cell r="F608">
            <v>19999.900000000001</v>
          </cell>
        </row>
        <row r="609">
          <cell r="B609" t="str">
            <v>9208005</v>
          </cell>
          <cell r="E609">
            <v>5500</v>
          </cell>
          <cell r="F609">
            <v>233970</v>
          </cell>
        </row>
        <row r="610">
          <cell r="B610" t="str">
            <v>9311120</v>
          </cell>
          <cell r="E610">
            <v>1800</v>
          </cell>
          <cell r="F610">
            <v>1072314</v>
          </cell>
        </row>
        <row r="611">
          <cell r="B611" t="str">
            <v>9311138</v>
          </cell>
          <cell r="E611">
            <v>2000</v>
          </cell>
          <cell r="F611">
            <v>191460</v>
          </cell>
        </row>
        <row r="612">
          <cell r="B612" t="str">
            <v>9201740</v>
          </cell>
          <cell r="E612">
            <v>1700</v>
          </cell>
          <cell r="F612">
            <v>126582</v>
          </cell>
        </row>
        <row r="613">
          <cell r="B613" t="str">
            <v>9201719</v>
          </cell>
          <cell r="E613">
            <v>1000</v>
          </cell>
          <cell r="F613">
            <v>138290</v>
          </cell>
        </row>
        <row r="614">
          <cell r="B614" t="str">
            <v>9311138</v>
          </cell>
          <cell r="E614">
            <v>1100</v>
          </cell>
          <cell r="F614">
            <v>105281</v>
          </cell>
        </row>
        <row r="615">
          <cell r="B615" t="str">
            <v>9203048</v>
          </cell>
          <cell r="E615">
            <v>10</v>
          </cell>
          <cell r="F615">
            <v>25000</v>
          </cell>
        </row>
        <row r="616">
          <cell r="B616" t="str">
            <v>9203048</v>
          </cell>
          <cell r="E616">
            <v>2</v>
          </cell>
          <cell r="F616">
            <v>10000</v>
          </cell>
        </row>
        <row r="617">
          <cell r="B617" t="str">
            <v>9210071</v>
          </cell>
          <cell r="E617">
            <v>79</v>
          </cell>
          <cell r="F617">
            <v>131666.14000000001</v>
          </cell>
        </row>
        <row r="618">
          <cell r="B618" t="str">
            <v>9210096</v>
          </cell>
          <cell r="E618">
            <v>85</v>
          </cell>
          <cell r="F618">
            <v>236110.45</v>
          </cell>
        </row>
        <row r="619">
          <cell r="B619" t="str">
            <v>9210472</v>
          </cell>
          <cell r="E619">
            <v>717</v>
          </cell>
          <cell r="F619">
            <v>1593331.74</v>
          </cell>
        </row>
        <row r="620">
          <cell r="B620" t="str">
            <v>9210234</v>
          </cell>
          <cell r="E620">
            <v>52</v>
          </cell>
          <cell r="F620">
            <v>144444.04</v>
          </cell>
        </row>
        <row r="621">
          <cell r="B621" t="str">
            <v>9210166</v>
          </cell>
          <cell r="E621">
            <v>45</v>
          </cell>
          <cell r="F621">
            <v>22500</v>
          </cell>
        </row>
        <row r="622">
          <cell r="B622" t="str">
            <v>9210287</v>
          </cell>
          <cell r="E622">
            <v>124</v>
          </cell>
          <cell r="F622">
            <v>310000</v>
          </cell>
        </row>
        <row r="623">
          <cell r="B623" t="str">
            <v>9210100</v>
          </cell>
          <cell r="E623">
            <v>100</v>
          </cell>
          <cell r="F623">
            <v>20000</v>
          </cell>
        </row>
        <row r="624">
          <cell r="B624" t="str">
            <v>9210165</v>
          </cell>
          <cell r="E624">
            <v>100</v>
          </cell>
          <cell r="F624">
            <v>150000</v>
          </cell>
        </row>
        <row r="625">
          <cell r="B625" t="str">
            <v>9203035</v>
          </cell>
          <cell r="E625">
            <v>4</v>
          </cell>
          <cell r="F625">
            <v>20000</v>
          </cell>
        </row>
        <row r="626">
          <cell r="B626" t="str">
            <v>9210152</v>
          </cell>
          <cell r="E626">
            <v>200</v>
          </cell>
          <cell r="F626">
            <v>200000</v>
          </cell>
        </row>
        <row r="627">
          <cell r="B627" t="str">
            <v>9203076</v>
          </cell>
          <cell r="E627">
            <v>145</v>
          </cell>
          <cell r="F627">
            <v>362500</v>
          </cell>
        </row>
        <row r="628">
          <cell r="B628" t="str">
            <v>9205924</v>
          </cell>
          <cell r="E628">
            <v>2</v>
          </cell>
          <cell r="F628">
            <v>3600</v>
          </cell>
        </row>
        <row r="629">
          <cell r="B629" t="str">
            <v>9209068</v>
          </cell>
          <cell r="E629">
            <v>1380</v>
          </cell>
          <cell r="F629">
            <v>552000</v>
          </cell>
        </row>
        <row r="630">
          <cell r="B630" t="str">
            <v>9209054</v>
          </cell>
          <cell r="E630">
            <v>2</v>
          </cell>
          <cell r="F630">
            <v>12000</v>
          </cell>
        </row>
        <row r="632">
          <cell r="B632" t="str">
            <v>9208006</v>
          </cell>
          <cell r="E632">
            <v>95000</v>
          </cell>
          <cell r="F632">
            <v>6396350</v>
          </cell>
        </row>
        <row r="633">
          <cell r="B633" t="str">
            <v>9205812</v>
          </cell>
          <cell r="E633">
            <v>94999</v>
          </cell>
          <cell r="F633">
            <v>1198887.3799999999</v>
          </cell>
        </row>
        <row r="634">
          <cell r="B634" t="str">
            <v>9205822</v>
          </cell>
          <cell r="E634">
            <v>5000</v>
          </cell>
          <cell r="F634">
            <v>8205550</v>
          </cell>
        </row>
        <row r="635">
          <cell r="B635" t="str">
            <v>9205812</v>
          </cell>
          <cell r="E635">
            <v>1</v>
          </cell>
          <cell r="F635">
            <v>192.62</v>
          </cell>
        </row>
        <row r="636">
          <cell r="B636" t="str">
            <v>9208017</v>
          </cell>
          <cell r="E636">
            <v>5000</v>
          </cell>
          <cell r="F636">
            <v>4296200</v>
          </cell>
        </row>
        <row r="637">
          <cell r="B637" t="str">
            <v>9310684</v>
          </cell>
          <cell r="E637">
            <v>6</v>
          </cell>
          <cell r="F637">
            <v>54720</v>
          </cell>
        </row>
        <row r="638">
          <cell r="B638" t="str">
            <v>9311049</v>
          </cell>
          <cell r="E638">
            <v>3</v>
          </cell>
          <cell r="F638">
            <v>22851</v>
          </cell>
        </row>
        <row r="639">
          <cell r="B639" t="str">
            <v>9311029</v>
          </cell>
          <cell r="E639">
            <v>1</v>
          </cell>
          <cell r="F639">
            <v>16750</v>
          </cell>
        </row>
        <row r="640">
          <cell r="B640" t="str">
            <v>9310699</v>
          </cell>
          <cell r="E640">
            <v>1</v>
          </cell>
          <cell r="F640">
            <v>4569.33</v>
          </cell>
        </row>
        <row r="641">
          <cell r="B641" t="str">
            <v>9311031</v>
          </cell>
          <cell r="E641">
            <v>1</v>
          </cell>
          <cell r="F641">
            <v>18420</v>
          </cell>
        </row>
        <row r="642">
          <cell r="B642" t="str">
            <v>9311036</v>
          </cell>
          <cell r="E642">
            <v>1</v>
          </cell>
          <cell r="F642">
            <v>3047</v>
          </cell>
        </row>
        <row r="643">
          <cell r="B643" t="str">
            <v>9311018</v>
          </cell>
          <cell r="E643">
            <v>3</v>
          </cell>
          <cell r="F643">
            <v>11445</v>
          </cell>
        </row>
        <row r="644">
          <cell r="B644" t="str">
            <v>9201549</v>
          </cell>
          <cell r="E644">
            <v>5000</v>
          </cell>
          <cell r="F644">
            <v>1170350</v>
          </cell>
        </row>
        <row r="645">
          <cell r="B645" t="str">
            <v>9201552</v>
          </cell>
          <cell r="E645">
            <v>1000</v>
          </cell>
          <cell r="F645">
            <v>144700</v>
          </cell>
        </row>
        <row r="646">
          <cell r="B646" t="str">
            <v>9201552</v>
          </cell>
          <cell r="E646">
            <v>119</v>
          </cell>
          <cell r="F646">
            <v>48103.37</v>
          </cell>
        </row>
        <row r="647">
          <cell r="B647" t="str">
            <v>9201724</v>
          </cell>
          <cell r="E647">
            <v>300</v>
          </cell>
          <cell r="F647">
            <v>37026</v>
          </cell>
        </row>
        <row r="648">
          <cell r="B648" t="str">
            <v>9201554</v>
          </cell>
          <cell r="E648">
            <v>7200</v>
          </cell>
          <cell r="F648">
            <v>4289904</v>
          </cell>
        </row>
        <row r="649">
          <cell r="B649" t="str">
            <v>9201548</v>
          </cell>
          <cell r="E649">
            <v>15800</v>
          </cell>
          <cell r="F649">
            <v>3698306</v>
          </cell>
        </row>
        <row r="650">
          <cell r="B650" t="str">
            <v>9201549</v>
          </cell>
          <cell r="E650">
            <v>1000</v>
          </cell>
          <cell r="F650">
            <v>95760</v>
          </cell>
        </row>
        <row r="651">
          <cell r="B651" t="str">
            <v>9201553</v>
          </cell>
          <cell r="E651">
            <v>1000</v>
          </cell>
          <cell r="F651">
            <v>276630</v>
          </cell>
        </row>
        <row r="652">
          <cell r="B652" t="str">
            <v>9201724</v>
          </cell>
          <cell r="E652">
            <v>800</v>
          </cell>
          <cell r="F652">
            <v>166832</v>
          </cell>
        </row>
        <row r="653">
          <cell r="B653" t="str">
            <v>9201552</v>
          </cell>
          <cell r="E653">
            <v>1</v>
          </cell>
          <cell r="F653">
            <v>404.15</v>
          </cell>
        </row>
        <row r="654">
          <cell r="B654" t="str">
            <v>9201607</v>
          </cell>
          <cell r="E654">
            <v>2700</v>
          </cell>
          <cell r="F654">
            <v>207657</v>
          </cell>
        </row>
        <row r="655">
          <cell r="B655" t="str">
            <v>9210183</v>
          </cell>
          <cell r="E655">
            <v>2500</v>
          </cell>
          <cell r="F655">
            <v>219750</v>
          </cell>
        </row>
        <row r="656">
          <cell r="B656" t="str">
            <v>9201607</v>
          </cell>
          <cell r="E656">
            <v>999</v>
          </cell>
          <cell r="F656">
            <v>65854.080000000002</v>
          </cell>
        </row>
        <row r="657">
          <cell r="B657" t="str">
            <v>9201607</v>
          </cell>
          <cell r="E657">
            <v>1</v>
          </cell>
          <cell r="F657">
            <v>72.67</v>
          </cell>
        </row>
        <row r="658">
          <cell r="B658" t="str">
            <v>9207012</v>
          </cell>
          <cell r="E658">
            <v>419</v>
          </cell>
          <cell r="F658">
            <v>598570.82999999996</v>
          </cell>
        </row>
        <row r="659">
          <cell r="B659" t="str">
            <v>9207012</v>
          </cell>
          <cell r="E659">
            <v>1</v>
          </cell>
          <cell r="F659">
            <v>1429.17</v>
          </cell>
        </row>
        <row r="660">
          <cell r="B660" t="str">
            <v>9203063</v>
          </cell>
          <cell r="E660">
            <v>1</v>
          </cell>
          <cell r="F660">
            <v>28182.400000000001</v>
          </cell>
        </row>
        <row r="661">
          <cell r="B661" t="str">
            <v>9203063</v>
          </cell>
          <cell r="E661">
            <v>70.3</v>
          </cell>
          <cell r="F661">
            <v>1981181.243</v>
          </cell>
        </row>
        <row r="662">
          <cell r="B662" t="str">
            <v>9210119</v>
          </cell>
          <cell r="E662">
            <v>1</v>
          </cell>
          <cell r="F662">
            <v>1518.99</v>
          </cell>
        </row>
        <row r="663">
          <cell r="B663" t="str">
            <v>9210119</v>
          </cell>
          <cell r="E663">
            <v>660</v>
          </cell>
          <cell r="F663">
            <v>913525.8</v>
          </cell>
        </row>
        <row r="664">
          <cell r="B664" t="str">
            <v>9210119</v>
          </cell>
          <cell r="E664">
            <v>1050</v>
          </cell>
          <cell r="F664">
            <v>1587274.5</v>
          </cell>
        </row>
        <row r="665">
          <cell r="B665" t="str">
            <v>9210071</v>
          </cell>
          <cell r="E665">
            <v>214</v>
          </cell>
          <cell r="F665">
            <v>321000</v>
          </cell>
        </row>
        <row r="666">
          <cell r="B666" t="str">
            <v>9210090</v>
          </cell>
          <cell r="E666">
            <v>482</v>
          </cell>
          <cell r="F666">
            <v>1687000</v>
          </cell>
        </row>
        <row r="667">
          <cell r="B667" t="str">
            <v>9210144</v>
          </cell>
          <cell r="E667">
            <v>1</v>
          </cell>
          <cell r="F667">
            <v>46.56</v>
          </cell>
        </row>
        <row r="668">
          <cell r="B668" t="str">
            <v>9210142</v>
          </cell>
          <cell r="E668">
            <v>800</v>
          </cell>
          <cell r="F668">
            <v>576</v>
          </cell>
        </row>
        <row r="669">
          <cell r="B669" t="str">
            <v>9210141</v>
          </cell>
          <cell r="E669">
            <v>1744</v>
          </cell>
          <cell r="F669">
            <v>1255.68</v>
          </cell>
        </row>
        <row r="670">
          <cell r="B670" t="str">
            <v>9210143</v>
          </cell>
          <cell r="E670">
            <v>3979</v>
          </cell>
          <cell r="F670">
            <v>2864.88</v>
          </cell>
        </row>
        <row r="671">
          <cell r="B671" t="str">
            <v>9210144</v>
          </cell>
          <cell r="E671">
            <v>3700</v>
          </cell>
          <cell r="F671">
            <v>2664</v>
          </cell>
        </row>
        <row r="672">
          <cell r="B672" t="str">
            <v>9210139</v>
          </cell>
          <cell r="E672">
            <v>190</v>
          </cell>
          <cell r="F672">
            <v>136.80000000000001</v>
          </cell>
        </row>
        <row r="673">
          <cell r="B673" t="str">
            <v>9210145</v>
          </cell>
          <cell r="E673">
            <v>6189</v>
          </cell>
          <cell r="F673">
            <v>4456.08</v>
          </cell>
        </row>
        <row r="674">
          <cell r="B674" t="str">
            <v>9209068</v>
          </cell>
          <cell r="E674">
            <v>28</v>
          </cell>
          <cell r="F674">
            <v>8400</v>
          </cell>
        </row>
        <row r="675">
          <cell r="B675" t="str">
            <v>9209070</v>
          </cell>
          <cell r="E675">
            <v>14</v>
          </cell>
          <cell r="F675">
            <v>5600</v>
          </cell>
        </row>
        <row r="676">
          <cell r="B676" t="str">
            <v>9210233</v>
          </cell>
          <cell r="E676">
            <v>4</v>
          </cell>
          <cell r="F676">
            <v>28000</v>
          </cell>
        </row>
        <row r="677">
          <cell r="B677" t="str">
            <v>9210427</v>
          </cell>
          <cell r="E677">
            <v>1</v>
          </cell>
          <cell r="F677">
            <v>10000</v>
          </cell>
        </row>
        <row r="678">
          <cell r="B678" t="str">
            <v>9210233</v>
          </cell>
          <cell r="E678">
            <v>1</v>
          </cell>
          <cell r="F678">
            <v>10000</v>
          </cell>
        </row>
        <row r="679">
          <cell r="B679" t="str">
            <v>9203069</v>
          </cell>
          <cell r="E679">
            <v>300</v>
          </cell>
          <cell r="F679">
            <v>133332</v>
          </cell>
        </row>
        <row r="680">
          <cell r="B680" t="str">
            <v>9210637</v>
          </cell>
          <cell r="E680">
            <v>200</v>
          </cell>
          <cell r="F680">
            <v>55554</v>
          </cell>
        </row>
        <row r="681">
          <cell r="B681" t="str">
            <v>9210033</v>
          </cell>
          <cell r="E681">
            <v>198</v>
          </cell>
          <cell r="F681">
            <v>549998.46</v>
          </cell>
        </row>
        <row r="682">
          <cell r="B682" t="str">
            <v>9205942</v>
          </cell>
          <cell r="E682">
            <v>22</v>
          </cell>
          <cell r="F682">
            <v>1222.0999999999999</v>
          </cell>
        </row>
        <row r="683">
          <cell r="B683" t="str">
            <v>9210490</v>
          </cell>
          <cell r="E683">
            <v>12</v>
          </cell>
          <cell r="F683">
            <v>93333.24</v>
          </cell>
        </row>
        <row r="684">
          <cell r="B684" t="str">
            <v>9210028</v>
          </cell>
          <cell r="E684">
            <v>52</v>
          </cell>
          <cell r="F684">
            <v>1733.16</v>
          </cell>
        </row>
        <row r="685">
          <cell r="B685" t="str">
            <v>9204002</v>
          </cell>
          <cell r="E685">
            <v>6</v>
          </cell>
          <cell r="F685">
            <v>23333.279999999999</v>
          </cell>
        </row>
        <row r="686">
          <cell r="B686" t="str">
            <v>9210103</v>
          </cell>
          <cell r="E686">
            <v>90</v>
          </cell>
          <cell r="F686">
            <v>699999.3</v>
          </cell>
        </row>
        <row r="687">
          <cell r="B687" t="str">
            <v>9310540</v>
          </cell>
          <cell r="E687">
            <v>3</v>
          </cell>
          <cell r="F687">
            <v>8333.31</v>
          </cell>
        </row>
        <row r="688">
          <cell r="B688" t="str">
            <v>9210165</v>
          </cell>
          <cell r="E688">
            <v>100</v>
          </cell>
          <cell r="F688">
            <v>100000</v>
          </cell>
        </row>
        <row r="689">
          <cell r="B689" t="str">
            <v>3210351</v>
          </cell>
          <cell r="E689">
            <v>4000</v>
          </cell>
          <cell r="F689">
            <v>176000</v>
          </cell>
        </row>
        <row r="690">
          <cell r="B690" t="str">
            <v>9210411</v>
          </cell>
          <cell r="E690">
            <v>2.1</v>
          </cell>
          <cell r="F690">
            <v>6300</v>
          </cell>
        </row>
        <row r="691">
          <cell r="B691" t="str">
            <v>9210057</v>
          </cell>
          <cell r="E691">
            <v>112</v>
          </cell>
          <cell r="F691">
            <v>313600</v>
          </cell>
        </row>
        <row r="692">
          <cell r="B692" t="str">
            <v>9210057</v>
          </cell>
          <cell r="E692">
            <v>117</v>
          </cell>
          <cell r="F692">
            <v>327600</v>
          </cell>
        </row>
        <row r="693">
          <cell r="B693" t="str">
            <v>9210092</v>
          </cell>
          <cell r="E693">
            <v>180</v>
          </cell>
          <cell r="F693">
            <v>540000</v>
          </cell>
        </row>
        <row r="694">
          <cell r="B694" t="str">
            <v>9210472</v>
          </cell>
          <cell r="E694">
            <v>4.2</v>
          </cell>
          <cell r="F694">
            <v>6300</v>
          </cell>
        </row>
        <row r="696">
          <cell r="B696" t="str">
            <v>9202731</v>
          </cell>
          <cell r="E696">
            <v>1</v>
          </cell>
          <cell r="F696">
            <v>10371.33</v>
          </cell>
        </row>
        <row r="697">
          <cell r="B697" t="str">
            <v>9202731</v>
          </cell>
          <cell r="E697">
            <v>339</v>
          </cell>
          <cell r="F697">
            <v>3515948.67</v>
          </cell>
        </row>
        <row r="698">
          <cell r="B698" t="str">
            <v>9202111</v>
          </cell>
          <cell r="E698">
            <v>18</v>
          </cell>
          <cell r="F698">
            <v>111447</v>
          </cell>
        </row>
        <row r="699">
          <cell r="B699" t="str">
            <v>9311228</v>
          </cell>
          <cell r="E699">
            <v>200</v>
          </cell>
          <cell r="F699">
            <v>1331574</v>
          </cell>
        </row>
        <row r="700">
          <cell r="B700" t="str">
            <v>9311227</v>
          </cell>
          <cell r="E700">
            <v>20</v>
          </cell>
          <cell r="F700">
            <v>1059933</v>
          </cell>
        </row>
        <row r="701">
          <cell r="B701" t="str">
            <v>9210231</v>
          </cell>
          <cell r="E701">
            <v>500</v>
          </cell>
          <cell r="F701">
            <v>3736250</v>
          </cell>
        </row>
        <row r="702">
          <cell r="B702" t="str">
            <v>9208005</v>
          </cell>
          <cell r="E702">
            <v>149999</v>
          </cell>
          <cell r="F702">
            <v>5804961.2999999998</v>
          </cell>
        </row>
        <row r="703">
          <cell r="B703" t="str">
            <v>9208005</v>
          </cell>
          <cell r="E703">
            <v>10000</v>
          </cell>
          <cell r="F703">
            <v>559100</v>
          </cell>
        </row>
        <row r="704">
          <cell r="B704" t="str">
            <v>9208005</v>
          </cell>
          <cell r="E704">
            <v>1</v>
          </cell>
          <cell r="F704">
            <v>538.70000000000005</v>
          </cell>
        </row>
        <row r="705">
          <cell r="B705" t="str">
            <v>9208042</v>
          </cell>
          <cell r="E705">
            <v>10</v>
          </cell>
          <cell r="F705">
            <v>145180</v>
          </cell>
        </row>
        <row r="706">
          <cell r="B706" t="str">
            <v>9210198</v>
          </cell>
          <cell r="E706">
            <v>270</v>
          </cell>
          <cell r="F706">
            <v>4225.5</v>
          </cell>
        </row>
        <row r="707">
          <cell r="B707" t="str">
            <v>9210376</v>
          </cell>
          <cell r="E707">
            <v>879</v>
          </cell>
          <cell r="F707">
            <v>13756.35</v>
          </cell>
        </row>
        <row r="708">
          <cell r="B708" t="str">
            <v>9210376</v>
          </cell>
          <cell r="E708">
            <v>1</v>
          </cell>
          <cell r="F708">
            <v>18.149999999999999</v>
          </cell>
        </row>
        <row r="709">
          <cell r="B709" t="str">
            <v>9203044</v>
          </cell>
          <cell r="E709">
            <v>1100</v>
          </cell>
          <cell r="F709">
            <v>8844</v>
          </cell>
        </row>
        <row r="710">
          <cell r="B710" t="str">
            <v>9210376</v>
          </cell>
          <cell r="E710">
            <v>1099</v>
          </cell>
          <cell r="F710">
            <v>8846.9500000000007</v>
          </cell>
        </row>
        <row r="711">
          <cell r="B711" t="str">
            <v>9210376</v>
          </cell>
          <cell r="E711">
            <v>1</v>
          </cell>
          <cell r="F711">
            <v>9.0500000000000007</v>
          </cell>
        </row>
        <row r="712">
          <cell r="B712" t="str">
            <v>9210198</v>
          </cell>
          <cell r="E712">
            <v>4616</v>
          </cell>
          <cell r="F712">
            <v>13340.24</v>
          </cell>
        </row>
        <row r="713">
          <cell r="B713" t="str">
            <v>9210142</v>
          </cell>
          <cell r="E713">
            <v>1500</v>
          </cell>
          <cell r="F713">
            <v>4335</v>
          </cell>
        </row>
        <row r="714">
          <cell r="B714" t="str">
            <v>9210198</v>
          </cell>
          <cell r="E714">
            <v>1</v>
          </cell>
          <cell r="F714">
            <v>24.76</v>
          </cell>
        </row>
        <row r="715">
          <cell r="B715" t="str">
            <v>9203070</v>
          </cell>
          <cell r="E715">
            <v>38</v>
          </cell>
          <cell r="F715">
            <v>605.34</v>
          </cell>
        </row>
        <row r="716">
          <cell r="B716" t="str">
            <v>9205022</v>
          </cell>
          <cell r="E716">
            <v>1</v>
          </cell>
          <cell r="F716">
            <v>14.76</v>
          </cell>
        </row>
        <row r="717">
          <cell r="B717" t="str">
            <v>9203070</v>
          </cell>
          <cell r="E717">
            <v>120</v>
          </cell>
          <cell r="F717">
            <v>1911.6</v>
          </cell>
        </row>
        <row r="718">
          <cell r="B718" t="str">
            <v>9205022</v>
          </cell>
          <cell r="E718">
            <v>610</v>
          </cell>
          <cell r="F718">
            <v>9717.2999999999993</v>
          </cell>
        </row>
        <row r="719">
          <cell r="B719" t="str">
            <v>9203044</v>
          </cell>
          <cell r="E719">
            <v>700</v>
          </cell>
          <cell r="F719">
            <v>11151</v>
          </cell>
        </row>
        <row r="720">
          <cell r="B720" t="str">
            <v>9210346</v>
          </cell>
          <cell r="E720">
            <v>0.7</v>
          </cell>
          <cell r="F720">
            <v>5950</v>
          </cell>
        </row>
        <row r="721">
          <cell r="B721" t="str">
            <v>9210198</v>
          </cell>
          <cell r="E721">
            <v>900</v>
          </cell>
          <cell r="F721">
            <v>59400</v>
          </cell>
        </row>
        <row r="722">
          <cell r="B722" t="str">
            <v>9203070</v>
          </cell>
          <cell r="E722">
            <v>65</v>
          </cell>
          <cell r="F722">
            <v>35750</v>
          </cell>
        </row>
        <row r="723">
          <cell r="B723" t="str">
            <v>9210457</v>
          </cell>
          <cell r="E723">
            <v>520</v>
          </cell>
          <cell r="F723">
            <v>51480</v>
          </cell>
        </row>
        <row r="724">
          <cell r="B724" t="str">
            <v>9210473</v>
          </cell>
          <cell r="E724">
            <v>2</v>
          </cell>
          <cell r="F724">
            <v>2970</v>
          </cell>
        </row>
        <row r="725">
          <cell r="B725" t="str">
            <v>9210469</v>
          </cell>
          <cell r="E725">
            <v>710</v>
          </cell>
          <cell r="F725">
            <v>7029</v>
          </cell>
        </row>
        <row r="726">
          <cell r="B726" t="str">
            <v>9209028</v>
          </cell>
          <cell r="E726">
            <v>264</v>
          </cell>
          <cell r="F726">
            <v>78408</v>
          </cell>
        </row>
        <row r="727">
          <cell r="B727" t="str">
            <v>9210345</v>
          </cell>
          <cell r="E727">
            <v>100000</v>
          </cell>
          <cell r="F727">
            <v>7376000</v>
          </cell>
        </row>
        <row r="728">
          <cell r="B728" t="str">
            <v>9311237</v>
          </cell>
          <cell r="E728">
            <v>100000</v>
          </cell>
          <cell r="F728">
            <v>7587000</v>
          </cell>
        </row>
        <row r="729">
          <cell r="B729" t="str">
            <v>9208040</v>
          </cell>
          <cell r="E729">
            <v>8000</v>
          </cell>
          <cell r="F729">
            <v>758640</v>
          </cell>
        </row>
        <row r="730">
          <cell r="B730" t="str">
            <v>9205825</v>
          </cell>
          <cell r="E730">
            <v>1</v>
          </cell>
          <cell r="F730">
            <v>1904.35</v>
          </cell>
        </row>
        <row r="731">
          <cell r="B731" t="str">
            <v>9208037</v>
          </cell>
          <cell r="E731">
            <v>10000</v>
          </cell>
          <cell r="F731">
            <v>316100</v>
          </cell>
        </row>
        <row r="732">
          <cell r="B732" t="str">
            <v>9208019</v>
          </cell>
          <cell r="E732">
            <v>80000</v>
          </cell>
          <cell r="F732">
            <v>20231200</v>
          </cell>
        </row>
        <row r="733">
          <cell r="B733" t="str">
            <v>9205825</v>
          </cell>
          <cell r="E733">
            <v>999</v>
          </cell>
          <cell r="F733">
            <v>1893854.25</v>
          </cell>
        </row>
        <row r="734">
          <cell r="B734" t="str">
            <v>9210457</v>
          </cell>
          <cell r="E734">
            <v>732</v>
          </cell>
          <cell r="F734">
            <v>73200</v>
          </cell>
        </row>
        <row r="735">
          <cell r="B735" t="str">
            <v>9210469</v>
          </cell>
          <cell r="E735">
            <v>1100</v>
          </cell>
          <cell r="F735">
            <v>14300</v>
          </cell>
        </row>
        <row r="736">
          <cell r="B736" t="str">
            <v>9210374</v>
          </cell>
          <cell r="E736">
            <v>160</v>
          </cell>
          <cell r="F736">
            <v>8000</v>
          </cell>
        </row>
        <row r="737">
          <cell r="B737" t="str">
            <v>9202111</v>
          </cell>
          <cell r="E737">
            <v>15</v>
          </cell>
          <cell r="F737">
            <v>22500</v>
          </cell>
        </row>
        <row r="738">
          <cell r="B738" t="str">
            <v>9210555</v>
          </cell>
          <cell r="E738">
            <v>640</v>
          </cell>
          <cell r="F738">
            <v>224000</v>
          </cell>
        </row>
        <row r="739">
          <cell r="B739" t="str">
            <v>9210427</v>
          </cell>
          <cell r="E739">
            <v>2</v>
          </cell>
          <cell r="F739">
            <v>20000</v>
          </cell>
        </row>
        <row r="740">
          <cell r="B740" t="str">
            <v>9311199</v>
          </cell>
          <cell r="E740">
            <v>2</v>
          </cell>
          <cell r="F740">
            <v>60000</v>
          </cell>
        </row>
        <row r="741">
          <cell r="B741" t="str">
            <v>9210376</v>
          </cell>
          <cell r="E741">
            <v>4999</v>
          </cell>
          <cell r="F741">
            <v>17646.47</v>
          </cell>
        </row>
        <row r="742">
          <cell r="B742" t="str">
            <v>9210376</v>
          </cell>
          <cell r="E742">
            <v>1</v>
          </cell>
          <cell r="F742">
            <v>18.23</v>
          </cell>
        </row>
        <row r="743">
          <cell r="B743" t="str">
            <v>9208005</v>
          </cell>
          <cell r="E743">
            <v>10</v>
          </cell>
          <cell r="F743">
            <v>35.299999999999997</v>
          </cell>
        </row>
        <row r="744">
          <cell r="B744" t="str">
            <v>9205958</v>
          </cell>
          <cell r="E744">
            <v>9623</v>
          </cell>
          <cell r="F744">
            <v>11932.52</v>
          </cell>
        </row>
        <row r="745">
          <cell r="B745" t="str">
            <v>9205958</v>
          </cell>
          <cell r="E745">
            <v>1</v>
          </cell>
          <cell r="F745">
            <v>67.48</v>
          </cell>
        </row>
        <row r="746">
          <cell r="B746" t="str">
            <v>9311150</v>
          </cell>
          <cell r="E746">
            <v>225</v>
          </cell>
          <cell r="F746">
            <v>630000</v>
          </cell>
        </row>
        <row r="747">
          <cell r="B747" t="str">
            <v>9206116</v>
          </cell>
          <cell r="E747">
            <v>643</v>
          </cell>
          <cell r="F747">
            <v>1432134.61</v>
          </cell>
        </row>
        <row r="748">
          <cell r="B748" t="str">
            <v>9206116</v>
          </cell>
          <cell r="E748">
            <v>1</v>
          </cell>
          <cell r="F748">
            <v>2229.0300000000002</v>
          </cell>
        </row>
        <row r="749">
          <cell r="B749" t="str">
            <v>9203096</v>
          </cell>
          <cell r="E749">
            <v>50</v>
          </cell>
          <cell r="F749">
            <v>55805</v>
          </cell>
        </row>
        <row r="750">
          <cell r="B750" t="str">
            <v>9203096</v>
          </cell>
          <cell r="E750">
            <v>504</v>
          </cell>
          <cell r="F750">
            <v>681886.8</v>
          </cell>
        </row>
        <row r="751">
          <cell r="B751" t="str">
            <v>9203096</v>
          </cell>
          <cell r="E751">
            <v>600</v>
          </cell>
          <cell r="F751">
            <v>838806</v>
          </cell>
        </row>
        <row r="752">
          <cell r="B752" t="str">
            <v>9203096</v>
          </cell>
          <cell r="E752">
            <v>655</v>
          </cell>
          <cell r="F752">
            <v>956300</v>
          </cell>
        </row>
        <row r="753">
          <cell r="B753" t="str">
            <v>9203096</v>
          </cell>
          <cell r="E753">
            <v>1</v>
          </cell>
          <cell r="F753">
            <v>1512.7</v>
          </cell>
        </row>
        <row r="754">
          <cell r="B754" t="str">
            <v>9203096</v>
          </cell>
          <cell r="E754">
            <v>400</v>
          </cell>
          <cell r="F754">
            <v>600148</v>
          </cell>
        </row>
        <row r="755">
          <cell r="B755" t="str">
            <v>9203096</v>
          </cell>
          <cell r="E755">
            <v>300</v>
          </cell>
          <cell r="F755">
            <v>228405</v>
          </cell>
        </row>
        <row r="756">
          <cell r="B756" t="str">
            <v>9203096</v>
          </cell>
          <cell r="E756">
            <v>600</v>
          </cell>
          <cell r="F756">
            <v>866358</v>
          </cell>
        </row>
        <row r="757">
          <cell r="B757" t="str">
            <v>9210038</v>
          </cell>
          <cell r="E757">
            <v>435.8</v>
          </cell>
          <cell r="F757">
            <v>1694773.9040000001</v>
          </cell>
        </row>
        <row r="758">
          <cell r="B758" t="str">
            <v>9210039</v>
          </cell>
          <cell r="E758">
            <v>90</v>
          </cell>
          <cell r="F758">
            <v>249999.3</v>
          </cell>
        </row>
        <row r="759">
          <cell r="B759" t="str">
            <v>9210522</v>
          </cell>
          <cell r="E759">
            <v>25</v>
          </cell>
          <cell r="F759">
            <v>69444.25</v>
          </cell>
        </row>
        <row r="760">
          <cell r="B760" t="str">
            <v>9311188</v>
          </cell>
          <cell r="E760">
            <v>200</v>
          </cell>
          <cell r="F760">
            <v>622222</v>
          </cell>
        </row>
        <row r="761">
          <cell r="B761" t="str">
            <v>9210520</v>
          </cell>
          <cell r="E761">
            <v>302</v>
          </cell>
          <cell r="F761">
            <v>1174441.76</v>
          </cell>
        </row>
        <row r="762">
          <cell r="B762" t="str">
            <v>9210039</v>
          </cell>
          <cell r="E762">
            <v>60</v>
          </cell>
          <cell r="F762">
            <v>150000</v>
          </cell>
        </row>
        <row r="763">
          <cell r="B763" t="str">
            <v>9311166</v>
          </cell>
          <cell r="E763">
            <v>165.2</v>
          </cell>
          <cell r="F763">
            <v>1156400</v>
          </cell>
        </row>
        <row r="764">
          <cell r="B764" t="str">
            <v>9210038</v>
          </cell>
          <cell r="E764">
            <v>210</v>
          </cell>
          <cell r="F764">
            <v>714000</v>
          </cell>
        </row>
        <row r="765">
          <cell r="B765" t="str">
            <v>9210031</v>
          </cell>
          <cell r="E765">
            <v>6</v>
          </cell>
          <cell r="F765">
            <v>3333.3</v>
          </cell>
        </row>
        <row r="766">
          <cell r="B766" t="str">
            <v>9209113</v>
          </cell>
          <cell r="E766">
            <v>1</v>
          </cell>
          <cell r="F766">
            <v>1666.68</v>
          </cell>
        </row>
        <row r="767">
          <cell r="B767" t="str">
            <v>9209113</v>
          </cell>
          <cell r="E767">
            <v>18</v>
          </cell>
          <cell r="F767">
            <v>29999.88</v>
          </cell>
        </row>
        <row r="768">
          <cell r="B768" t="str">
            <v>9210228</v>
          </cell>
          <cell r="E768">
            <v>2.7</v>
          </cell>
          <cell r="F768">
            <v>17999.982</v>
          </cell>
        </row>
        <row r="769">
          <cell r="B769" t="str">
            <v>9209054</v>
          </cell>
          <cell r="E769">
            <v>29.5</v>
          </cell>
          <cell r="F769">
            <v>81944.214999999997</v>
          </cell>
        </row>
        <row r="770">
          <cell r="B770" t="str">
            <v>9210053</v>
          </cell>
          <cell r="E770">
            <v>14</v>
          </cell>
          <cell r="F770">
            <v>38888.78</v>
          </cell>
        </row>
        <row r="771">
          <cell r="B771" t="str">
            <v>9209097</v>
          </cell>
          <cell r="E771">
            <v>100</v>
          </cell>
          <cell r="F771">
            <v>111111</v>
          </cell>
        </row>
        <row r="772">
          <cell r="B772" t="str">
            <v>9209054</v>
          </cell>
          <cell r="E772">
            <v>210</v>
          </cell>
          <cell r="F772">
            <v>583331.69999999995</v>
          </cell>
        </row>
        <row r="773">
          <cell r="B773" t="str">
            <v>9208043</v>
          </cell>
          <cell r="E773">
            <v>1999</v>
          </cell>
          <cell r="F773">
            <v>981329.09</v>
          </cell>
        </row>
        <row r="774">
          <cell r="B774" t="str">
            <v>9208043</v>
          </cell>
          <cell r="E774">
            <v>1</v>
          </cell>
          <cell r="F774">
            <v>489.09</v>
          </cell>
        </row>
        <row r="775">
          <cell r="B775" t="str">
            <v>9311220</v>
          </cell>
          <cell r="E775">
            <v>67</v>
          </cell>
          <cell r="F775">
            <v>11390</v>
          </cell>
        </row>
        <row r="776">
          <cell r="B776" t="str">
            <v>9209056</v>
          </cell>
          <cell r="E776">
            <v>25</v>
          </cell>
          <cell r="F776">
            <v>10000</v>
          </cell>
        </row>
        <row r="777">
          <cell r="B777" t="str">
            <v>9209056</v>
          </cell>
          <cell r="E777">
            <v>10</v>
          </cell>
          <cell r="F777">
            <v>1500</v>
          </cell>
        </row>
        <row r="778">
          <cell r="B778" t="str">
            <v>9205031</v>
          </cell>
          <cell r="E778">
            <v>30</v>
          </cell>
          <cell r="F778">
            <v>1500</v>
          </cell>
        </row>
        <row r="779">
          <cell r="B779" t="str">
            <v>9210096</v>
          </cell>
          <cell r="E779">
            <v>20</v>
          </cell>
          <cell r="F779">
            <v>30000</v>
          </cell>
        </row>
        <row r="780">
          <cell r="B780" t="str">
            <v>9210113</v>
          </cell>
          <cell r="E780">
            <v>2</v>
          </cell>
          <cell r="F780">
            <v>2000</v>
          </cell>
        </row>
        <row r="781">
          <cell r="B781" t="str">
            <v>9210663</v>
          </cell>
          <cell r="E781">
            <v>100</v>
          </cell>
          <cell r="F781">
            <v>18000</v>
          </cell>
        </row>
        <row r="782">
          <cell r="B782" t="str">
            <v>9209056</v>
          </cell>
          <cell r="E782">
            <v>40</v>
          </cell>
          <cell r="F782">
            <v>2000</v>
          </cell>
        </row>
        <row r="783">
          <cell r="B783" t="str">
            <v>9207014</v>
          </cell>
          <cell r="E783">
            <v>5000</v>
          </cell>
          <cell r="F783">
            <v>10000000</v>
          </cell>
        </row>
        <row r="785">
          <cell r="B785" t="str">
            <v>9311013</v>
          </cell>
          <cell r="E785">
            <v>1</v>
          </cell>
          <cell r="F785">
            <v>4571</v>
          </cell>
        </row>
        <row r="786">
          <cell r="B786" t="str">
            <v>9210694</v>
          </cell>
          <cell r="E786">
            <v>4</v>
          </cell>
          <cell r="F786">
            <v>15200</v>
          </cell>
        </row>
        <row r="787">
          <cell r="B787" t="str">
            <v>9311033</v>
          </cell>
          <cell r="E787">
            <v>1660</v>
          </cell>
          <cell r="F787">
            <v>119105</v>
          </cell>
        </row>
        <row r="788">
          <cell r="B788" t="str">
            <v>9310697</v>
          </cell>
          <cell r="E788">
            <v>1</v>
          </cell>
          <cell r="F788">
            <v>18184</v>
          </cell>
        </row>
        <row r="789">
          <cell r="B789" t="str">
            <v>9311013</v>
          </cell>
          <cell r="E789">
            <v>1</v>
          </cell>
          <cell r="F789">
            <v>4449.33</v>
          </cell>
        </row>
        <row r="790">
          <cell r="B790" t="str">
            <v>9311016</v>
          </cell>
          <cell r="E790">
            <v>4</v>
          </cell>
          <cell r="F790">
            <v>15231.2</v>
          </cell>
        </row>
        <row r="791">
          <cell r="B791" t="str">
            <v>9210130</v>
          </cell>
          <cell r="E791">
            <v>1</v>
          </cell>
          <cell r="F791">
            <v>5000</v>
          </cell>
        </row>
        <row r="792">
          <cell r="B792" t="str">
            <v>9210327</v>
          </cell>
          <cell r="E792">
            <v>58</v>
          </cell>
          <cell r="F792">
            <v>73660</v>
          </cell>
        </row>
        <row r="793">
          <cell r="B793" t="str">
            <v>9208043</v>
          </cell>
          <cell r="E793">
            <v>999</v>
          </cell>
          <cell r="F793">
            <v>590309.1</v>
          </cell>
        </row>
        <row r="794">
          <cell r="B794" t="str">
            <v>9208043</v>
          </cell>
          <cell r="E794">
            <v>1</v>
          </cell>
          <cell r="F794">
            <v>599.99</v>
          </cell>
        </row>
        <row r="795">
          <cell r="B795" t="str">
            <v>9210024</v>
          </cell>
          <cell r="E795">
            <v>15</v>
          </cell>
          <cell r="F795">
            <v>7499.7</v>
          </cell>
        </row>
        <row r="796">
          <cell r="B796" t="str">
            <v>9210555</v>
          </cell>
          <cell r="E796">
            <v>1199</v>
          </cell>
          <cell r="F796">
            <v>383668.01</v>
          </cell>
        </row>
        <row r="797">
          <cell r="B797" t="str">
            <v>9210457</v>
          </cell>
          <cell r="E797">
            <v>270</v>
          </cell>
          <cell r="F797">
            <v>26730</v>
          </cell>
        </row>
        <row r="798">
          <cell r="B798" t="str">
            <v>9210469</v>
          </cell>
          <cell r="E798">
            <v>101</v>
          </cell>
          <cell r="F798">
            <v>999.9</v>
          </cell>
        </row>
        <row r="799">
          <cell r="B799" t="str">
            <v>9210555</v>
          </cell>
          <cell r="E799">
            <v>1</v>
          </cell>
          <cell r="F799">
            <v>325.99</v>
          </cell>
        </row>
        <row r="800">
          <cell r="B800" t="str">
            <v>9311228</v>
          </cell>
          <cell r="E800">
            <v>1</v>
          </cell>
          <cell r="F800">
            <v>6252.34</v>
          </cell>
        </row>
        <row r="801">
          <cell r="B801" t="str">
            <v>9311227</v>
          </cell>
          <cell r="E801">
            <v>20</v>
          </cell>
          <cell r="F801">
            <v>1031726.6</v>
          </cell>
        </row>
        <row r="802">
          <cell r="B802" t="str">
            <v>9311228</v>
          </cell>
          <cell r="E802">
            <v>249</v>
          </cell>
          <cell r="F802">
            <v>1556969.61</v>
          </cell>
        </row>
        <row r="803">
          <cell r="B803" t="str">
            <v>9208031</v>
          </cell>
          <cell r="E803">
            <v>1999</v>
          </cell>
          <cell r="F803">
            <v>4005196.4</v>
          </cell>
        </row>
        <row r="804">
          <cell r="B804" t="str">
            <v>9208030</v>
          </cell>
          <cell r="E804">
            <v>2000</v>
          </cell>
          <cell r="F804">
            <v>4180420</v>
          </cell>
        </row>
        <row r="805">
          <cell r="B805" t="str">
            <v>9208031</v>
          </cell>
          <cell r="E805">
            <v>1</v>
          </cell>
          <cell r="F805">
            <v>7995.6</v>
          </cell>
        </row>
        <row r="806">
          <cell r="B806" t="str">
            <v>9205005</v>
          </cell>
          <cell r="E806">
            <v>1</v>
          </cell>
          <cell r="F806">
            <v>20.97</v>
          </cell>
        </row>
        <row r="807">
          <cell r="B807" t="str">
            <v>9205005</v>
          </cell>
          <cell r="E807">
            <v>179999</v>
          </cell>
          <cell r="F807">
            <v>3774579.03</v>
          </cell>
        </row>
        <row r="808">
          <cell r="B808" t="str">
            <v>9201552</v>
          </cell>
          <cell r="E808">
            <v>2000</v>
          </cell>
          <cell r="F808">
            <v>294020</v>
          </cell>
        </row>
        <row r="809">
          <cell r="B809" t="str">
            <v>9201549</v>
          </cell>
          <cell r="E809">
            <v>1999</v>
          </cell>
          <cell r="F809">
            <v>194482.71</v>
          </cell>
        </row>
        <row r="810">
          <cell r="B810" t="str">
            <v>9201549</v>
          </cell>
          <cell r="E810">
            <v>1</v>
          </cell>
          <cell r="F810">
            <v>89.09</v>
          </cell>
        </row>
        <row r="811">
          <cell r="B811" t="str">
            <v>9201552</v>
          </cell>
          <cell r="E811">
            <v>2000</v>
          </cell>
          <cell r="F811">
            <v>294020</v>
          </cell>
        </row>
        <row r="812">
          <cell r="B812" t="str">
            <v>9210236</v>
          </cell>
          <cell r="E812">
            <v>30</v>
          </cell>
          <cell r="F812">
            <v>36322.800000000003</v>
          </cell>
        </row>
        <row r="813">
          <cell r="B813" t="str">
            <v>9210236</v>
          </cell>
          <cell r="E813">
            <v>32</v>
          </cell>
          <cell r="F813">
            <v>35928.639999999999</v>
          </cell>
        </row>
        <row r="814">
          <cell r="B814" t="str">
            <v>9210236</v>
          </cell>
          <cell r="E814">
            <v>40</v>
          </cell>
          <cell r="F814">
            <v>49206</v>
          </cell>
        </row>
        <row r="815">
          <cell r="B815" t="str">
            <v>9210236</v>
          </cell>
          <cell r="E815">
            <v>11</v>
          </cell>
          <cell r="F815">
            <v>5249.53</v>
          </cell>
        </row>
        <row r="816">
          <cell r="B816" t="str">
            <v>9210236</v>
          </cell>
          <cell r="E816">
            <v>1</v>
          </cell>
          <cell r="F816">
            <v>1123.03</v>
          </cell>
        </row>
        <row r="817">
          <cell r="B817" t="str">
            <v>9203098</v>
          </cell>
          <cell r="E817">
            <v>250</v>
          </cell>
          <cell r="F817">
            <v>324197.5</v>
          </cell>
        </row>
        <row r="818">
          <cell r="B818" t="str">
            <v>9203098</v>
          </cell>
          <cell r="E818">
            <v>25</v>
          </cell>
          <cell r="F818">
            <v>35221.25</v>
          </cell>
        </row>
        <row r="819">
          <cell r="B819" t="str">
            <v>9203098</v>
          </cell>
          <cell r="E819">
            <v>270</v>
          </cell>
          <cell r="F819">
            <v>375966.9</v>
          </cell>
        </row>
        <row r="820">
          <cell r="B820" t="str">
            <v>9203097</v>
          </cell>
          <cell r="E820">
            <v>5</v>
          </cell>
          <cell r="F820">
            <v>6704.85</v>
          </cell>
        </row>
        <row r="821">
          <cell r="B821" t="str">
            <v>9203098</v>
          </cell>
          <cell r="E821">
            <v>90</v>
          </cell>
          <cell r="F821">
            <v>124587</v>
          </cell>
        </row>
        <row r="822">
          <cell r="B822" t="str">
            <v>9203097</v>
          </cell>
          <cell r="E822">
            <v>6</v>
          </cell>
          <cell r="F822">
            <v>8830.7999999999993</v>
          </cell>
        </row>
        <row r="823">
          <cell r="B823" t="str">
            <v>9203099</v>
          </cell>
          <cell r="E823">
            <v>49</v>
          </cell>
          <cell r="F823">
            <v>63969.99</v>
          </cell>
        </row>
        <row r="824">
          <cell r="B824" t="str">
            <v>9203098</v>
          </cell>
          <cell r="E824">
            <v>270</v>
          </cell>
          <cell r="F824">
            <v>380386.8</v>
          </cell>
        </row>
        <row r="825">
          <cell r="B825" t="str">
            <v>9203098</v>
          </cell>
          <cell r="E825">
            <v>91</v>
          </cell>
          <cell r="F825">
            <v>130435.76</v>
          </cell>
        </row>
        <row r="826">
          <cell r="B826" t="str">
            <v>9203097</v>
          </cell>
          <cell r="E826">
            <v>5</v>
          </cell>
          <cell r="F826">
            <v>6660</v>
          </cell>
        </row>
        <row r="827">
          <cell r="B827" t="str">
            <v>9203097</v>
          </cell>
          <cell r="E827">
            <v>6</v>
          </cell>
          <cell r="F827">
            <v>8144.88</v>
          </cell>
        </row>
        <row r="828">
          <cell r="B828" t="str">
            <v>9203098</v>
          </cell>
          <cell r="E828">
            <v>225</v>
          </cell>
          <cell r="F828">
            <v>320665.5</v>
          </cell>
        </row>
        <row r="829">
          <cell r="B829" t="str">
            <v>9203097</v>
          </cell>
          <cell r="E829">
            <v>5</v>
          </cell>
          <cell r="F829">
            <v>6582.2</v>
          </cell>
        </row>
        <row r="830">
          <cell r="B830" t="str">
            <v>9203099</v>
          </cell>
          <cell r="E830">
            <v>50</v>
          </cell>
          <cell r="F830">
            <v>58682.5</v>
          </cell>
        </row>
        <row r="831">
          <cell r="B831" t="str">
            <v>9203099</v>
          </cell>
          <cell r="E831">
            <v>50</v>
          </cell>
          <cell r="F831">
            <v>63755.5</v>
          </cell>
        </row>
        <row r="832">
          <cell r="B832" t="str">
            <v>9203098</v>
          </cell>
          <cell r="E832">
            <v>11</v>
          </cell>
          <cell r="F832">
            <v>15946.48</v>
          </cell>
        </row>
        <row r="833">
          <cell r="B833" t="str">
            <v>9203099</v>
          </cell>
          <cell r="E833">
            <v>1</v>
          </cell>
          <cell r="F833">
            <v>1311.46</v>
          </cell>
        </row>
        <row r="834">
          <cell r="B834" t="str">
            <v>9203098</v>
          </cell>
          <cell r="E834">
            <v>54</v>
          </cell>
          <cell r="F834">
            <v>73868.759999999995</v>
          </cell>
        </row>
        <row r="835">
          <cell r="B835" t="str">
            <v>9203099</v>
          </cell>
          <cell r="E835">
            <v>50</v>
          </cell>
          <cell r="F835">
            <v>62860.5</v>
          </cell>
        </row>
        <row r="836">
          <cell r="B836" t="str">
            <v>9203098</v>
          </cell>
          <cell r="E836">
            <v>15</v>
          </cell>
          <cell r="F836">
            <v>20886.900000000001</v>
          </cell>
        </row>
        <row r="837">
          <cell r="B837" t="str">
            <v>9203099</v>
          </cell>
          <cell r="E837">
            <v>50</v>
          </cell>
          <cell r="F837">
            <v>61965.5</v>
          </cell>
        </row>
        <row r="838">
          <cell r="B838" t="str">
            <v>9203098</v>
          </cell>
          <cell r="E838">
            <v>280</v>
          </cell>
          <cell r="F838">
            <v>358517.6</v>
          </cell>
        </row>
        <row r="839">
          <cell r="B839" t="str">
            <v>9203098</v>
          </cell>
          <cell r="E839">
            <v>200</v>
          </cell>
          <cell r="F839">
            <v>260990</v>
          </cell>
        </row>
        <row r="840">
          <cell r="B840" t="str">
            <v>9203098</v>
          </cell>
          <cell r="E840">
            <v>25</v>
          </cell>
          <cell r="F840">
            <v>35425.5</v>
          </cell>
        </row>
        <row r="841">
          <cell r="B841" t="str">
            <v>9203097</v>
          </cell>
          <cell r="E841">
            <v>5</v>
          </cell>
          <cell r="F841">
            <v>6827.5</v>
          </cell>
        </row>
        <row r="842">
          <cell r="B842" t="str">
            <v>9203098</v>
          </cell>
          <cell r="E842">
            <v>9</v>
          </cell>
          <cell r="F842">
            <v>12459.6</v>
          </cell>
        </row>
        <row r="843">
          <cell r="B843" t="str">
            <v>9203097</v>
          </cell>
          <cell r="E843">
            <v>5</v>
          </cell>
          <cell r="F843">
            <v>6745.75</v>
          </cell>
        </row>
        <row r="844">
          <cell r="B844" t="str">
            <v>9203098</v>
          </cell>
          <cell r="E844">
            <v>15</v>
          </cell>
          <cell r="F844">
            <v>21499.5</v>
          </cell>
        </row>
        <row r="845">
          <cell r="B845" t="str">
            <v>9203099</v>
          </cell>
          <cell r="E845">
            <v>50</v>
          </cell>
          <cell r="F845">
            <v>61833</v>
          </cell>
        </row>
        <row r="846">
          <cell r="B846" t="str">
            <v>9203097</v>
          </cell>
          <cell r="E846">
            <v>5</v>
          </cell>
          <cell r="F846">
            <v>6786.7</v>
          </cell>
        </row>
        <row r="847">
          <cell r="B847" t="str">
            <v>9203098</v>
          </cell>
          <cell r="E847">
            <v>100</v>
          </cell>
          <cell r="F847">
            <v>127227</v>
          </cell>
        </row>
        <row r="848">
          <cell r="B848" t="str">
            <v>9203098</v>
          </cell>
          <cell r="E848">
            <v>70</v>
          </cell>
          <cell r="F848">
            <v>87912.3</v>
          </cell>
        </row>
        <row r="849">
          <cell r="B849" t="str">
            <v>9203098</v>
          </cell>
          <cell r="E849">
            <v>100</v>
          </cell>
          <cell r="F849">
            <v>132132</v>
          </cell>
        </row>
        <row r="850">
          <cell r="B850" t="str">
            <v>9203099</v>
          </cell>
          <cell r="E850">
            <v>50</v>
          </cell>
          <cell r="F850">
            <v>59877.5</v>
          </cell>
        </row>
        <row r="851">
          <cell r="B851" t="str">
            <v>9203099</v>
          </cell>
          <cell r="E851">
            <v>105</v>
          </cell>
          <cell r="F851">
            <v>140760.9</v>
          </cell>
        </row>
        <row r="852">
          <cell r="B852" t="str">
            <v>9203098</v>
          </cell>
          <cell r="E852">
            <v>54</v>
          </cell>
          <cell r="F852">
            <v>74292.12</v>
          </cell>
        </row>
        <row r="853">
          <cell r="B853" t="str">
            <v>9203099</v>
          </cell>
          <cell r="E853">
            <v>112</v>
          </cell>
          <cell r="F853">
            <v>152014.24</v>
          </cell>
        </row>
        <row r="854">
          <cell r="B854" t="str">
            <v>9203099</v>
          </cell>
          <cell r="E854">
            <v>60</v>
          </cell>
          <cell r="F854">
            <v>79442.399999999994</v>
          </cell>
        </row>
        <row r="855">
          <cell r="B855" t="str">
            <v>9203099</v>
          </cell>
          <cell r="E855">
            <v>120</v>
          </cell>
          <cell r="F855">
            <v>160856.4</v>
          </cell>
        </row>
        <row r="856">
          <cell r="B856" t="str">
            <v>9203098</v>
          </cell>
          <cell r="E856">
            <v>40</v>
          </cell>
          <cell r="F856">
            <v>55697.2</v>
          </cell>
        </row>
        <row r="857">
          <cell r="B857" t="str">
            <v>9203099</v>
          </cell>
          <cell r="E857">
            <v>105</v>
          </cell>
          <cell r="F857">
            <v>138995.85</v>
          </cell>
        </row>
        <row r="858">
          <cell r="B858" t="str">
            <v>9203098</v>
          </cell>
          <cell r="E858">
            <v>40</v>
          </cell>
          <cell r="F858">
            <v>57008.4</v>
          </cell>
        </row>
        <row r="859">
          <cell r="B859" t="str">
            <v>9203099</v>
          </cell>
          <cell r="E859">
            <v>216</v>
          </cell>
          <cell r="F859">
            <v>296732.15999999997</v>
          </cell>
        </row>
        <row r="860">
          <cell r="B860" t="str">
            <v>9203098</v>
          </cell>
          <cell r="E860">
            <v>72</v>
          </cell>
          <cell r="F860">
            <v>104387.04</v>
          </cell>
        </row>
        <row r="861">
          <cell r="B861" t="str">
            <v>9203098</v>
          </cell>
          <cell r="E861">
            <v>24</v>
          </cell>
          <cell r="F861">
            <v>32622.959999999999</v>
          </cell>
        </row>
        <row r="862">
          <cell r="B862" t="str">
            <v>9203098</v>
          </cell>
          <cell r="E862">
            <v>40</v>
          </cell>
          <cell r="F862">
            <v>56352.800000000003</v>
          </cell>
        </row>
        <row r="863">
          <cell r="B863" t="str">
            <v>9203098</v>
          </cell>
          <cell r="E863">
            <v>1</v>
          </cell>
          <cell r="F863">
            <v>0</v>
          </cell>
        </row>
        <row r="864">
          <cell r="B864" t="str">
            <v>9203099</v>
          </cell>
          <cell r="E864">
            <v>105</v>
          </cell>
          <cell r="F864">
            <v>144202.79999999999</v>
          </cell>
        </row>
        <row r="865">
          <cell r="B865" t="str">
            <v>9203099</v>
          </cell>
          <cell r="E865">
            <v>300</v>
          </cell>
          <cell r="F865">
            <v>416967</v>
          </cell>
        </row>
        <row r="866">
          <cell r="B866" t="str">
            <v>9203098</v>
          </cell>
          <cell r="E866">
            <v>104</v>
          </cell>
          <cell r="F866">
            <v>147273.35999999999</v>
          </cell>
        </row>
        <row r="867">
          <cell r="B867" t="str">
            <v>9203098</v>
          </cell>
          <cell r="E867">
            <v>24</v>
          </cell>
          <cell r="F867">
            <v>34598.160000000003</v>
          </cell>
        </row>
        <row r="868">
          <cell r="B868" t="str">
            <v>9203099</v>
          </cell>
          <cell r="E868">
            <v>244</v>
          </cell>
          <cell r="F868">
            <v>331078.71999999997</v>
          </cell>
        </row>
        <row r="869">
          <cell r="B869" t="str">
            <v>9203098</v>
          </cell>
          <cell r="E869">
            <v>135</v>
          </cell>
          <cell r="F869">
            <v>189008.1</v>
          </cell>
        </row>
        <row r="870">
          <cell r="B870" t="str">
            <v>9203099</v>
          </cell>
          <cell r="E870">
            <v>60</v>
          </cell>
          <cell r="F870">
            <v>84375.6</v>
          </cell>
        </row>
        <row r="871">
          <cell r="B871" t="str">
            <v>9203099</v>
          </cell>
          <cell r="E871">
            <v>105</v>
          </cell>
          <cell r="F871">
            <v>141613.5</v>
          </cell>
        </row>
        <row r="872">
          <cell r="B872" t="str">
            <v>9203099</v>
          </cell>
          <cell r="E872">
            <v>203</v>
          </cell>
          <cell r="F872">
            <v>277117.33</v>
          </cell>
        </row>
        <row r="873">
          <cell r="B873" t="str">
            <v>9203098</v>
          </cell>
          <cell r="E873">
            <v>98</v>
          </cell>
          <cell r="F873">
            <v>140464.38</v>
          </cell>
        </row>
        <row r="874">
          <cell r="B874" t="str">
            <v>9203098</v>
          </cell>
          <cell r="E874">
            <v>72</v>
          </cell>
          <cell r="F874">
            <v>100293.84</v>
          </cell>
        </row>
        <row r="875">
          <cell r="B875" t="str">
            <v>9203098</v>
          </cell>
          <cell r="E875">
            <v>40</v>
          </cell>
          <cell r="F875">
            <v>55032.800000000003</v>
          </cell>
        </row>
        <row r="876">
          <cell r="B876" t="str">
            <v>9203098</v>
          </cell>
          <cell r="E876">
            <v>1</v>
          </cell>
          <cell r="F876">
            <v>1446.84</v>
          </cell>
        </row>
        <row r="877">
          <cell r="B877" t="str">
            <v>9203098</v>
          </cell>
          <cell r="E877">
            <v>200</v>
          </cell>
          <cell r="F877">
            <v>276692</v>
          </cell>
        </row>
        <row r="878">
          <cell r="B878" t="str">
            <v>9203099</v>
          </cell>
          <cell r="E878">
            <v>260</v>
          </cell>
          <cell r="F878">
            <v>349986</v>
          </cell>
        </row>
        <row r="879">
          <cell r="B879" t="str">
            <v>9203098</v>
          </cell>
          <cell r="E879">
            <v>240</v>
          </cell>
          <cell r="F879">
            <v>316591.2</v>
          </cell>
        </row>
        <row r="880">
          <cell r="B880" t="str">
            <v>9203098</v>
          </cell>
          <cell r="E880">
            <v>310</v>
          </cell>
          <cell r="F880">
            <v>428265</v>
          </cell>
        </row>
        <row r="881">
          <cell r="B881" t="str">
            <v>9203099</v>
          </cell>
          <cell r="E881">
            <v>130</v>
          </cell>
          <cell r="F881">
            <v>181421.5</v>
          </cell>
        </row>
        <row r="882">
          <cell r="B882" t="str">
            <v>9203099</v>
          </cell>
          <cell r="E882">
            <v>130</v>
          </cell>
          <cell r="F882">
            <v>170813.5</v>
          </cell>
        </row>
        <row r="883">
          <cell r="B883" t="str">
            <v>9203098</v>
          </cell>
          <cell r="E883">
            <v>440</v>
          </cell>
          <cell r="F883">
            <v>629494.80000000005</v>
          </cell>
        </row>
        <row r="884">
          <cell r="B884" t="str">
            <v>9203099</v>
          </cell>
          <cell r="E884">
            <v>130</v>
          </cell>
          <cell r="F884">
            <v>172936.4</v>
          </cell>
        </row>
        <row r="885">
          <cell r="B885" t="str">
            <v>9203098</v>
          </cell>
          <cell r="E885">
            <v>300</v>
          </cell>
          <cell r="F885">
            <v>410268</v>
          </cell>
        </row>
        <row r="886">
          <cell r="B886" t="str">
            <v>9203098</v>
          </cell>
          <cell r="E886">
            <v>220</v>
          </cell>
          <cell r="F886">
            <v>300328.59999999998</v>
          </cell>
        </row>
        <row r="887">
          <cell r="B887" t="str">
            <v>9203098</v>
          </cell>
          <cell r="E887">
            <v>440</v>
          </cell>
          <cell r="F887">
            <v>622340.4</v>
          </cell>
        </row>
        <row r="888">
          <cell r="B888" t="str">
            <v>9203098</v>
          </cell>
          <cell r="E888">
            <v>350</v>
          </cell>
          <cell r="F888">
            <v>506327.5</v>
          </cell>
        </row>
        <row r="889">
          <cell r="B889" t="str">
            <v>9203098</v>
          </cell>
          <cell r="E889">
            <v>160</v>
          </cell>
          <cell r="F889">
            <v>208385.6</v>
          </cell>
        </row>
        <row r="890">
          <cell r="B890" t="str">
            <v>9203099</v>
          </cell>
          <cell r="E890">
            <v>130</v>
          </cell>
          <cell r="F890">
            <v>179220.6</v>
          </cell>
        </row>
        <row r="891">
          <cell r="B891" t="str">
            <v>9203099</v>
          </cell>
          <cell r="E891">
            <v>260</v>
          </cell>
          <cell r="F891">
            <v>358659.6</v>
          </cell>
        </row>
        <row r="892">
          <cell r="B892" t="str">
            <v>9203098</v>
          </cell>
          <cell r="E892">
            <v>300</v>
          </cell>
          <cell r="F892">
            <v>405498</v>
          </cell>
        </row>
        <row r="893">
          <cell r="B893" t="str">
            <v>9203098</v>
          </cell>
          <cell r="E893">
            <v>440</v>
          </cell>
          <cell r="F893">
            <v>615186</v>
          </cell>
        </row>
        <row r="894">
          <cell r="B894" t="str">
            <v>9203099</v>
          </cell>
          <cell r="E894">
            <v>260</v>
          </cell>
          <cell r="F894">
            <v>354452.8</v>
          </cell>
        </row>
        <row r="895">
          <cell r="B895" t="str">
            <v>9203098</v>
          </cell>
          <cell r="E895">
            <v>300</v>
          </cell>
          <cell r="F895">
            <v>400509</v>
          </cell>
        </row>
        <row r="896">
          <cell r="B896" t="str">
            <v>9206119</v>
          </cell>
          <cell r="E896">
            <v>500</v>
          </cell>
          <cell r="F896">
            <v>2954545</v>
          </cell>
        </row>
        <row r="897">
          <cell r="B897" t="str">
            <v>9210236</v>
          </cell>
          <cell r="E897">
            <v>30</v>
          </cell>
          <cell r="F897">
            <v>242204.1</v>
          </cell>
        </row>
        <row r="898">
          <cell r="B898" t="str">
            <v>9205925</v>
          </cell>
          <cell r="E898">
            <v>1</v>
          </cell>
          <cell r="F898">
            <v>53.85</v>
          </cell>
        </row>
        <row r="899">
          <cell r="B899" t="str">
            <v>9205925</v>
          </cell>
          <cell r="E899">
            <v>4831</v>
          </cell>
          <cell r="F899">
            <v>190631.26</v>
          </cell>
        </row>
        <row r="900">
          <cell r="B900" t="str">
            <v>9210186</v>
          </cell>
          <cell r="E900">
            <v>14183</v>
          </cell>
          <cell r="F900">
            <v>1209100.75</v>
          </cell>
        </row>
        <row r="901">
          <cell r="B901" t="str">
            <v>9210186</v>
          </cell>
          <cell r="E901">
            <v>1</v>
          </cell>
          <cell r="F901">
            <v>100.18</v>
          </cell>
        </row>
        <row r="902">
          <cell r="B902" t="str">
            <v>9210418</v>
          </cell>
          <cell r="E902">
            <v>3383</v>
          </cell>
          <cell r="F902">
            <v>835127.38</v>
          </cell>
        </row>
        <row r="903">
          <cell r="B903" t="str">
            <v>9210418</v>
          </cell>
          <cell r="E903">
            <v>1</v>
          </cell>
          <cell r="F903">
            <v>2253.9299999999998</v>
          </cell>
        </row>
        <row r="904">
          <cell r="B904" t="str">
            <v>9208041</v>
          </cell>
          <cell r="E904">
            <v>200</v>
          </cell>
          <cell r="F904">
            <v>1300000</v>
          </cell>
        </row>
        <row r="905">
          <cell r="B905" t="str">
            <v>9205913</v>
          </cell>
          <cell r="E905">
            <v>1</v>
          </cell>
          <cell r="F905">
            <v>232.11</v>
          </cell>
        </row>
        <row r="906">
          <cell r="B906" t="str">
            <v>9205913</v>
          </cell>
          <cell r="E906">
            <v>5039</v>
          </cell>
          <cell r="F906">
            <v>1073810.8999999999</v>
          </cell>
        </row>
        <row r="907">
          <cell r="B907" t="str">
            <v>9311016</v>
          </cell>
          <cell r="E907">
            <v>8</v>
          </cell>
          <cell r="F907">
            <v>30462.400000000001</v>
          </cell>
        </row>
        <row r="908">
          <cell r="B908" t="str">
            <v>9310698</v>
          </cell>
          <cell r="E908">
            <v>2</v>
          </cell>
          <cell r="F908">
            <v>45012</v>
          </cell>
        </row>
        <row r="909">
          <cell r="B909" t="str">
            <v>9311035</v>
          </cell>
          <cell r="E909">
            <v>1</v>
          </cell>
          <cell r="F909">
            <v>8986.67</v>
          </cell>
        </row>
        <row r="910">
          <cell r="B910" t="str">
            <v>9310693</v>
          </cell>
          <cell r="E910">
            <v>3</v>
          </cell>
          <cell r="F910">
            <v>15290.01</v>
          </cell>
        </row>
        <row r="911">
          <cell r="B911" t="str">
            <v>9310696</v>
          </cell>
          <cell r="E911">
            <v>4</v>
          </cell>
          <cell r="F911">
            <v>116780</v>
          </cell>
        </row>
        <row r="912">
          <cell r="B912" t="str">
            <v>9210063</v>
          </cell>
          <cell r="E912">
            <v>90</v>
          </cell>
          <cell r="F912">
            <v>4500</v>
          </cell>
        </row>
        <row r="913">
          <cell r="B913" t="str">
            <v>9209068</v>
          </cell>
          <cell r="E913">
            <v>20</v>
          </cell>
          <cell r="F913">
            <v>2000</v>
          </cell>
        </row>
        <row r="914">
          <cell r="B914" t="str">
            <v>9209054</v>
          </cell>
          <cell r="E914">
            <v>20</v>
          </cell>
          <cell r="F914">
            <v>32000</v>
          </cell>
        </row>
        <row r="915">
          <cell r="B915" t="str">
            <v>9209056</v>
          </cell>
          <cell r="E915">
            <v>25</v>
          </cell>
          <cell r="F915">
            <v>10000</v>
          </cell>
        </row>
        <row r="916">
          <cell r="B916" t="str">
            <v>9209055</v>
          </cell>
          <cell r="E916">
            <v>1</v>
          </cell>
          <cell r="F916">
            <v>5000</v>
          </cell>
        </row>
        <row r="917">
          <cell r="B917" t="str">
            <v>9209054</v>
          </cell>
          <cell r="E917">
            <v>52.5</v>
          </cell>
          <cell r="F917">
            <v>78750</v>
          </cell>
        </row>
        <row r="918">
          <cell r="B918" t="str">
            <v>9210506</v>
          </cell>
          <cell r="E918">
            <v>185</v>
          </cell>
          <cell r="F918">
            <v>425500</v>
          </cell>
        </row>
        <row r="919">
          <cell r="B919" t="str">
            <v>9210462</v>
          </cell>
          <cell r="E919">
            <v>325</v>
          </cell>
          <cell r="F919">
            <v>162500</v>
          </cell>
        </row>
        <row r="920">
          <cell r="B920" t="str">
            <v>9311188</v>
          </cell>
          <cell r="E920">
            <v>810</v>
          </cell>
          <cell r="F920">
            <v>3260250</v>
          </cell>
        </row>
        <row r="921">
          <cell r="B921" t="str">
            <v>9210071</v>
          </cell>
          <cell r="E921">
            <v>225</v>
          </cell>
          <cell r="F921">
            <v>646875</v>
          </cell>
        </row>
        <row r="922">
          <cell r="B922" t="str">
            <v>9210099</v>
          </cell>
          <cell r="E922">
            <v>192</v>
          </cell>
          <cell r="F922">
            <v>96000</v>
          </cell>
        </row>
        <row r="923">
          <cell r="B923" t="str">
            <v>9311156</v>
          </cell>
          <cell r="E923">
            <v>690</v>
          </cell>
          <cell r="F923">
            <v>1587000</v>
          </cell>
        </row>
        <row r="924">
          <cell r="B924" t="str">
            <v>9210283</v>
          </cell>
          <cell r="E924">
            <v>60</v>
          </cell>
          <cell r="F924">
            <v>15000</v>
          </cell>
        </row>
        <row r="925">
          <cell r="B925" t="str">
            <v>9210100</v>
          </cell>
          <cell r="E925">
            <v>100</v>
          </cell>
          <cell r="F925">
            <v>20000</v>
          </cell>
        </row>
        <row r="926">
          <cell r="B926" t="str">
            <v>9210467</v>
          </cell>
          <cell r="E926">
            <v>250</v>
          </cell>
          <cell r="F926">
            <v>37500</v>
          </cell>
        </row>
        <row r="927">
          <cell r="B927" t="str">
            <v>9311192</v>
          </cell>
          <cell r="E927">
            <v>60</v>
          </cell>
          <cell r="F927">
            <v>210000</v>
          </cell>
        </row>
        <row r="928">
          <cell r="B928" t="str">
            <v>9210287</v>
          </cell>
          <cell r="E928">
            <v>340</v>
          </cell>
          <cell r="F928">
            <v>703800</v>
          </cell>
        </row>
        <row r="929">
          <cell r="B929" t="str">
            <v>9203073</v>
          </cell>
          <cell r="E929">
            <v>200</v>
          </cell>
          <cell r="F929">
            <v>360000</v>
          </cell>
        </row>
        <row r="930">
          <cell r="B930" t="str">
            <v>9203077</v>
          </cell>
          <cell r="E930">
            <v>20</v>
          </cell>
          <cell r="F930">
            <v>21000</v>
          </cell>
        </row>
        <row r="931">
          <cell r="B931" t="str">
            <v>9205818</v>
          </cell>
          <cell r="E931">
            <v>11300</v>
          </cell>
          <cell r="F931">
            <v>688283</v>
          </cell>
        </row>
        <row r="932">
          <cell r="B932" t="str">
            <v>9205817</v>
          </cell>
          <cell r="E932">
            <v>11470</v>
          </cell>
          <cell r="F932">
            <v>698637.7</v>
          </cell>
        </row>
        <row r="933">
          <cell r="B933" t="str">
            <v>9202728</v>
          </cell>
          <cell r="E933">
            <v>0.5</v>
          </cell>
          <cell r="F933">
            <v>11227.27</v>
          </cell>
        </row>
        <row r="934">
          <cell r="B934" t="str">
            <v>9209035</v>
          </cell>
          <cell r="E934">
            <v>29</v>
          </cell>
          <cell r="F934">
            <v>1610.95</v>
          </cell>
        </row>
        <row r="935">
          <cell r="B935" t="str">
            <v>9207019</v>
          </cell>
          <cell r="E935">
            <v>1</v>
          </cell>
          <cell r="F935">
            <v>45000</v>
          </cell>
        </row>
        <row r="936">
          <cell r="B936" t="str">
            <v>9209035</v>
          </cell>
          <cell r="E936">
            <v>1</v>
          </cell>
          <cell r="F936">
            <v>55.72</v>
          </cell>
        </row>
        <row r="937">
          <cell r="B937" t="str">
            <v>9310659</v>
          </cell>
          <cell r="E937">
            <v>2</v>
          </cell>
          <cell r="F937">
            <v>800</v>
          </cell>
        </row>
        <row r="938">
          <cell r="B938" t="str">
            <v>9207019</v>
          </cell>
          <cell r="E938">
            <v>1</v>
          </cell>
          <cell r="F938">
            <v>8000</v>
          </cell>
        </row>
        <row r="939">
          <cell r="B939" t="str">
            <v>9210559</v>
          </cell>
          <cell r="E939">
            <v>1</v>
          </cell>
          <cell r="F939">
            <v>8000</v>
          </cell>
        </row>
        <row r="940">
          <cell r="B940" t="str">
            <v>9209036</v>
          </cell>
          <cell r="E940">
            <v>1</v>
          </cell>
          <cell r="F940">
            <v>444.47</v>
          </cell>
        </row>
        <row r="941">
          <cell r="B941" t="str">
            <v>9201735</v>
          </cell>
          <cell r="E941">
            <v>8</v>
          </cell>
          <cell r="F941">
            <v>1200</v>
          </cell>
        </row>
        <row r="942">
          <cell r="B942" t="str">
            <v>9210323</v>
          </cell>
          <cell r="E942">
            <v>10</v>
          </cell>
          <cell r="F942">
            <v>18000</v>
          </cell>
        </row>
        <row r="943">
          <cell r="B943" t="str">
            <v>9210128</v>
          </cell>
          <cell r="E943">
            <v>1</v>
          </cell>
          <cell r="F943">
            <v>10000</v>
          </cell>
        </row>
        <row r="944">
          <cell r="B944" t="str">
            <v>9210559</v>
          </cell>
          <cell r="E944">
            <v>2</v>
          </cell>
          <cell r="F944">
            <v>34000</v>
          </cell>
        </row>
        <row r="945">
          <cell r="B945" t="str">
            <v>9310557</v>
          </cell>
          <cell r="E945">
            <v>6</v>
          </cell>
          <cell r="F945">
            <v>66000</v>
          </cell>
        </row>
        <row r="946">
          <cell r="B946" t="str">
            <v>9210604</v>
          </cell>
          <cell r="E946">
            <v>1</v>
          </cell>
          <cell r="F946">
            <v>6000</v>
          </cell>
        </row>
        <row r="947">
          <cell r="B947" t="str">
            <v>9210609</v>
          </cell>
          <cell r="E947">
            <v>1.5</v>
          </cell>
          <cell r="F947">
            <v>975</v>
          </cell>
        </row>
        <row r="948">
          <cell r="B948" t="str">
            <v>9311048</v>
          </cell>
          <cell r="E948">
            <v>4</v>
          </cell>
          <cell r="F948">
            <v>20000</v>
          </cell>
        </row>
        <row r="949">
          <cell r="B949" t="str">
            <v>9209034</v>
          </cell>
          <cell r="E949">
            <v>1</v>
          </cell>
          <cell r="F949">
            <v>5000</v>
          </cell>
        </row>
        <row r="950">
          <cell r="B950" t="str">
            <v>9210559</v>
          </cell>
          <cell r="E950">
            <v>2</v>
          </cell>
          <cell r="F950">
            <v>32000</v>
          </cell>
        </row>
        <row r="951">
          <cell r="B951" t="str">
            <v>9207019</v>
          </cell>
          <cell r="E951">
            <v>2</v>
          </cell>
          <cell r="F951">
            <v>50000</v>
          </cell>
        </row>
        <row r="952">
          <cell r="B952" t="str">
            <v>9210367</v>
          </cell>
          <cell r="E952">
            <v>4</v>
          </cell>
          <cell r="F952">
            <v>1400</v>
          </cell>
        </row>
        <row r="953">
          <cell r="B953" t="str">
            <v>9209034</v>
          </cell>
          <cell r="E953">
            <v>1</v>
          </cell>
          <cell r="F953">
            <v>3000</v>
          </cell>
        </row>
        <row r="954">
          <cell r="B954" t="str">
            <v>9209036</v>
          </cell>
          <cell r="E954">
            <v>7</v>
          </cell>
          <cell r="F954">
            <v>3111.08</v>
          </cell>
        </row>
        <row r="955">
          <cell r="B955" t="str">
            <v>9220006</v>
          </cell>
          <cell r="E955">
            <v>16</v>
          </cell>
          <cell r="F955">
            <v>22691.84</v>
          </cell>
        </row>
        <row r="956">
          <cell r="B956" t="str">
            <v>9220003</v>
          </cell>
          <cell r="E956">
            <v>14</v>
          </cell>
          <cell r="F956">
            <v>66184.44</v>
          </cell>
        </row>
        <row r="957">
          <cell r="B957" t="str">
            <v>9220004</v>
          </cell>
          <cell r="E957">
            <v>5</v>
          </cell>
          <cell r="F957">
            <v>47274.65</v>
          </cell>
        </row>
        <row r="958">
          <cell r="B958" t="str">
            <v>9311004</v>
          </cell>
          <cell r="E958">
            <v>100</v>
          </cell>
          <cell r="F958">
            <v>23637</v>
          </cell>
        </row>
        <row r="959">
          <cell r="B959" t="str">
            <v>9209099</v>
          </cell>
          <cell r="E959">
            <v>2</v>
          </cell>
          <cell r="F959">
            <v>8509.44</v>
          </cell>
        </row>
        <row r="960">
          <cell r="B960" t="str">
            <v>9310678</v>
          </cell>
          <cell r="E960">
            <v>100</v>
          </cell>
          <cell r="F960">
            <v>16546</v>
          </cell>
        </row>
        <row r="961">
          <cell r="B961" t="str">
            <v>9210246</v>
          </cell>
          <cell r="E961">
            <v>5</v>
          </cell>
          <cell r="F961">
            <v>23637.3</v>
          </cell>
        </row>
        <row r="962">
          <cell r="B962" t="str">
            <v>9210714</v>
          </cell>
          <cell r="E962">
            <v>8</v>
          </cell>
          <cell r="F962">
            <v>189098.48</v>
          </cell>
        </row>
        <row r="963">
          <cell r="B963" t="str">
            <v>9310660</v>
          </cell>
          <cell r="E963">
            <v>100</v>
          </cell>
          <cell r="F963">
            <v>23638</v>
          </cell>
        </row>
        <row r="964">
          <cell r="B964" t="str">
            <v>9220007</v>
          </cell>
          <cell r="E964">
            <v>2</v>
          </cell>
          <cell r="F964">
            <v>33092.239999999998</v>
          </cell>
        </row>
        <row r="965">
          <cell r="B965" t="str">
            <v>93102125</v>
          </cell>
          <cell r="E965">
            <v>10</v>
          </cell>
          <cell r="F965">
            <v>66184.5</v>
          </cell>
        </row>
        <row r="966">
          <cell r="B966" t="str">
            <v>9210261</v>
          </cell>
          <cell r="E966">
            <v>3</v>
          </cell>
          <cell r="F966">
            <v>28364.79</v>
          </cell>
        </row>
        <row r="967">
          <cell r="B967" t="str">
            <v>9203074</v>
          </cell>
          <cell r="E967">
            <v>20</v>
          </cell>
          <cell r="F967">
            <v>170188.6</v>
          </cell>
        </row>
        <row r="968">
          <cell r="B968" t="str">
            <v>9210357</v>
          </cell>
          <cell r="E968">
            <v>6</v>
          </cell>
          <cell r="F968">
            <v>113459.1</v>
          </cell>
        </row>
        <row r="969">
          <cell r="B969" t="str">
            <v>9311183</v>
          </cell>
          <cell r="E969">
            <v>10</v>
          </cell>
          <cell r="F969">
            <v>54365.9</v>
          </cell>
        </row>
        <row r="970">
          <cell r="B970" t="str">
            <v>9220005</v>
          </cell>
          <cell r="E970">
            <v>10</v>
          </cell>
          <cell r="F970">
            <v>94549.3</v>
          </cell>
        </row>
        <row r="971">
          <cell r="B971" t="str">
            <v>9220008</v>
          </cell>
          <cell r="E971">
            <v>20</v>
          </cell>
          <cell r="F971">
            <v>165461.20000000001</v>
          </cell>
        </row>
        <row r="972">
          <cell r="B972" t="str">
            <v>9210444</v>
          </cell>
          <cell r="E972">
            <v>30</v>
          </cell>
          <cell r="F972">
            <v>184371</v>
          </cell>
        </row>
        <row r="973">
          <cell r="B973" t="str">
            <v>9210135</v>
          </cell>
          <cell r="E973">
            <v>10</v>
          </cell>
          <cell r="F973">
            <v>141823.9</v>
          </cell>
        </row>
        <row r="974">
          <cell r="B974" t="str">
            <v>9220002</v>
          </cell>
          <cell r="E974">
            <v>5</v>
          </cell>
          <cell r="F974">
            <v>53183.95</v>
          </cell>
        </row>
        <row r="975">
          <cell r="B975" t="str">
            <v>9311033</v>
          </cell>
          <cell r="E975">
            <v>6000</v>
          </cell>
          <cell r="F975">
            <v>113400</v>
          </cell>
        </row>
        <row r="976">
          <cell r="B976" t="str">
            <v>9220001</v>
          </cell>
          <cell r="E976">
            <v>17</v>
          </cell>
          <cell r="F976">
            <v>100458.61</v>
          </cell>
        </row>
        <row r="977">
          <cell r="B977" t="str">
            <v>9210334</v>
          </cell>
          <cell r="E977">
            <v>4</v>
          </cell>
          <cell r="F977">
            <v>33092.239999999998</v>
          </cell>
        </row>
        <row r="978">
          <cell r="B978" t="str">
            <v>9220005</v>
          </cell>
          <cell r="E978">
            <v>3</v>
          </cell>
          <cell r="F978">
            <v>31910.37</v>
          </cell>
        </row>
        <row r="979">
          <cell r="B979" t="str">
            <v>9311039</v>
          </cell>
          <cell r="E979">
            <v>3</v>
          </cell>
          <cell r="F979">
            <v>10636.8</v>
          </cell>
        </row>
        <row r="980">
          <cell r="B980" t="str">
            <v>9310544</v>
          </cell>
          <cell r="E980">
            <v>12</v>
          </cell>
          <cell r="F980">
            <v>99276.72</v>
          </cell>
        </row>
        <row r="981">
          <cell r="B981" t="str">
            <v>9220007</v>
          </cell>
          <cell r="E981">
            <v>2</v>
          </cell>
          <cell r="F981">
            <v>28362.78</v>
          </cell>
        </row>
        <row r="982">
          <cell r="B982" t="str">
            <v>9311042</v>
          </cell>
          <cell r="E982">
            <v>12</v>
          </cell>
          <cell r="F982">
            <v>113459.16</v>
          </cell>
        </row>
        <row r="983">
          <cell r="B983" t="str">
            <v>9220007</v>
          </cell>
          <cell r="E983">
            <v>3</v>
          </cell>
          <cell r="F983">
            <v>60275.13</v>
          </cell>
        </row>
        <row r="984">
          <cell r="B984" t="str">
            <v>9210438</v>
          </cell>
          <cell r="E984">
            <v>20</v>
          </cell>
          <cell r="F984">
            <v>132369</v>
          </cell>
        </row>
        <row r="985">
          <cell r="B985" t="str">
            <v>9310686</v>
          </cell>
          <cell r="E985">
            <v>4.4000000000000004</v>
          </cell>
          <cell r="F985">
            <v>41601.692000000003</v>
          </cell>
        </row>
        <row r="986">
          <cell r="B986" t="str">
            <v>9220007</v>
          </cell>
          <cell r="E986">
            <v>1</v>
          </cell>
          <cell r="F986">
            <v>17798.650000000001</v>
          </cell>
        </row>
        <row r="987">
          <cell r="B987" t="str">
            <v>9311033</v>
          </cell>
          <cell r="E987">
            <v>1000</v>
          </cell>
          <cell r="F987">
            <v>18900</v>
          </cell>
        </row>
        <row r="988">
          <cell r="B988" t="str">
            <v>9206116</v>
          </cell>
          <cell r="E988">
            <v>19</v>
          </cell>
          <cell r="F988">
            <v>49227.67</v>
          </cell>
        </row>
        <row r="989">
          <cell r="B989" t="str">
            <v>9206116</v>
          </cell>
          <cell r="E989">
            <v>1</v>
          </cell>
          <cell r="F989">
            <v>2590.9699999999998</v>
          </cell>
        </row>
        <row r="991">
          <cell r="B991" t="str">
            <v>9208037</v>
          </cell>
          <cell r="E991">
            <v>20000</v>
          </cell>
          <cell r="F991">
            <v>425000</v>
          </cell>
        </row>
        <row r="992">
          <cell r="B992" t="str">
            <v>9202727</v>
          </cell>
          <cell r="E992">
            <v>48</v>
          </cell>
          <cell r="F992">
            <v>4785955.2</v>
          </cell>
        </row>
        <row r="993">
          <cell r="B993" t="str">
            <v>9311164</v>
          </cell>
          <cell r="E993">
            <v>50</v>
          </cell>
          <cell r="F993">
            <v>1819400</v>
          </cell>
        </row>
        <row r="994">
          <cell r="B994" t="str">
            <v>9201740</v>
          </cell>
          <cell r="E994">
            <v>3699</v>
          </cell>
          <cell r="F994">
            <v>308533.59000000003</v>
          </cell>
        </row>
        <row r="995">
          <cell r="B995" t="str">
            <v>9210280</v>
          </cell>
          <cell r="E995">
            <v>13</v>
          </cell>
          <cell r="F995">
            <v>6081.14</v>
          </cell>
        </row>
        <row r="996">
          <cell r="B996" t="str">
            <v>9201607</v>
          </cell>
          <cell r="E996">
            <v>1700</v>
          </cell>
          <cell r="F996">
            <v>121533</v>
          </cell>
        </row>
        <row r="997">
          <cell r="B997" t="str">
            <v>9201740</v>
          </cell>
          <cell r="E997">
            <v>1</v>
          </cell>
          <cell r="F997">
            <v>65.37</v>
          </cell>
        </row>
        <row r="998">
          <cell r="B998" t="str">
            <v>9201740</v>
          </cell>
          <cell r="E998">
            <v>700</v>
          </cell>
          <cell r="F998">
            <v>75068</v>
          </cell>
        </row>
        <row r="999">
          <cell r="B999" t="str">
            <v>9205030</v>
          </cell>
          <cell r="E999">
            <v>2</v>
          </cell>
          <cell r="F999">
            <v>14033.34</v>
          </cell>
        </row>
        <row r="1000">
          <cell r="B1000" t="str">
            <v>9210036</v>
          </cell>
          <cell r="E1000">
            <v>999</v>
          </cell>
          <cell r="F1000">
            <v>317861.82</v>
          </cell>
        </row>
        <row r="1001">
          <cell r="B1001" t="str">
            <v>9210036</v>
          </cell>
          <cell r="E1001">
            <v>1</v>
          </cell>
          <cell r="F1001">
            <v>320</v>
          </cell>
        </row>
        <row r="1002">
          <cell r="B1002" t="str">
            <v>9206116</v>
          </cell>
          <cell r="E1002">
            <v>299</v>
          </cell>
          <cell r="F1002">
            <v>665953.73</v>
          </cell>
        </row>
        <row r="1003">
          <cell r="B1003" t="str">
            <v>9206116</v>
          </cell>
          <cell r="E1003">
            <v>1</v>
          </cell>
          <cell r="F1003">
            <v>2228.09</v>
          </cell>
        </row>
        <row r="1004">
          <cell r="B1004" t="str">
            <v>9205818</v>
          </cell>
          <cell r="E1004">
            <v>14900</v>
          </cell>
          <cell r="F1004">
            <v>907559</v>
          </cell>
        </row>
        <row r="1005">
          <cell r="B1005" t="str">
            <v>9205817</v>
          </cell>
          <cell r="E1005">
            <v>15111</v>
          </cell>
          <cell r="F1005">
            <v>920411.01</v>
          </cell>
        </row>
        <row r="1006">
          <cell r="B1006" t="str">
            <v>9203100</v>
          </cell>
          <cell r="E1006">
            <v>586</v>
          </cell>
          <cell r="F1006">
            <v>1031617.84</v>
          </cell>
        </row>
        <row r="1007">
          <cell r="B1007" t="str">
            <v>9203100</v>
          </cell>
          <cell r="E1007">
            <v>586</v>
          </cell>
          <cell r="F1007">
            <v>1003144.1</v>
          </cell>
        </row>
        <row r="1008">
          <cell r="B1008" t="str">
            <v>9203097</v>
          </cell>
          <cell r="E1008">
            <v>351</v>
          </cell>
          <cell r="F1008">
            <v>583804.26</v>
          </cell>
        </row>
        <row r="1009">
          <cell r="B1009" t="str">
            <v>9203097</v>
          </cell>
          <cell r="E1009">
            <v>348</v>
          </cell>
          <cell r="F1009">
            <v>578814.48</v>
          </cell>
        </row>
        <row r="1010">
          <cell r="B1010" t="str">
            <v>9203097</v>
          </cell>
          <cell r="E1010">
            <v>351</v>
          </cell>
          <cell r="F1010">
            <v>569848.5</v>
          </cell>
        </row>
        <row r="1011">
          <cell r="B1011" t="str">
            <v>9203100</v>
          </cell>
          <cell r="E1011">
            <v>586</v>
          </cell>
          <cell r="F1011">
            <v>990199.36</v>
          </cell>
        </row>
        <row r="1012">
          <cell r="B1012" t="str">
            <v>9203097</v>
          </cell>
          <cell r="E1012">
            <v>347</v>
          </cell>
          <cell r="F1012">
            <v>559520.15</v>
          </cell>
        </row>
        <row r="1013">
          <cell r="B1013" t="str">
            <v>9203097</v>
          </cell>
          <cell r="E1013">
            <v>366</v>
          </cell>
          <cell r="F1013">
            <v>605517.72</v>
          </cell>
        </row>
        <row r="1014">
          <cell r="B1014" t="str">
            <v>9203100</v>
          </cell>
          <cell r="E1014">
            <v>586</v>
          </cell>
          <cell r="F1014">
            <v>1018673.1</v>
          </cell>
        </row>
        <row r="1015">
          <cell r="B1015" t="str">
            <v>9203100</v>
          </cell>
          <cell r="E1015">
            <v>586</v>
          </cell>
          <cell r="F1015">
            <v>1008312.62</v>
          </cell>
        </row>
        <row r="1016">
          <cell r="B1016" t="str">
            <v>9203097</v>
          </cell>
          <cell r="E1016">
            <v>370</v>
          </cell>
          <cell r="F1016">
            <v>603962.1</v>
          </cell>
        </row>
        <row r="1017">
          <cell r="B1017" t="str">
            <v>9203097</v>
          </cell>
          <cell r="E1017">
            <v>351</v>
          </cell>
          <cell r="F1017">
            <v>580701.42000000004</v>
          </cell>
        </row>
        <row r="1018">
          <cell r="B1018" t="str">
            <v>9203100</v>
          </cell>
          <cell r="E1018">
            <v>1</v>
          </cell>
          <cell r="F1018">
            <v>1784.62</v>
          </cell>
        </row>
        <row r="1019">
          <cell r="B1019" t="str">
            <v>9203100</v>
          </cell>
          <cell r="E1019">
            <v>585</v>
          </cell>
          <cell r="F1019">
            <v>1033735.95</v>
          </cell>
        </row>
        <row r="1020">
          <cell r="B1020" t="str">
            <v>9207020</v>
          </cell>
          <cell r="E1020">
            <v>1</v>
          </cell>
          <cell r="F1020">
            <v>226.57</v>
          </cell>
        </row>
        <row r="1021">
          <cell r="B1021" t="str">
            <v>9310652</v>
          </cell>
          <cell r="E1021">
            <v>324</v>
          </cell>
          <cell r="F1021">
            <v>1724907.96</v>
          </cell>
        </row>
        <row r="1022">
          <cell r="B1022" t="str">
            <v>9207020</v>
          </cell>
          <cell r="E1022">
            <v>49999</v>
          </cell>
          <cell r="F1022">
            <v>3726425.47</v>
          </cell>
        </row>
        <row r="1023">
          <cell r="B1023" t="str">
            <v>9210120</v>
          </cell>
          <cell r="E1023">
            <v>150</v>
          </cell>
          <cell r="F1023">
            <v>210474</v>
          </cell>
        </row>
        <row r="1024">
          <cell r="B1024" t="str">
            <v>9310547</v>
          </cell>
          <cell r="E1024">
            <v>3888</v>
          </cell>
          <cell r="F1024">
            <v>203342.4</v>
          </cell>
        </row>
        <row r="1025">
          <cell r="B1025" t="str">
            <v>9310547</v>
          </cell>
          <cell r="E1025">
            <v>1</v>
          </cell>
          <cell r="F1025">
            <v>82.77</v>
          </cell>
        </row>
        <row r="1026">
          <cell r="B1026" t="str">
            <v>9310547</v>
          </cell>
          <cell r="E1026">
            <v>1223</v>
          </cell>
          <cell r="F1026">
            <v>112051.26</v>
          </cell>
        </row>
        <row r="1027">
          <cell r="B1027" t="str">
            <v>9210418</v>
          </cell>
          <cell r="E1027">
            <v>504</v>
          </cell>
          <cell r="F1027">
            <v>83527.92</v>
          </cell>
        </row>
        <row r="1028">
          <cell r="B1028" t="str">
            <v>9311160</v>
          </cell>
          <cell r="E1028">
            <v>240</v>
          </cell>
          <cell r="F1028">
            <v>840000</v>
          </cell>
        </row>
        <row r="1029">
          <cell r="B1029" t="str">
            <v>9311197</v>
          </cell>
          <cell r="E1029">
            <v>420</v>
          </cell>
          <cell r="F1029">
            <v>1690500</v>
          </cell>
        </row>
        <row r="1030">
          <cell r="B1030" t="str">
            <v>9311150</v>
          </cell>
          <cell r="E1030">
            <v>76</v>
          </cell>
          <cell r="F1030">
            <v>266000</v>
          </cell>
        </row>
        <row r="1031">
          <cell r="B1031" t="str">
            <v>9311171</v>
          </cell>
          <cell r="E1031">
            <v>276</v>
          </cell>
          <cell r="F1031">
            <v>634800</v>
          </cell>
        </row>
        <row r="1032">
          <cell r="B1032" t="str">
            <v>9210068</v>
          </cell>
          <cell r="E1032">
            <v>460</v>
          </cell>
          <cell r="F1032">
            <v>1472000</v>
          </cell>
        </row>
        <row r="1033">
          <cell r="B1033" t="str">
            <v>9210136</v>
          </cell>
          <cell r="E1033">
            <v>0</v>
          </cell>
          <cell r="F1033">
            <v>0</v>
          </cell>
        </row>
        <row r="1034">
          <cell r="B1034" t="str">
            <v>3210350</v>
          </cell>
          <cell r="E1034">
            <v>5</v>
          </cell>
          <cell r="F1034">
            <v>25000</v>
          </cell>
        </row>
        <row r="1035">
          <cell r="B1035" t="str">
            <v>9210663</v>
          </cell>
          <cell r="E1035">
            <v>15.3</v>
          </cell>
          <cell r="F1035">
            <v>27540</v>
          </cell>
        </row>
        <row r="1036">
          <cell r="B1036" t="str">
            <v>9210113</v>
          </cell>
          <cell r="E1036">
            <v>10</v>
          </cell>
          <cell r="F1036">
            <v>86000</v>
          </cell>
        </row>
        <row r="1037">
          <cell r="B1037" t="str">
            <v>9311166</v>
          </cell>
          <cell r="E1037">
            <v>420</v>
          </cell>
          <cell r="F1037">
            <v>1470000</v>
          </cell>
        </row>
        <row r="1038">
          <cell r="B1038" t="str">
            <v>9210615</v>
          </cell>
          <cell r="E1038">
            <v>2100</v>
          </cell>
          <cell r="F1038">
            <v>840000</v>
          </cell>
        </row>
        <row r="1039">
          <cell r="B1039" t="str">
            <v>9210708</v>
          </cell>
          <cell r="E1039">
            <v>50</v>
          </cell>
          <cell r="F1039">
            <v>140000</v>
          </cell>
        </row>
        <row r="1040">
          <cell r="B1040" t="str">
            <v>9311239</v>
          </cell>
          <cell r="E1040">
            <v>50</v>
          </cell>
          <cell r="F1040">
            <v>175000</v>
          </cell>
        </row>
        <row r="1041">
          <cell r="B1041" t="str">
            <v>9210492</v>
          </cell>
          <cell r="E1041">
            <v>50</v>
          </cell>
          <cell r="F1041">
            <v>90000</v>
          </cell>
        </row>
        <row r="1042">
          <cell r="B1042" t="str">
            <v>9210494</v>
          </cell>
          <cell r="E1042">
            <v>600</v>
          </cell>
          <cell r="F1042">
            <v>1200000</v>
          </cell>
        </row>
        <row r="1043">
          <cell r="B1043" t="str">
            <v>9311206</v>
          </cell>
          <cell r="E1043">
            <v>1</v>
          </cell>
          <cell r="F1043">
            <v>2500</v>
          </cell>
        </row>
        <row r="1044">
          <cell r="B1044" t="str">
            <v>9310554</v>
          </cell>
          <cell r="E1044">
            <v>4</v>
          </cell>
          <cell r="F1044">
            <v>10000</v>
          </cell>
        </row>
        <row r="1045">
          <cell r="B1045" t="str">
            <v>9311181</v>
          </cell>
          <cell r="E1045">
            <v>15</v>
          </cell>
          <cell r="F1045">
            <v>10500</v>
          </cell>
        </row>
        <row r="1046">
          <cell r="B1046" t="str">
            <v>9210444</v>
          </cell>
          <cell r="E1046">
            <v>1</v>
          </cell>
          <cell r="F1046">
            <v>19300</v>
          </cell>
        </row>
        <row r="1047">
          <cell r="B1047" t="str">
            <v>9210681</v>
          </cell>
          <cell r="E1047">
            <v>2.6</v>
          </cell>
          <cell r="F1047">
            <v>39000</v>
          </cell>
        </row>
        <row r="1048">
          <cell r="B1048" t="str">
            <v>9210615</v>
          </cell>
          <cell r="E1048">
            <v>60</v>
          </cell>
          <cell r="F1048">
            <v>24000</v>
          </cell>
        </row>
        <row r="1049">
          <cell r="B1049" t="str">
            <v>9210409</v>
          </cell>
          <cell r="E1049">
            <v>46</v>
          </cell>
          <cell r="F1049">
            <v>18400</v>
          </cell>
        </row>
        <row r="1050">
          <cell r="B1050" t="str">
            <v>9311185</v>
          </cell>
          <cell r="E1050">
            <v>18</v>
          </cell>
          <cell r="F1050">
            <v>11700</v>
          </cell>
        </row>
        <row r="1051">
          <cell r="B1051" t="str">
            <v>9201606</v>
          </cell>
          <cell r="E1051">
            <v>50</v>
          </cell>
          <cell r="F1051">
            <v>17500</v>
          </cell>
        </row>
        <row r="1052">
          <cell r="B1052" t="str">
            <v>9210136</v>
          </cell>
          <cell r="E1052">
            <v>5</v>
          </cell>
          <cell r="F1052">
            <v>1750</v>
          </cell>
        </row>
        <row r="1053">
          <cell r="B1053" t="str">
            <v>9210458</v>
          </cell>
          <cell r="E1053">
            <v>2.5</v>
          </cell>
          <cell r="F1053">
            <v>8750</v>
          </cell>
        </row>
        <row r="1054">
          <cell r="B1054" t="str">
            <v>9210342</v>
          </cell>
          <cell r="E1054">
            <v>8</v>
          </cell>
          <cell r="F1054">
            <v>6400</v>
          </cell>
        </row>
        <row r="1055">
          <cell r="B1055" t="str">
            <v>9310554</v>
          </cell>
          <cell r="E1055">
            <v>2</v>
          </cell>
          <cell r="F1055">
            <v>5000</v>
          </cell>
        </row>
        <row r="1056">
          <cell r="B1056" t="str">
            <v>9311184</v>
          </cell>
          <cell r="E1056">
            <v>50</v>
          </cell>
          <cell r="F1056">
            <v>35000</v>
          </cell>
        </row>
        <row r="1057">
          <cell r="B1057" t="str">
            <v>9210164</v>
          </cell>
          <cell r="E1057">
            <v>70</v>
          </cell>
          <cell r="F1057">
            <v>28000</v>
          </cell>
        </row>
        <row r="1058">
          <cell r="B1058" t="str">
            <v>9310686</v>
          </cell>
          <cell r="E1058">
            <v>1</v>
          </cell>
          <cell r="F1058">
            <v>35000</v>
          </cell>
        </row>
        <row r="1059">
          <cell r="B1059" t="str">
            <v>9210343</v>
          </cell>
          <cell r="E1059">
            <v>4</v>
          </cell>
          <cell r="F1059">
            <v>15200</v>
          </cell>
        </row>
        <row r="1060">
          <cell r="B1060" t="str">
            <v>9310554</v>
          </cell>
          <cell r="E1060">
            <v>4</v>
          </cell>
          <cell r="F1060">
            <v>10000</v>
          </cell>
        </row>
        <row r="1061">
          <cell r="B1061" t="str">
            <v>9210323</v>
          </cell>
          <cell r="E1061">
            <v>10</v>
          </cell>
          <cell r="F1061">
            <v>30000</v>
          </cell>
        </row>
        <row r="1062">
          <cell r="B1062" t="str">
            <v>9210660</v>
          </cell>
          <cell r="E1062">
            <v>39</v>
          </cell>
          <cell r="F1062">
            <v>38133.42</v>
          </cell>
        </row>
        <row r="1063">
          <cell r="B1063" t="str">
            <v>9210660</v>
          </cell>
          <cell r="E1063">
            <v>1</v>
          </cell>
          <cell r="F1063">
            <v>977.69</v>
          </cell>
        </row>
        <row r="1065">
          <cell r="B1065" t="str">
            <v>9201303</v>
          </cell>
          <cell r="E1065">
            <v>130</v>
          </cell>
        </row>
        <row r="1066">
          <cell r="B1066" t="str">
            <v>9201547</v>
          </cell>
          <cell r="E1066">
            <v>185</v>
          </cell>
        </row>
        <row r="1067">
          <cell r="B1067" t="str">
            <v>9201547</v>
          </cell>
          <cell r="E1067">
            <v>300</v>
          </cell>
        </row>
        <row r="1068">
          <cell r="B1068" t="str">
            <v>9201547</v>
          </cell>
          <cell r="E1068">
            <v>150</v>
          </cell>
        </row>
        <row r="1069">
          <cell r="B1069" t="str">
            <v>9201547</v>
          </cell>
          <cell r="E1069">
            <v>100</v>
          </cell>
        </row>
        <row r="1070">
          <cell r="B1070" t="str">
            <v>9201547</v>
          </cell>
          <cell r="E1070">
            <v>100</v>
          </cell>
        </row>
        <row r="1071">
          <cell r="B1071" t="str">
            <v>9201729</v>
          </cell>
          <cell r="E1071">
            <v>74</v>
          </cell>
        </row>
        <row r="1072">
          <cell r="B1072" t="str">
            <v>9201729</v>
          </cell>
          <cell r="E1072">
            <v>1926</v>
          </cell>
        </row>
        <row r="1073">
          <cell r="B1073" t="str">
            <v>9201729</v>
          </cell>
          <cell r="E1073">
            <v>163</v>
          </cell>
        </row>
        <row r="1074">
          <cell r="B1074" t="str">
            <v>9201729</v>
          </cell>
          <cell r="E1074">
            <v>87</v>
          </cell>
        </row>
        <row r="1075">
          <cell r="B1075" t="str">
            <v>9201734</v>
          </cell>
          <cell r="E1075">
            <v>806</v>
          </cell>
        </row>
        <row r="1076">
          <cell r="B1076" t="str">
            <v>9201735</v>
          </cell>
          <cell r="E1076">
            <v>638</v>
          </cell>
        </row>
        <row r="1077">
          <cell r="B1077" t="str">
            <v>9202111</v>
          </cell>
          <cell r="E1077">
            <v>17</v>
          </cell>
        </row>
        <row r="1078">
          <cell r="B1078" t="str">
            <v>9203028</v>
          </cell>
          <cell r="E1078">
            <v>3509</v>
          </cell>
        </row>
        <row r="1079">
          <cell r="B1079" t="str">
            <v>9203028</v>
          </cell>
          <cell r="E1079">
            <v>1</v>
          </cell>
        </row>
        <row r="1080">
          <cell r="B1080" t="str">
            <v>9203029</v>
          </cell>
          <cell r="E1080">
            <v>30</v>
          </cell>
        </row>
        <row r="1081">
          <cell r="B1081" t="str">
            <v>9203063</v>
          </cell>
          <cell r="E1081">
            <v>1</v>
          </cell>
        </row>
        <row r="1082">
          <cell r="B1082" t="str">
            <v>9203063</v>
          </cell>
          <cell r="E1082">
            <v>299</v>
          </cell>
        </row>
        <row r="1083">
          <cell r="B1083" t="str">
            <v>9203993</v>
          </cell>
          <cell r="E1083">
            <v>2000</v>
          </cell>
        </row>
        <row r="1084">
          <cell r="B1084" t="str">
            <v>9204001</v>
          </cell>
          <cell r="E1084">
            <v>9999</v>
          </cell>
        </row>
        <row r="1085">
          <cell r="B1085" t="str">
            <v>9204001</v>
          </cell>
          <cell r="E1085">
            <v>1</v>
          </cell>
        </row>
        <row r="1086">
          <cell r="B1086" t="str">
            <v>9205817</v>
          </cell>
          <cell r="E1086">
            <v>3419</v>
          </cell>
        </row>
        <row r="1087">
          <cell r="B1087" t="str">
            <v>9205817</v>
          </cell>
          <cell r="E1087">
            <v>44626</v>
          </cell>
        </row>
        <row r="1088">
          <cell r="B1088" t="str">
            <v>9205819</v>
          </cell>
          <cell r="E1088">
            <v>10000</v>
          </cell>
        </row>
        <row r="1089">
          <cell r="B1089" t="str">
            <v>9205820</v>
          </cell>
          <cell r="E1089">
            <v>10000</v>
          </cell>
        </row>
        <row r="1090">
          <cell r="B1090" t="str">
            <v>9205924</v>
          </cell>
          <cell r="E1090">
            <v>15</v>
          </cell>
        </row>
        <row r="1091">
          <cell r="B1091" t="str">
            <v>9205924</v>
          </cell>
          <cell r="E1091">
            <v>25</v>
          </cell>
        </row>
        <row r="1092">
          <cell r="B1092" t="str">
            <v>9207016</v>
          </cell>
          <cell r="E1092">
            <v>10000</v>
          </cell>
        </row>
        <row r="1093">
          <cell r="B1093" t="str">
            <v>9207017</v>
          </cell>
          <cell r="E1093">
            <v>1</v>
          </cell>
        </row>
        <row r="1094">
          <cell r="B1094" t="str">
            <v>9207017</v>
          </cell>
          <cell r="E1094">
            <v>9999</v>
          </cell>
        </row>
        <row r="1095">
          <cell r="B1095" t="str">
            <v>9207018</v>
          </cell>
          <cell r="E1095">
            <v>10000</v>
          </cell>
        </row>
        <row r="1096">
          <cell r="B1096" t="str">
            <v>9207020</v>
          </cell>
          <cell r="E1096">
            <v>99999</v>
          </cell>
        </row>
        <row r="1097">
          <cell r="B1097" t="str">
            <v>9207020</v>
          </cell>
          <cell r="E1097">
            <v>1</v>
          </cell>
        </row>
        <row r="1098">
          <cell r="B1098" t="str">
            <v>9207032</v>
          </cell>
          <cell r="E1098">
            <v>2000</v>
          </cell>
        </row>
        <row r="1099">
          <cell r="B1099" t="str">
            <v>9207033</v>
          </cell>
          <cell r="E1099">
            <v>1999</v>
          </cell>
        </row>
        <row r="1100">
          <cell r="B1100" t="str">
            <v>9207033</v>
          </cell>
          <cell r="E1100">
            <v>1</v>
          </cell>
        </row>
        <row r="1101">
          <cell r="B1101" t="str">
            <v>9208002</v>
          </cell>
          <cell r="E1101">
            <v>5000</v>
          </cell>
        </row>
        <row r="1102">
          <cell r="B1102" t="str">
            <v>9208003</v>
          </cell>
          <cell r="E1102">
            <v>5000</v>
          </cell>
        </row>
        <row r="1103">
          <cell r="B1103" t="str">
            <v>9208005</v>
          </cell>
          <cell r="E1103">
            <v>1</v>
          </cell>
        </row>
        <row r="1104">
          <cell r="B1104" t="str">
            <v>9208005</v>
          </cell>
          <cell r="E1104">
            <v>13999</v>
          </cell>
        </row>
        <row r="1105">
          <cell r="B1105" t="str">
            <v>9208017</v>
          </cell>
          <cell r="E1105">
            <v>5000</v>
          </cell>
        </row>
        <row r="1106">
          <cell r="B1106" t="str">
            <v>9208043</v>
          </cell>
          <cell r="E1106">
            <v>1</v>
          </cell>
        </row>
        <row r="1107">
          <cell r="B1107" t="str">
            <v>9208043</v>
          </cell>
          <cell r="E1107">
            <v>499</v>
          </cell>
        </row>
        <row r="1108">
          <cell r="B1108" t="str">
            <v>9208043</v>
          </cell>
          <cell r="E1108">
            <v>1</v>
          </cell>
        </row>
        <row r="1109">
          <cell r="B1109" t="str">
            <v>9208043</v>
          </cell>
          <cell r="E1109">
            <v>299</v>
          </cell>
        </row>
        <row r="1110">
          <cell r="B1110" t="str">
            <v>9209028</v>
          </cell>
          <cell r="E1110">
            <v>2000</v>
          </cell>
        </row>
        <row r="1111">
          <cell r="B1111" t="str">
            <v>9209028</v>
          </cell>
          <cell r="E1111">
            <v>3960</v>
          </cell>
        </row>
        <row r="1112">
          <cell r="B1112" t="str">
            <v>9209029</v>
          </cell>
          <cell r="E1112">
            <v>500</v>
          </cell>
        </row>
        <row r="1113">
          <cell r="B1113" t="str">
            <v>9209031</v>
          </cell>
          <cell r="E1113">
            <v>3</v>
          </cell>
        </row>
        <row r="1114">
          <cell r="B1114" t="str">
            <v>9209052</v>
          </cell>
          <cell r="E1114">
            <v>22</v>
          </cell>
        </row>
        <row r="1115">
          <cell r="B1115" t="str">
            <v>9209054</v>
          </cell>
          <cell r="E1115">
            <v>30</v>
          </cell>
        </row>
        <row r="1116">
          <cell r="B1116" t="str">
            <v>9209056</v>
          </cell>
          <cell r="E1116">
            <v>30</v>
          </cell>
        </row>
        <row r="1117">
          <cell r="B1117" t="str">
            <v>9209056</v>
          </cell>
          <cell r="E1117">
            <v>20</v>
          </cell>
        </row>
        <row r="1118">
          <cell r="B1118" t="str">
            <v>9209097</v>
          </cell>
          <cell r="E1118">
            <v>10</v>
          </cell>
        </row>
        <row r="1119">
          <cell r="B1119" t="str">
            <v>9210063</v>
          </cell>
          <cell r="E1119">
            <v>150</v>
          </cell>
        </row>
        <row r="1120">
          <cell r="B1120" t="str">
            <v>9210063</v>
          </cell>
          <cell r="E1120">
            <v>12</v>
          </cell>
        </row>
        <row r="1121">
          <cell r="B1121" t="str">
            <v>9210071</v>
          </cell>
          <cell r="E1121">
            <v>185</v>
          </cell>
        </row>
        <row r="1122">
          <cell r="B1122" t="str">
            <v>9210117</v>
          </cell>
          <cell r="E1122">
            <v>1</v>
          </cell>
        </row>
        <row r="1123">
          <cell r="B1123" t="str">
            <v>9210117</v>
          </cell>
          <cell r="E1123">
            <v>999</v>
          </cell>
        </row>
        <row r="1124">
          <cell r="B1124" t="str">
            <v>9210149</v>
          </cell>
          <cell r="E1124">
            <v>2</v>
          </cell>
        </row>
        <row r="1125">
          <cell r="B1125" t="str">
            <v>9210149</v>
          </cell>
          <cell r="E1125">
            <v>20</v>
          </cell>
        </row>
        <row r="1126">
          <cell r="B1126" t="str">
            <v>9210165</v>
          </cell>
          <cell r="E1126">
            <v>100</v>
          </cell>
        </row>
        <row r="1127">
          <cell r="B1127" t="str">
            <v>9210185</v>
          </cell>
          <cell r="E1127">
            <v>258</v>
          </cell>
        </row>
        <row r="1128">
          <cell r="B1128" t="str">
            <v>9210229</v>
          </cell>
          <cell r="E1128">
            <v>58</v>
          </cell>
        </row>
        <row r="1129">
          <cell r="B1129" t="str">
            <v>9210318</v>
          </cell>
          <cell r="E1129">
            <v>12</v>
          </cell>
        </row>
        <row r="1130">
          <cell r="B1130" t="str">
            <v>9210326</v>
          </cell>
          <cell r="E1130">
            <v>2</v>
          </cell>
        </row>
        <row r="1131">
          <cell r="B1131" t="str">
            <v>9210339</v>
          </cell>
          <cell r="E1131">
            <v>562</v>
          </cell>
        </row>
        <row r="1132">
          <cell r="B1132" t="str">
            <v>9210343</v>
          </cell>
          <cell r="E1132">
            <v>13</v>
          </cell>
        </row>
        <row r="1133">
          <cell r="B1133" t="str">
            <v>9210428</v>
          </cell>
          <cell r="E1133">
            <v>87</v>
          </cell>
        </row>
        <row r="1134">
          <cell r="B1134" t="str">
            <v>9210432</v>
          </cell>
          <cell r="E1134">
            <v>380</v>
          </cell>
        </row>
        <row r="1135">
          <cell r="B1135" t="str">
            <v>9210492</v>
          </cell>
          <cell r="E1135">
            <v>14</v>
          </cell>
        </row>
        <row r="1136">
          <cell r="B1136" t="str">
            <v>9210494</v>
          </cell>
          <cell r="E1136">
            <v>300</v>
          </cell>
        </row>
        <row r="1137">
          <cell r="B1137" t="str">
            <v>9210506</v>
          </cell>
          <cell r="E1137">
            <v>339</v>
          </cell>
        </row>
        <row r="1138">
          <cell r="B1138" t="str">
            <v>9210506</v>
          </cell>
          <cell r="E1138">
            <v>1</v>
          </cell>
        </row>
        <row r="1139">
          <cell r="B1139" t="str">
            <v>9210517</v>
          </cell>
          <cell r="E1139">
            <v>250</v>
          </cell>
        </row>
        <row r="1140">
          <cell r="B1140" t="str">
            <v>9210615</v>
          </cell>
          <cell r="E1140">
            <v>200</v>
          </cell>
        </row>
        <row r="1141">
          <cell r="B1141" t="str">
            <v>9210615</v>
          </cell>
          <cell r="E1141">
            <v>2300</v>
          </cell>
        </row>
        <row r="1142">
          <cell r="B1142" t="str">
            <v>9210615</v>
          </cell>
          <cell r="E1142">
            <v>50</v>
          </cell>
        </row>
        <row r="1143">
          <cell r="B1143" t="str">
            <v>9210615</v>
          </cell>
          <cell r="E1143">
            <v>30</v>
          </cell>
        </row>
        <row r="1144">
          <cell r="B1144" t="str">
            <v>9210665</v>
          </cell>
          <cell r="E1144">
            <v>45</v>
          </cell>
        </row>
        <row r="1145">
          <cell r="B1145" t="str">
            <v>9310554</v>
          </cell>
          <cell r="E1145">
            <v>1</v>
          </cell>
        </row>
        <row r="1146">
          <cell r="B1146" t="str">
            <v>9310634</v>
          </cell>
          <cell r="E1146">
            <v>69</v>
          </cell>
        </row>
        <row r="1147">
          <cell r="B1147" t="str">
            <v>9310635</v>
          </cell>
          <cell r="E1147">
            <v>66</v>
          </cell>
        </row>
        <row r="1148">
          <cell r="B1148" t="str">
            <v>9310635</v>
          </cell>
          <cell r="E1148">
            <v>70</v>
          </cell>
        </row>
        <row r="1149">
          <cell r="B1149" t="str">
            <v>9310641</v>
          </cell>
          <cell r="E1149">
            <v>90</v>
          </cell>
        </row>
        <row r="1150">
          <cell r="B1150" t="str">
            <v>9310644</v>
          </cell>
          <cell r="E1150">
            <v>60</v>
          </cell>
        </row>
        <row r="1151">
          <cell r="B1151" t="str">
            <v>9311117</v>
          </cell>
          <cell r="E1151">
            <v>76.8</v>
          </cell>
        </row>
        <row r="1152">
          <cell r="B1152" t="str">
            <v>9311128</v>
          </cell>
          <cell r="E1152">
            <v>200</v>
          </cell>
        </row>
        <row r="1153">
          <cell r="B1153" t="str">
            <v>9311154</v>
          </cell>
          <cell r="E1153">
            <v>225</v>
          </cell>
        </row>
        <row r="1154">
          <cell r="B1154" t="str">
            <v>9311158</v>
          </cell>
          <cell r="E1154">
            <v>2</v>
          </cell>
        </row>
        <row r="1155">
          <cell r="B1155" t="str">
            <v>9311164</v>
          </cell>
          <cell r="E1155">
            <v>1.5</v>
          </cell>
        </row>
        <row r="1156">
          <cell r="B1156" t="str">
            <v>9311166</v>
          </cell>
          <cell r="E1156">
            <v>455</v>
          </cell>
        </row>
        <row r="1157">
          <cell r="B1157" t="str">
            <v>9311167</v>
          </cell>
          <cell r="E1157">
            <v>10</v>
          </cell>
        </row>
        <row r="1158">
          <cell r="B1158" t="str">
            <v>9311171</v>
          </cell>
          <cell r="E1158">
            <v>467</v>
          </cell>
        </row>
        <row r="1159">
          <cell r="B1159" t="str">
            <v>9311187</v>
          </cell>
          <cell r="E1159">
            <v>30</v>
          </cell>
        </row>
        <row r="1160">
          <cell r="B1160" t="str">
            <v>9311192</v>
          </cell>
          <cell r="E1160">
            <v>1</v>
          </cell>
        </row>
        <row r="1161">
          <cell r="B1161" t="str">
            <v>9311229</v>
          </cell>
          <cell r="E1161">
            <v>1</v>
          </cell>
        </row>
        <row r="1162">
          <cell r="B1162" t="str">
            <v>9311229</v>
          </cell>
          <cell r="E1162">
            <v>19999</v>
          </cell>
        </row>
        <row r="1163">
          <cell r="B1163" t="str">
            <v>9311241</v>
          </cell>
          <cell r="E1163">
            <v>100</v>
          </cell>
        </row>
      </sheetData>
      <sheetData sheetId="2">
        <row r="2">
          <cell r="B2" t="str">
            <v>3210351</v>
          </cell>
          <cell r="E2">
            <v>450</v>
          </cell>
        </row>
        <row r="3">
          <cell r="B3" t="str">
            <v>9201605</v>
          </cell>
          <cell r="E3">
            <v>10000</v>
          </cell>
        </row>
        <row r="4">
          <cell r="B4" t="str">
            <v>9201739</v>
          </cell>
          <cell r="E4">
            <v>3890</v>
          </cell>
        </row>
        <row r="5">
          <cell r="B5" t="str">
            <v>9201744</v>
          </cell>
          <cell r="E5">
            <v>4</v>
          </cell>
        </row>
        <row r="6">
          <cell r="B6" t="str">
            <v>9201744</v>
          </cell>
          <cell r="E6">
            <v>4</v>
          </cell>
        </row>
        <row r="7">
          <cell r="B7" t="str">
            <v>9202111</v>
          </cell>
          <cell r="E7">
            <v>80</v>
          </cell>
        </row>
        <row r="8">
          <cell r="B8" t="str">
            <v>9202624</v>
          </cell>
          <cell r="E8">
            <v>100</v>
          </cell>
        </row>
        <row r="9">
          <cell r="B9" t="str">
            <v>9202624</v>
          </cell>
          <cell r="E9">
            <v>500</v>
          </cell>
        </row>
        <row r="10">
          <cell r="B10" t="str">
            <v>9203018</v>
          </cell>
          <cell r="E10">
            <v>4</v>
          </cell>
        </row>
        <row r="11">
          <cell r="B11" t="str">
            <v>9203074</v>
          </cell>
          <cell r="E11">
            <v>570</v>
          </cell>
        </row>
        <row r="12">
          <cell r="B12" t="str">
            <v>9205817</v>
          </cell>
          <cell r="E12">
            <v>48300</v>
          </cell>
        </row>
        <row r="13">
          <cell r="B13" t="str">
            <v>9205818</v>
          </cell>
          <cell r="E13">
            <v>10000</v>
          </cell>
        </row>
        <row r="14">
          <cell r="B14" t="str">
            <v>9205820</v>
          </cell>
          <cell r="E14">
            <v>50300</v>
          </cell>
        </row>
        <row r="15">
          <cell r="B15" t="str">
            <v>9205824</v>
          </cell>
          <cell r="E15">
            <v>8000</v>
          </cell>
        </row>
        <row r="16">
          <cell r="B16" t="str">
            <v>9205825</v>
          </cell>
          <cell r="E16">
            <v>2000</v>
          </cell>
        </row>
        <row r="17">
          <cell r="B17" t="str">
            <v>9205955</v>
          </cell>
          <cell r="E17">
            <v>300</v>
          </cell>
        </row>
        <row r="18">
          <cell r="B18" t="str">
            <v>9207020</v>
          </cell>
          <cell r="E18">
            <v>30000</v>
          </cell>
        </row>
        <row r="19">
          <cell r="B19" t="str">
            <v>9207029</v>
          </cell>
          <cell r="E19">
            <v>20000</v>
          </cell>
        </row>
        <row r="20">
          <cell r="B20" t="str">
            <v>9208036</v>
          </cell>
          <cell r="E20">
            <v>10000</v>
          </cell>
        </row>
        <row r="21">
          <cell r="B21" t="str">
            <v>9209029</v>
          </cell>
          <cell r="E21">
            <v>9</v>
          </cell>
        </row>
        <row r="22">
          <cell r="B22" t="str">
            <v>9210025</v>
          </cell>
          <cell r="E22">
            <v>100</v>
          </cell>
        </row>
        <row r="23">
          <cell r="B23" t="str">
            <v>9210077</v>
          </cell>
          <cell r="E23">
            <v>100</v>
          </cell>
        </row>
        <row r="24">
          <cell r="B24" t="str">
            <v>9210079</v>
          </cell>
          <cell r="E24">
            <v>100</v>
          </cell>
        </row>
        <row r="25">
          <cell r="B25" t="str">
            <v>9210090</v>
          </cell>
          <cell r="E25">
            <v>623</v>
          </cell>
        </row>
        <row r="26">
          <cell r="B26" t="str">
            <v>9210228</v>
          </cell>
          <cell r="E26">
            <v>20</v>
          </cell>
        </row>
        <row r="27">
          <cell r="B27" t="str">
            <v>9210267</v>
          </cell>
          <cell r="E27">
            <v>60000</v>
          </cell>
        </row>
        <row r="28">
          <cell r="B28" t="str">
            <v>9210274</v>
          </cell>
          <cell r="E28">
            <v>60000</v>
          </cell>
        </row>
        <row r="29">
          <cell r="B29" t="str">
            <v>9210319</v>
          </cell>
          <cell r="E29">
            <v>400</v>
          </cell>
        </row>
        <row r="30">
          <cell r="B30" t="str">
            <v>9210346</v>
          </cell>
          <cell r="E30">
            <v>200</v>
          </cell>
        </row>
        <row r="31">
          <cell r="B31" t="str">
            <v>9210354</v>
          </cell>
          <cell r="E31">
            <v>3127</v>
          </cell>
        </row>
        <row r="32">
          <cell r="B32" t="str">
            <v>9210427</v>
          </cell>
          <cell r="E32">
            <v>5</v>
          </cell>
        </row>
        <row r="33">
          <cell r="B33" t="str">
            <v>9210622</v>
          </cell>
          <cell r="E33">
            <v>2160</v>
          </cell>
        </row>
        <row r="34">
          <cell r="B34" t="str">
            <v>9210634</v>
          </cell>
          <cell r="E34">
            <v>50</v>
          </cell>
        </row>
        <row r="35">
          <cell r="B35" t="str">
            <v>9210659</v>
          </cell>
          <cell r="E35">
            <v>65</v>
          </cell>
        </row>
        <row r="36">
          <cell r="B36" t="str">
            <v>9210662</v>
          </cell>
          <cell r="E36">
            <v>600</v>
          </cell>
        </row>
        <row r="37">
          <cell r="B37" t="str">
            <v>93102113</v>
          </cell>
          <cell r="E37">
            <v>273</v>
          </cell>
        </row>
        <row r="38">
          <cell r="B38" t="str">
            <v>9310542</v>
          </cell>
          <cell r="E38">
            <v>70</v>
          </cell>
        </row>
        <row r="39">
          <cell r="B39" t="str">
            <v>9310545</v>
          </cell>
          <cell r="E39">
            <v>300</v>
          </cell>
        </row>
        <row r="40">
          <cell r="B40" t="str">
            <v>9310546</v>
          </cell>
          <cell r="E40">
            <v>349</v>
          </cell>
        </row>
        <row r="41">
          <cell r="B41" t="str">
            <v>9311115</v>
          </cell>
          <cell r="E41">
            <v>200</v>
          </cell>
        </row>
        <row r="42">
          <cell r="B42" t="str">
            <v>9311182</v>
          </cell>
          <cell r="E42">
            <v>390</v>
          </cell>
        </row>
        <row r="43">
          <cell r="B43" t="str">
            <v>9311186</v>
          </cell>
          <cell r="E43">
            <v>70</v>
          </cell>
        </row>
        <row r="44">
          <cell r="B44" t="str">
            <v>9311199</v>
          </cell>
          <cell r="E44">
            <v>1</v>
          </cell>
        </row>
        <row r="45">
          <cell r="B45" t="str">
            <v>9311199</v>
          </cell>
          <cell r="E45">
            <v>4</v>
          </cell>
        </row>
        <row r="46">
          <cell r="B46" t="str">
            <v>9311199</v>
          </cell>
          <cell r="E46">
            <v>5</v>
          </cell>
        </row>
        <row r="47">
          <cell r="B47" t="str">
            <v>9311210</v>
          </cell>
          <cell r="E47">
            <v>15</v>
          </cell>
        </row>
        <row r="48">
          <cell r="B48" t="str">
            <v>9311211</v>
          </cell>
          <cell r="E48">
            <v>15</v>
          </cell>
        </row>
        <row r="49">
          <cell r="B49" t="str">
            <v>9311212</v>
          </cell>
          <cell r="E49">
            <v>10</v>
          </cell>
        </row>
        <row r="50">
          <cell r="B50" t="str">
            <v>9311213</v>
          </cell>
          <cell r="E50">
            <v>10</v>
          </cell>
        </row>
        <row r="51">
          <cell r="B51" t="str">
            <v>9311214</v>
          </cell>
          <cell r="E51">
            <v>1000</v>
          </cell>
        </row>
        <row r="52">
          <cell r="B52" t="str">
            <v>9311215</v>
          </cell>
          <cell r="E52">
            <v>4600</v>
          </cell>
        </row>
        <row r="53">
          <cell r="B53" t="str">
            <v>9311216</v>
          </cell>
          <cell r="E53">
            <v>900</v>
          </cell>
        </row>
        <row r="54">
          <cell r="B54" t="str">
            <v>9311217</v>
          </cell>
          <cell r="E54">
            <v>4000</v>
          </cell>
        </row>
        <row r="55">
          <cell r="B55" t="str">
            <v>9311218</v>
          </cell>
          <cell r="E55">
            <v>950</v>
          </cell>
        </row>
        <row r="56">
          <cell r="B56" t="str">
            <v>9311219</v>
          </cell>
          <cell r="E56">
            <v>612</v>
          </cell>
        </row>
        <row r="57">
          <cell r="B57" t="str">
            <v>9311220</v>
          </cell>
          <cell r="E57">
            <v>30</v>
          </cell>
        </row>
        <row r="58">
          <cell r="B58" t="str">
            <v>9311221</v>
          </cell>
          <cell r="E58">
            <v>50</v>
          </cell>
        </row>
        <row r="59">
          <cell r="B59" t="str">
            <v>9311222</v>
          </cell>
          <cell r="E59">
            <v>150</v>
          </cell>
        </row>
        <row r="60">
          <cell r="B60" t="str">
            <v>9311223</v>
          </cell>
          <cell r="E60">
            <v>1000</v>
          </cell>
        </row>
        <row r="61">
          <cell r="B61" t="str">
            <v>9311224</v>
          </cell>
          <cell r="E61">
            <v>1240</v>
          </cell>
        </row>
        <row r="62">
          <cell r="B62" t="str">
            <v>9311225</v>
          </cell>
          <cell r="E62">
            <v>70</v>
          </cell>
        </row>
        <row r="63">
          <cell r="B63" t="str">
            <v>9311226</v>
          </cell>
          <cell r="E63">
            <v>752</v>
          </cell>
        </row>
        <row r="64">
          <cell r="B64" t="str">
            <v>3210351</v>
          </cell>
          <cell r="E64">
            <v>500</v>
          </cell>
        </row>
        <row r="65">
          <cell r="B65" t="str">
            <v>9202111</v>
          </cell>
          <cell r="E65">
            <v>5</v>
          </cell>
        </row>
        <row r="66">
          <cell r="B66" t="str">
            <v>9203042</v>
          </cell>
          <cell r="E66">
            <v>6</v>
          </cell>
        </row>
        <row r="67">
          <cell r="B67" t="str">
            <v>9203062</v>
          </cell>
          <cell r="E67">
            <v>428</v>
          </cell>
        </row>
        <row r="68">
          <cell r="B68" t="str">
            <v>9203064</v>
          </cell>
          <cell r="E68">
            <v>40</v>
          </cell>
        </row>
        <row r="69">
          <cell r="B69" t="str">
            <v>9203065</v>
          </cell>
          <cell r="E69">
            <v>585</v>
          </cell>
        </row>
        <row r="70">
          <cell r="B70" t="str">
            <v>9205033</v>
          </cell>
          <cell r="E70">
            <v>500</v>
          </cell>
        </row>
        <row r="71">
          <cell r="B71" t="str">
            <v>9205815</v>
          </cell>
          <cell r="E71">
            <v>1700</v>
          </cell>
        </row>
        <row r="72">
          <cell r="B72" t="str">
            <v>9205816</v>
          </cell>
          <cell r="E72">
            <v>1900</v>
          </cell>
        </row>
        <row r="73">
          <cell r="B73" t="str">
            <v>9205817</v>
          </cell>
          <cell r="E73">
            <v>90000</v>
          </cell>
        </row>
        <row r="74">
          <cell r="B74" t="str">
            <v>9205818</v>
          </cell>
          <cell r="E74">
            <v>10000</v>
          </cell>
        </row>
        <row r="75">
          <cell r="B75" t="str">
            <v>9205820</v>
          </cell>
          <cell r="E75">
            <v>48</v>
          </cell>
        </row>
        <row r="76">
          <cell r="B76" t="str">
            <v>9205821</v>
          </cell>
          <cell r="E76">
            <v>50</v>
          </cell>
        </row>
        <row r="77">
          <cell r="B77" t="str">
            <v>9205821</v>
          </cell>
          <cell r="E77">
            <v>145</v>
          </cell>
        </row>
        <row r="78">
          <cell r="B78" t="str">
            <v>9205822</v>
          </cell>
          <cell r="E78">
            <v>50</v>
          </cell>
        </row>
        <row r="79">
          <cell r="B79" t="str">
            <v>9205822</v>
          </cell>
          <cell r="E79">
            <v>194</v>
          </cell>
        </row>
        <row r="80">
          <cell r="B80" t="str">
            <v>9206119</v>
          </cell>
          <cell r="E80">
            <v>100</v>
          </cell>
        </row>
        <row r="81">
          <cell r="B81" t="str">
            <v>9206123</v>
          </cell>
          <cell r="E81">
            <v>50</v>
          </cell>
        </row>
        <row r="82">
          <cell r="B82" t="str">
            <v>9207028</v>
          </cell>
          <cell r="E82">
            <v>33</v>
          </cell>
        </row>
        <row r="83">
          <cell r="B83" t="str">
            <v>9208013</v>
          </cell>
          <cell r="E83">
            <v>200</v>
          </cell>
        </row>
        <row r="84">
          <cell r="B84" t="str">
            <v>9208036</v>
          </cell>
          <cell r="E84">
            <v>10000</v>
          </cell>
        </row>
        <row r="85">
          <cell r="B85" t="str">
            <v>9209049</v>
          </cell>
          <cell r="E85">
            <v>10</v>
          </cell>
        </row>
        <row r="86">
          <cell r="B86" t="str">
            <v>9209050</v>
          </cell>
          <cell r="E86">
            <v>100</v>
          </cell>
        </row>
        <row r="87">
          <cell r="B87" t="str">
            <v>9209052</v>
          </cell>
          <cell r="E87">
            <v>80</v>
          </cell>
        </row>
        <row r="88">
          <cell r="B88" t="str">
            <v>9209063</v>
          </cell>
          <cell r="E88">
            <v>200</v>
          </cell>
        </row>
        <row r="89">
          <cell r="B89" t="str">
            <v>9209113</v>
          </cell>
          <cell r="E89">
            <v>20</v>
          </cell>
        </row>
        <row r="90">
          <cell r="B90" t="str">
            <v>9210103</v>
          </cell>
          <cell r="E90">
            <v>12</v>
          </cell>
        </row>
        <row r="91">
          <cell r="B91" t="str">
            <v>9210299</v>
          </cell>
          <cell r="E91">
            <v>4.7</v>
          </cell>
        </row>
        <row r="92">
          <cell r="B92" t="str">
            <v>9210345</v>
          </cell>
          <cell r="E92">
            <v>100000</v>
          </cell>
        </row>
        <row r="93">
          <cell r="B93" t="str">
            <v>9310624</v>
          </cell>
          <cell r="E93">
            <v>2820</v>
          </cell>
        </row>
        <row r="94">
          <cell r="B94" t="str">
            <v>9310625</v>
          </cell>
          <cell r="E94">
            <v>3000</v>
          </cell>
        </row>
        <row r="95">
          <cell r="B95" t="str">
            <v>9310636</v>
          </cell>
          <cell r="E95">
            <v>1476</v>
          </cell>
        </row>
        <row r="96">
          <cell r="B96" t="str">
            <v>9310652</v>
          </cell>
          <cell r="E96">
            <v>480</v>
          </cell>
        </row>
        <row r="97">
          <cell r="B97" t="str">
            <v>9311156</v>
          </cell>
          <cell r="E97">
            <v>234.6</v>
          </cell>
        </row>
        <row r="98">
          <cell r="B98" t="str">
            <v>9311186</v>
          </cell>
          <cell r="E98">
            <v>178</v>
          </cell>
        </row>
        <row r="99">
          <cell r="B99" t="str">
            <v>9311227</v>
          </cell>
          <cell r="E99">
            <v>50</v>
          </cell>
        </row>
        <row r="100">
          <cell r="B100" t="str">
            <v>9311228</v>
          </cell>
          <cell r="E100">
            <v>300</v>
          </cell>
        </row>
        <row r="101">
          <cell r="B101" t="str">
            <v>9311229</v>
          </cell>
          <cell r="E101">
            <v>30000</v>
          </cell>
        </row>
        <row r="102">
          <cell r="B102" t="str">
            <v>9311230</v>
          </cell>
          <cell r="E102">
            <v>20000</v>
          </cell>
        </row>
        <row r="103">
          <cell r="B103" t="str">
            <v>3210351</v>
          </cell>
          <cell r="E103">
            <v>1127</v>
          </cell>
        </row>
        <row r="104">
          <cell r="B104" t="str">
            <v>3510064</v>
          </cell>
          <cell r="E104">
            <v>67.400000000000006</v>
          </cell>
        </row>
        <row r="105">
          <cell r="B105" t="str">
            <v>9201539</v>
          </cell>
          <cell r="E105">
            <v>625</v>
          </cell>
        </row>
        <row r="106">
          <cell r="B106" t="str">
            <v>9201603</v>
          </cell>
          <cell r="E106">
            <v>10</v>
          </cell>
        </row>
        <row r="107">
          <cell r="B107" t="str">
            <v>9201604</v>
          </cell>
          <cell r="E107">
            <v>10</v>
          </cell>
        </row>
        <row r="108">
          <cell r="B108" t="str">
            <v>9201606</v>
          </cell>
          <cell r="E108">
            <v>290</v>
          </cell>
        </row>
        <row r="109">
          <cell r="B109" t="str">
            <v>9201705</v>
          </cell>
          <cell r="E109">
            <v>200</v>
          </cell>
        </row>
        <row r="110">
          <cell r="B110" t="str">
            <v>9201737</v>
          </cell>
          <cell r="E110">
            <v>250</v>
          </cell>
        </row>
        <row r="111">
          <cell r="B111" t="str">
            <v>9201737</v>
          </cell>
          <cell r="E111">
            <v>2140</v>
          </cell>
        </row>
        <row r="112">
          <cell r="B112" t="str">
            <v>9201737</v>
          </cell>
          <cell r="E112">
            <v>300</v>
          </cell>
        </row>
        <row r="113">
          <cell r="B113" t="str">
            <v>9201737</v>
          </cell>
          <cell r="E113">
            <v>200</v>
          </cell>
        </row>
        <row r="114">
          <cell r="B114" t="str">
            <v>9202111</v>
          </cell>
          <cell r="E114">
            <v>4</v>
          </cell>
        </row>
        <row r="115">
          <cell r="B115" t="str">
            <v>9202625</v>
          </cell>
          <cell r="E115">
            <v>60</v>
          </cell>
        </row>
        <row r="116">
          <cell r="B116" t="str">
            <v>9203034</v>
          </cell>
          <cell r="E116">
            <v>32499</v>
          </cell>
        </row>
        <row r="117">
          <cell r="B117" t="str">
            <v>9203034</v>
          </cell>
          <cell r="E117">
            <v>1</v>
          </cell>
        </row>
        <row r="118">
          <cell r="B118" t="str">
            <v>9203062</v>
          </cell>
          <cell r="E118">
            <v>340</v>
          </cell>
        </row>
        <row r="119">
          <cell r="B119" t="str">
            <v>9203062</v>
          </cell>
          <cell r="E119">
            <v>407</v>
          </cell>
        </row>
        <row r="120">
          <cell r="B120" t="str">
            <v>9203064</v>
          </cell>
          <cell r="E120">
            <v>2</v>
          </cell>
        </row>
        <row r="121">
          <cell r="B121" t="str">
            <v>9203064</v>
          </cell>
          <cell r="E121">
            <v>76</v>
          </cell>
        </row>
        <row r="122">
          <cell r="B122" t="str">
            <v>9205031</v>
          </cell>
          <cell r="E122">
            <v>75</v>
          </cell>
        </row>
        <row r="123">
          <cell r="B123" t="str">
            <v>9205821</v>
          </cell>
          <cell r="E123">
            <v>5000</v>
          </cell>
        </row>
        <row r="124">
          <cell r="B124" t="str">
            <v>9205962</v>
          </cell>
          <cell r="E124">
            <v>150</v>
          </cell>
        </row>
        <row r="125">
          <cell r="B125" t="str">
            <v>9205962</v>
          </cell>
          <cell r="E125">
            <v>100</v>
          </cell>
        </row>
        <row r="126">
          <cell r="B126" t="str">
            <v>9206119</v>
          </cell>
          <cell r="E126">
            <v>1</v>
          </cell>
        </row>
        <row r="127">
          <cell r="B127" t="str">
            <v>9206119</v>
          </cell>
          <cell r="E127">
            <v>111</v>
          </cell>
        </row>
        <row r="128">
          <cell r="B128" t="str">
            <v>9208019</v>
          </cell>
          <cell r="E128">
            <v>5000</v>
          </cell>
        </row>
        <row r="129">
          <cell r="B129" t="str">
            <v>9208040</v>
          </cell>
          <cell r="E129">
            <v>5000</v>
          </cell>
        </row>
        <row r="130">
          <cell r="B130" t="str">
            <v>9209020</v>
          </cell>
          <cell r="E130">
            <v>24</v>
          </cell>
        </row>
        <row r="131">
          <cell r="B131" t="str">
            <v>9209057</v>
          </cell>
          <cell r="E131">
            <v>10</v>
          </cell>
        </row>
        <row r="132">
          <cell r="B132" t="str">
            <v>9209063</v>
          </cell>
          <cell r="E132">
            <v>100</v>
          </cell>
        </row>
        <row r="133">
          <cell r="B133" t="str">
            <v>9209068</v>
          </cell>
          <cell r="E133">
            <v>400</v>
          </cell>
        </row>
        <row r="134">
          <cell r="B134" t="str">
            <v>9210098</v>
          </cell>
          <cell r="E134">
            <v>1571</v>
          </cell>
        </row>
        <row r="135">
          <cell r="B135" t="str">
            <v>9210099</v>
          </cell>
          <cell r="E135">
            <v>69</v>
          </cell>
        </row>
        <row r="136">
          <cell r="B136" t="str">
            <v>9210099</v>
          </cell>
          <cell r="E136">
            <v>45</v>
          </cell>
        </row>
        <row r="137">
          <cell r="B137" t="str">
            <v>9210110</v>
          </cell>
          <cell r="E137">
            <v>80</v>
          </cell>
        </row>
        <row r="138">
          <cell r="B138" t="str">
            <v>9210114</v>
          </cell>
          <cell r="E138">
            <v>5600</v>
          </cell>
        </row>
        <row r="139">
          <cell r="B139" t="str">
            <v>9210118</v>
          </cell>
          <cell r="E139">
            <v>2000</v>
          </cell>
        </row>
        <row r="140">
          <cell r="B140" t="str">
            <v>9210136</v>
          </cell>
          <cell r="E140">
            <v>105</v>
          </cell>
        </row>
        <row r="141">
          <cell r="B141" t="str">
            <v>9210140</v>
          </cell>
          <cell r="E141">
            <v>0.5</v>
          </cell>
        </row>
        <row r="142">
          <cell r="B142" t="str">
            <v>9210154</v>
          </cell>
          <cell r="E142">
            <v>250</v>
          </cell>
        </row>
        <row r="143">
          <cell r="B143" t="str">
            <v>9210228</v>
          </cell>
          <cell r="E143">
            <v>10</v>
          </cell>
        </row>
        <row r="144">
          <cell r="B144" t="str">
            <v>9210267</v>
          </cell>
          <cell r="E144">
            <v>12000</v>
          </cell>
        </row>
        <row r="145">
          <cell r="B145" t="str">
            <v>9210274</v>
          </cell>
          <cell r="E145">
            <v>1</v>
          </cell>
        </row>
        <row r="146">
          <cell r="B146" t="str">
            <v>9210274</v>
          </cell>
          <cell r="E146">
            <v>3</v>
          </cell>
        </row>
        <row r="147">
          <cell r="B147" t="str">
            <v>9210274</v>
          </cell>
          <cell r="E147">
            <v>11996</v>
          </cell>
        </row>
        <row r="148">
          <cell r="B148" t="str">
            <v>9210371</v>
          </cell>
          <cell r="E148">
            <v>30</v>
          </cell>
        </row>
        <row r="149">
          <cell r="B149" t="str">
            <v>9210371</v>
          </cell>
          <cell r="E149">
            <v>839</v>
          </cell>
        </row>
        <row r="150">
          <cell r="B150" t="str">
            <v>9210406</v>
          </cell>
          <cell r="E150">
            <v>2</v>
          </cell>
        </row>
        <row r="151">
          <cell r="B151" t="str">
            <v>9210440</v>
          </cell>
          <cell r="E151">
            <v>799</v>
          </cell>
        </row>
        <row r="152">
          <cell r="B152" t="str">
            <v>9210440</v>
          </cell>
          <cell r="E152">
            <v>1</v>
          </cell>
        </row>
        <row r="153">
          <cell r="B153" t="str">
            <v>9210466</v>
          </cell>
          <cell r="E153">
            <v>459</v>
          </cell>
        </row>
        <row r="154">
          <cell r="B154" t="str">
            <v>9210622</v>
          </cell>
          <cell r="E154">
            <v>1</v>
          </cell>
        </row>
        <row r="155">
          <cell r="B155" t="str">
            <v>9210622</v>
          </cell>
          <cell r="E155">
            <v>31139</v>
          </cell>
        </row>
        <row r="156">
          <cell r="B156" t="str">
            <v>9210662</v>
          </cell>
          <cell r="E156">
            <v>600</v>
          </cell>
        </row>
        <row r="157">
          <cell r="B157" t="str">
            <v>9210711</v>
          </cell>
          <cell r="E157">
            <v>60</v>
          </cell>
        </row>
        <row r="158">
          <cell r="B158" t="str">
            <v>9310543</v>
          </cell>
          <cell r="E158">
            <v>500</v>
          </cell>
        </row>
        <row r="159">
          <cell r="B159" t="str">
            <v>9310554</v>
          </cell>
          <cell r="E159">
            <v>6</v>
          </cell>
        </row>
        <row r="160">
          <cell r="B160" t="str">
            <v>93111243</v>
          </cell>
          <cell r="E160">
            <v>238.3</v>
          </cell>
        </row>
        <row r="161">
          <cell r="B161" t="str">
            <v>9311156</v>
          </cell>
          <cell r="E161">
            <v>218.5</v>
          </cell>
        </row>
        <row r="162">
          <cell r="B162" t="str">
            <v>9311160</v>
          </cell>
          <cell r="E162">
            <v>862.15</v>
          </cell>
        </row>
        <row r="163">
          <cell r="B163" t="str">
            <v>9311160</v>
          </cell>
          <cell r="E163">
            <v>93.56</v>
          </cell>
        </row>
        <row r="164">
          <cell r="B164" t="str">
            <v>9311160</v>
          </cell>
          <cell r="E164">
            <v>1</v>
          </cell>
        </row>
        <row r="165">
          <cell r="B165" t="str">
            <v>9311171</v>
          </cell>
          <cell r="E165">
            <v>200</v>
          </cell>
        </row>
        <row r="166">
          <cell r="B166" t="str">
            <v>9311232</v>
          </cell>
          <cell r="E166">
            <v>4500</v>
          </cell>
        </row>
        <row r="167">
          <cell r="B167" t="str">
            <v>9311233</v>
          </cell>
          <cell r="E167">
            <v>48</v>
          </cell>
        </row>
        <row r="168">
          <cell r="B168" t="str">
            <v>9311234</v>
          </cell>
          <cell r="E168">
            <v>50</v>
          </cell>
        </row>
        <row r="169">
          <cell r="B169" t="str">
            <v>9311235</v>
          </cell>
          <cell r="E169">
            <v>2</v>
          </cell>
        </row>
        <row r="170">
          <cell r="B170" t="str">
            <v>9311236</v>
          </cell>
          <cell r="E170">
            <v>1</v>
          </cell>
        </row>
        <row r="171">
          <cell r="B171" t="str">
            <v>9311237</v>
          </cell>
          <cell r="E171">
            <v>59999</v>
          </cell>
        </row>
        <row r="172">
          <cell r="B172" t="str">
            <v>9311237</v>
          </cell>
          <cell r="E172">
            <v>1</v>
          </cell>
        </row>
        <row r="173">
          <cell r="B173" t="str">
            <v>9311238</v>
          </cell>
          <cell r="E173">
            <v>20000</v>
          </cell>
        </row>
        <row r="174">
          <cell r="B174" t="str">
            <v>9311239</v>
          </cell>
          <cell r="E174">
            <v>4</v>
          </cell>
        </row>
        <row r="175">
          <cell r="B175" t="str">
            <v>9311240</v>
          </cell>
          <cell r="E175">
            <v>1</v>
          </cell>
        </row>
        <row r="176">
          <cell r="B176" t="str">
            <v>9311241</v>
          </cell>
          <cell r="E176">
            <v>10</v>
          </cell>
        </row>
        <row r="177">
          <cell r="B177" t="str">
            <v>9311242</v>
          </cell>
          <cell r="E177">
            <v>333</v>
          </cell>
        </row>
        <row r="178">
          <cell r="B178" t="str">
            <v>9201011</v>
          </cell>
          <cell r="E178">
            <v>14355</v>
          </cell>
        </row>
        <row r="179">
          <cell r="B179" t="str">
            <v>9201705</v>
          </cell>
          <cell r="E179">
            <v>200</v>
          </cell>
        </row>
        <row r="180">
          <cell r="B180" t="str">
            <v>9201713</v>
          </cell>
          <cell r="E180">
            <v>1936</v>
          </cell>
        </row>
        <row r="181">
          <cell r="B181" t="str">
            <v>9201714</v>
          </cell>
          <cell r="E181">
            <v>1200</v>
          </cell>
        </row>
        <row r="182">
          <cell r="B182" t="str">
            <v>9201741</v>
          </cell>
          <cell r="E182">
            <v>2900</v>
          </cell>
        </row>
        <row r="183">
          <cell r="B183" t="str">
            <v>9202111</v>
          </cell>
          <cell r="E183">
            <v>13</v>
          </cell>
        </row>
        <row r="184">
          <cell r="B184" t="str">
            <v>9202111</v>
          </cell>
          <cell r="E184">
            <v>9</v>
          </cell>
        </row>
        <row r="185">
          <cell r="B185" t="str">
            <v>9202111</v>
          </cell>
          <cell r="E185">
            <v>2</v>
          </cell>
        </row>
        <row r="186">
          <cell r="B186" t="str">
            <v>9202111</v>
          </cell>
          <cell r="E186">
            <v>11</v>
          </cell>
        </row>
        <row r="187">
          <cell r="B187" t="str">
            <v>9202624</v>
          </cell>
          <cell r="E187">
            <v>10000</v>
          </cell>
        </row>
        <row r="188">
          <cell r="B188" t="str">
            <v>9202731</v>
          </cell>
          <cell r="E188">
            <v>109</v>
          </cell>
        </row>
        <row r="189">
          <cell r="B189" t="str">
            <v>9202731</v>
          </cell>
          <cell r="E189">
            <v>1</v>
          </cell>
        </row>
        <row r="190">
          <cell r="B190" t="str">
            <v>9202737</v>
          </cell>
          <cell r="E190">
            <v>100.6</v>
          </cell>
        </row>
        <row r="191">
          <cell r="B191" t="str">
            <v>9203028</v>
          </cell>
          <cell r="E191">
            <v>80</v>
          </cell>
        </row>
        <row r="192">
          <cell r="B192" t="str">
            <v>9203044</v>
          </cell>
          <cell r="E192">
            <v>5000</v>
          </cell>
        </row>
        <row r="193">
          <cell r="B193" t="str">
            <v>9203059</v>
          </cell>
          <cell r="E193">
            <v>68</v>
          </cell>
        </row>
        <row r="194">
          <cell r="B194" t="str">
            <v>9203064</v>
          </cell>
          <cell r="E194">
            <v>30</v>
          </cell>
        </row>
        <row r="195">
          <cell r="B195" t="str">
            <v>9203065</v>
          </cell>
          <cell r="E195">
            <v>50</v>
          </cell>
        </row>
        <row r="196">
          <cell r="B196" t="str">
            <v>9203065</v>
          </cell>
          <cell r="E196">
            <v>29</v>
          </cell>
        </row>
        <row r="197">
          <cell r="B197" t="str">
            <v>9203065</v>
          </cell>
          <cell r="E197">
            <v>1</v>
          </cell>
        </row>
        <row r="198">
          <cell r="B198" t="str">
            <v>9203066</v>
          </cell>
          <cell r="E198">
            <v>40</v>
          </cell>
        </row>
        <row r="199">
          <cell r="B199" t="str">
            <v>9203077</v>
          </cell>
          <cell r="E199">
            <v>552</v>
          </cell>
        </row>
        <row r="200">
          <cell r="B200" t="str">
            <v>9203080</v>
          </cell>
          <cell r="E200">
            <v>1080</v>
          </cell>
        </row>
        <row r="201">
          <cell r="B201" t="str">
            <v>9203081</v>
          </cell>
          <cell r="E201">
            <v>2489</v>
          </cell>
        </row>
        <row r="202">
          <cell r="B202" t="str">
            <v>9203081</v>
          </cell>
          <cell r="E202">
            <v>1</v>
          </cell>
        </row>
        <row r="203">
          <cell r="B203" t="str">
            <v>9203082</v>
          </cell>
          <cell r="E203">
            <v>2750</v>
          </cell>
        </row>
        <row r="204">
          <cell r="B204" t="str">
            <v>9203083</v>
          </cell>
          <cell r="E204">
            <v>2490</v>
          </cell>
        </row>
        <row r="205">
          <cell r="B205" t="str">
            <v>9203084</v>
          </cell>
          <cell r="E205">
            <v>1110</v>
          </cell>
        </row>
        <row r="206">
          <cell r="B206" t="str">
            <v>9203085</v>
          </cell>
          <cell r="E206">
            <v>2900</v>
          </cell>
        </row>
        <row r="207">
          <cell r="B207" t="str">
            <v>9203086</v>
          </cell>
          <cell r="E207">
            <v>1010</v>
          </cell>
        </row>
        <row r="208">
          <cell r="B208" t="str">
            <v>9203087</v>
          </cell>
          <cell r="E208">
            <v>2270</v>
          </cell>
        </row>
        <row r="209">
          <cell r="B209" t="str">
            <v>9203088</v>
          </cell>
          <cell r="E209">
            <v>2470</v>
          </cell>
        </row>
        <row r="210">
          <cell r="B210" t="str">
            <v>9203089</v>
          </cell>
          <cell r="E210">
            <v>2270</v>
          </cell>
        </row>
        <row r="211">
          <cell r="B211" t="str">
            <v>9203090</v>
          </cell>
          <cell r="E211">
            <v>1080</v>
          </cell>
        </row>
        <row r="212">
          <cell r="B212" t="str">
            <v>9203091</v>
          </cell>
          <cell r="E212">
            <v>245</v>
          </cell>
        </row>
        <row r="213">
          <cell r="B213" t="str">
            <v>9203092</v>
          </cell>
          <cell r="E213">
            <v>485</v>
          </cell>
        </row>
        <row r="214">
          <cell r="B214" t="str">
            <v>9203093</v>
          </cell>
          <cell r="E214">
            <v>605</v>
          </cell>
        </row>
        <row r="215">
          <cell r="B215" t="str">
            <v>9203094</v>
          </cell>
          <cell r="E215">
            <v>485</v>
          </cell>
        </row>
        <row r="216">
          <cell r="B216" t="str">
            <v>9203095</v>
          </cell>
          <cell r="E216">
            <v>245</v>
          </cell>
        </row>
        <row r="217">
          <cell r="B217" t="str">
            <v>9205011</v>
          </cell>
          <cell r="E217">
            <v>11999</v>
          </cell>
        </row>
        <row r="218">
          <cell r="B218" t="str">
            <v>9205011</v>
          </cell>
          <cell r="E218">
            <v>1</v>
          </cell>
        </row>
        <row r="219">
          <cell r="B219" t="str">
            <v>9205818</v>
          </cell>
          <cell r="E219">
            <v>20000</v>
          </cell>
        </row>
        <row r="220">
          <cell r="B220" t="str">
            <v>9207020</v>
          </cell>
          <cell r="E220">
            <v>89900</v>
          </cell>
        </row>
        <row r="221">
          <cell r="B221" t="str">
            <v>9207020</v>
          </cell>
          <cell r="E221">
            <v>100</v>
          </cell>
        </row>
        <row r="222">
          <cell r="B222" t="str">
            <v>9207031</v>
          </cell>
          <cell r="E222">
            <v>3999</v>
          </cell>
        </row>
        <row r="223">
          <cell r="B223" t="str">
            <v>9207031</v>
          </cell>
          <cell r="E223">
            <v>1</v>
          </cell>
        </row>
        <row r="224">
          <cell r="B224" t="str">
            <v>9208006</v>
          </cell>
          <cell r="E224">
            <v>60000</v>
          </cell>
        </row>
        <row r="225">
          <cell r="B225" t="str">
            <v>9208020</v>
          </cell>
          <cell r="E225">
            <v>10000</v>
          </cell>
        </row>
        <row r="226">
          <cell r="B226" t="str">
            <v>9208036</v>
          </cell>
          <cell r="E226">
            <v>9999</v>
          </cell>
        </row>
        <row r="227">
          <cell r="B227" t="str">
            <v>9208036</v>
          </cell>
          <cell r="E227">
            <v>1</v>
          </cell>
        </row>
        <row r="228">
          <cell r="B228" t="str">
            <v>9209018</v>
          </cell>
          <cell r="E228">
            <v>100</v>
          </cell>
        </row>
        <row r="229">
          <cell r="B229" t="str">
            <v>9209028</v>
          </cell>
          <cell r="E229">
            <v>720</v>
          </cell>
        </row>
        <row r="230">
          <cell r="B230" t="str">
            <v>9209028</v>
          </cell>
          <cell r="E230">
            <v>650</v>
          </cell>
        </row>
        <row r="231">
          <cell r="B231" t="str">
            <v>9210164</v>
          </cell>
          <cell r="E231">
            <v>1228</v>
          </cell>
        </row>
        <row r="232">
          <cell r="B232" t="str">
            <v>9210184</v>
          </cell>
          <cell r="E232">
            <v>959</v>
          </cell>
        </row>
        <row r="233">
          <cell r="B233" t="str">
            <v>9210184</v>
          </cell>
          <cell r="E233">
            <v>5738</v>
          </cell>
        </row>
        <row r="234">
          <cell r="B234" t="str">
            <v>9210185</v>
          </cell>
          <cell r="E234">
            <v>2250</v>
          </cell>
        </row>
        <row r="235">
          <cell r="B235" t="str">
            <v>9210204</v>
          </cell>
          <cell r="E235">
            <v>518</v>
          </cell>
        </row>
        <row r="236">
          <cell r="B236" t="str">
            <v>9210205</v>
          </cell>
          <cell r="E236">
            <v>471</v>
          </cell>
        </row>
        <row r="237">
          <cell r="B237" t="str">
            <v>9210225</v>
          </cell>
          <cell r="E237">
            <v>471</v>
          </cell>
        </row>
        <row r="238">
          <cell r="B238" t="str">
            <v>9210274</v>
          </cell>
          <cell r="E238">
            <v>526</v>
          </cell>
        </row>
        <row r="239">
          <cell r="B239" t="str">
            <v>9210303</v>
          </cell>
          <cell r="E239">
            <v>100</v>
          </cell>
        </row>
        <row r="240">
          <cell r="B240" t="str">
            <v>9210371</v>
          </cell>
          <cell r="E240">
            <v>1000</v>
          </cell>
        </row>
        <row r="241">
          <cell r="B241" t="str">
            <v>9210371</v>
          </cell>
          <cell r="E241">
            <v>402</v>
          </cell>
        </row>
        <row r="242">
          <cell r="B242" t="str">
            <v>9210427</v>
          </cell>
          <cell r="E242">
            <v>2</v>
          </cell>
        </row>
        <row r="243">
          <cell r="B243" t="str">
            <v>9210464</v>
          </cell>
          <cell r="E243">
            <v>581</v>
          </cell>
        </row>
        <row r="244">
          <cell r="B244" t="str">
            <v>9210480</v>
          </cell>
          <cell r="E244">
            <v>160</v>
          </cell>
        </row>
        <row r="245">
          <cell r="B245" t="str">
            <v>9210637</v>
          </cell>
          <cell r="E245">
            <v>42</v>
          </cell>
        </row>
        <row r="246">
          <cell r="B246" t="str">
            <v>9310617</v>
          </cell>
          <cell r="E246">
            <v>87</v>
          </cell>
        </row>
        <row r="247">
          <cell r="B247" t="str">
            <v>9310618</v>
          </cell>
          <cell r="E247">
            <v>3190</v>
          </cell>
        </row>
        <row r="248">
          <cell r="B248" t="str">
            <v>9310672</v>
          </cell>
          <cell r="E248">
            <v>3</v>
          </cell>
        </row>
        <row r="249">
          <cell r="B249" t="str">
            <v>9310692</v>
          </cell>
          <cell r="E249">
            <v>3</v>
          </cell>
        </row>
        <row r="250">
          <cell r="B250" t="str">
            <v>9310693</v>
          </cell>
          <cell r="E250">
            <v>3</v>
          </cell>
        </row>
        <row r="251">
          <cell r="B251" t="str">
            <v>9310696</v>
          </cell>
          <cell r="E251">
            <v>2</v>
          </cell>
        </row>
        <row r="252">
          <cell r="B252" t="str">
            <v>9310698</v>
          </cell>
          <cell r="E252">
            <v>4</v>
          </cell>
        </row>
        <row r="253">
          <cell r="B253" t="str">
            <v>9310699</v>
          </cell>
          <cell r="E253">
            <v>5</v>
          </cell>
        </row>
        <row r="254">
          <cell r="B254" t="str">
            <v>9311003</v>
          </cell>
          <cell r="E254">
            <v>1</v>
          </cell>
        </row>
        <row r="255">
          <cell r="B255" t="str">
            <v>9311005</v>
          </cell>
          <cell r="E255">
            <v>3</v>
          </cell>
        </row>
        <row r="256">
          <cell r="B256" t="str">
            <v>9311007</v>
          </cell>
          <cell r="E256">
            <v>2</v>
          </cell>
        </row>
        <row r="257">
          <cell r="B257" t="str">
            <v>9311008</v>
          </cell>
          <cell r="E257">
            <v>4</v>
          </cell>
        </row>
        <row r="258">
          <cell r="B258" t="str">
            <v>9311009</v>
          </cell>
          <cell r="E258">
            <v>2</v>
          </cell>
        </row>
        <row r="259">
          <cell r="B259" t="str">
            <v>9311011</v>
          </cell>
          <cell r="E259">
            <v>1</v>
          </cell>
        </row>
        <row r="260">
          <cell r="B260" t="str">
            <v>9311012</v>
          </cell>
          <cell r="E260">
            <v>1</v>
          </cell>
        </row>
        <row r="261">
          <cell r="B261" t="str">
            <v>9311014</v>
          </cell>
          <cell r="E261">
            <v>3</v>
          </cell>
        </row>
        <row r="262">
          <cell r="B262" t="str">
            <v>9311016</v>
          </cell>
          <cell r="E262">
            <v>8</v>
          </cell>
        </row>
        <row r="263">
          <cell r="B263" t="str">
            <v>9311017</v>
          </cell>
          <cell r="E263">
            <v>6</v>
          </cell>
        </row>
        <row r="264">
          <cell r="B264" t="str">
            <v>9311018</v>
          </cell>
          <cell r="E264">
            <v>1</v>
          </cell>
        </row>
        <row r="265">
          <cell r="B265" t="str">
            <v>9311019</v>
          </cell>
          <cell r="E265">
            <v>1</v>
          </cell>
        </row>
        <row r="266">
          <cell r="B266" t="str">
            <v>9311020</v>
          </cell>
          <cell r="E266">
            <v>15</v>
          </cell>
        </row>
        <row r="267">
          <cell r="B267" t="str">
            <v>9311021</v>
          </cell>
          <cell r="E267">
            <v>6</v>
          </cell>
        </row>
        <row r="268">
          <cell r="B268" t="str">
            <v>9311023</v>
          </cell>
          <cell r="E268">
            <v>4</v>
          </cell>
        </row>
        <row r="269">
          <cell r="B269" t="str">
            <v>9311025</v>
          </cell>
          <cell r="E269">
            <v>1</v>
          </cell>
        </row>
        <row r="270">
          <cell r="B270" t="str">
            <v>9311026</v>
          </cell>
          <cell r="E270">
            <v>4</v>
          </cell>
        </row>
        <row r="271">
          <cell r="B271" t="str">
            <v>9311027</v>
          </cell>
          <cell r="E271">
            <v>2</v>
          </cell>
        </row>
        <row r="272">
          <cell r="B272" t="str">
            <v>9311030</v>
          </cell>
          <cell r="E272">
            <v>1</v>
          </cell>
        </row>
        <row r="273">
          <cell r="B273" t="str">
            <v>9311032</v>
          </cell>
          <cell r="E273">
            <v>4</v>
          </cell>
        </row>
        <row r="274">
          <cell r="B274" t="str">
            <v>9311035</v>
          </cell>
          <cell r="E274">
            <v>5</v>
          </cell>
        </row>
        <row r="275">
          <cell r="B275" t="str">
            <v>9311037</v>
          </cell>
          <cell r="E275">
            <v>3</v>
          </cell>
        </row>
        <row r="276">
          <cell r="B276" t="str">
            <v>9311038</v>
          </cell>
          <cell r="E276">
            <v>3</v>
          </cell>
        </row>
        <row r="277">
          <cell r="B277" t="str">
            <v>9311040</v>
          </cell>
          <cell r="E277">
            <v>10</v>
          </cell>
        </row>
        <row r="278">
          <cell r="B278" t="str">
            <v>9311041</v>
          </cell>
          <cell r="E278">
            <v>14</v>
          </cell>
        </row>
        <row r="279">
          <cell r="B279" t="str">
            <v>9311046</v>
          </cell>
          <cell r="E279">
            <v>4</v>
          </cell>
        </row>
        <row r="280">
          <cell r="B280" t="str">
            <v>9311047</v>
          </cell>
          <cell r="E280">
            <v>6</v>
          </cell>
        </row>
        <row r="281">
          <cell r="B281" t="str">
            <v>9311049</v>
          </cell>
          <cell r="E281">
            <v>3</v>
          </cell>
        </row>
        <row r="282">
          <cell r="B282" t="str">
            <v>9311156</v>
          </cell>
          <cell r="E282">
            <v>104.9</v>
          </cell>
        </row>
        <row r="283">
          <cell r="B283" t="str">
            <v>9311160</v>
          </cell>
          <cell r="E283">
            <v>179.5</v>
          </cell>
        </row>
        <row r="284">
          <cell r="B284" t="str">
            <v>9311171</v>
          </cell>
          <cell r="E284">
            <v>224</v>
          </cell>
        </row>
        <row r="285">
          <cell r="B285" t="str">
            <v>9311196</v>
          </cell>
          <cell r="E285">
            <v>482</v>
          </cell>
        </row>
        <row r="286">
          <cell r="B286" t="str">
            <v>3210351</v>
          </cell>
          <cell r="E286">
            <v>223</v>
          </cell>
        </row>
        <row r="287">
          <cell r="B287" t="str">
            <v>9204035</v>
          </cell>
          <cell r="E287">
            <v>22000</v>
          </cell>
        </row>
        <row r="288">
          <cell r="B288" t="str">
            <v>9210430</v>
          </cell>
          <cell r="E288">
            <v>1</v>
          </cell>
        </row>
        <row r="289">
          <cell r="B289" t="str">
            <v>9210346</v>
          </cell>
          <cell r="E289">
            <v>12</v>
          </cell>
        </row>
        <row r="290">
          <cell r="B290" t="str">
            <v>9202111</v>
          </cell>
          <cell r="E290">
            <v>1</v>
          </cell>
        </row>
        <row r="291">
          <cell r="B291" t="str">
            <v>9203028</v>
          </cell>
          <cell r="E291">
            <v>200</v>
          </cell>
        </row>
        <row r="292">
          <cell r="B292" t="str">
            <v>9202732</v>
          </cell>
          <cell r="E292">
            <v>3</v>
          </cell>
        </row>
        <row r="293">
          <cell r="B293" t="str">
            <v>9310611</v>
          </cell>
          <cell r="E293">
            <v>12499</v>
          </cell>
        </row>
        <row r="294">
          <cell r="B294" t="str">
            <v>9310611</v>
          </cell>
          <cell r="E294">
            <v>1</v>
          </cell>
        </row>
        <row r="295">
          <cell r="B295" t="str">
            <v>9210345</v>
          </cell>
          <cell r="E295">
            <v>79000</v>
          </cell>
        </row>
        <row r="296">
          <cell r="B296" t="str">
            <v>9205005</v>
          </cell>
          <cell r="E296">
            <v>1</v>
          </cell>
        </row>
        <row r="297">
          <cell r="B297" t="str">
            <v>9205005</v>
          </cell>
          <cell r="E297">
            <v>59999</v>
          </cell>
        </row>
        <row r="298">
          <cell r="B298" t="str">
            <v>9205817</v>
          </cell>
          <cell r="E298">
            <v>67200</v>
          </cell>
        </row>
        <row r="299">
          <cell r="B299" t="str">
            <v>9205817</v>
          </cell>
          <cell r="E299">
            <v>4800</v>
          </cell>
        </row>
        <row r="300">
          <cell r="B300" t="str">
            <v>9311230</v>
          </cell>
          <cell r="E300">
            <v>1</v>
          </cell>
        </row>
        <row r="301">
          <cell r="B301" t="str">
            <v>9311230</v>
          </cell>
          <cell r="E301">
            <v>29999</v>
          </cell>
        </row>
        <row r="302">
          <cell r="B302" t="str">
            <v>9210345</v>
          </cell>
          <cell r="E302">
            <v>1000</v>
          </cell>
        </row>
        <row r="303">
          <cell r="B303" t="str">
            <v>9311156</v>
          </cell>
          <cell r="E303">
            <v>153</v>
          </cell>
        </row>
        <row r="304">
          <cell r="B304" t="str">
            <v>9311152</v>
          </cell>
          <cell r="E304">
            <v>451.9</v>
          </cell>
        </row>
        <row r="305">
          <cell r="B305" t="str">
            <v>9311175</v>
          </cell>
          <cell r="E305">
            <v>324</v>
          </cell>
        </row>
        <row r="306">
          <cell r="B306" t="str">
            <v>9311160</v>
          </cell>
          <cell r="E306">
            <v>49.5</v>
          </cell>
        </row>
        <row r="307">
          <cell r="B307" t="str">
            <v>9311150</v>
          </cell>
          <cell r="E307">
            <v>173.5</v>
          </cell>
        </row>
        <row r="308">
          <cell r="B308" t="str">
            <v>9311171</v>
          </cell>
          <cell r="E308">
            <v>224.5</v>
          </cell>
        </row>
        <row r="309">
          <cell r="B309" t="str">
            <v>9201541</v>
          </cell>
          <cell r="E309">
            <v>1</v>
          </cell>
        </row>
        <row r="310">
          <cell r="B310" t="str">
            <v>92015446</v>
          </cell>
          <cell r="E310">
            <v>35000</v>
          </cell>
        </row>
        <row r="311">
          <cell r="B311" t="str">
            <v>9201541</v>
          </cell>
          <cell r="E311">
            <v>37999</v>
          </cell>
        </row>
        <row r="312">
          <cell r="B312" t="str">
            <v>9201544</v>
          </cell>
          <cell r="E312">
            <v>35000</v>
          </cell>
        </row>
        <row r="313">
          <cell r="B313" t="str">
            <v>9201542</v>
          </cell>
          <cell r="E313">
            <v>38000</v>
          </cell>
        </row>
        <row r="314">
          <cell r="B314" t="str">
            <v>9201543</v>
          </cell>
          <cell r="E314">
            <v>35000</v>
          </cell>
        </row>
        <row r="315">
          <cell r="B315" t="str">
            <v>9201545</v>
          </cell>
          <cell r="E315">
            <v>35000</v>
          </cell>
        </row>
        <row r="316">
          <cell r="B316" t="str">
            <v>9210079</v>
          </cell>
          <cell r="E316">
            <v>3</v>
          </cell>
        </row>
        <row r="317">
          <cell r="B317" t="str">
            <v>9210234</v>
          </cell>
          <cell r="E317">
            <v>80</v>
          </cell>
        </row>
        <row r="318">
          <cell r="B318" t="str">
            <v>9203066</v>
          </cell>
          <cell r="E318">
            <v>70</v>
          </cell>
        </row>
        <row r="319">
          <cell r="B319" t="str">
            <v>9203066</v>
          </cell>
          <cell r="E319">
            <v>60</v>
          </cell>
        </row>
        <row r="320">
          <cell r="B320" t="str">
            <v>9202111</v>
          </cell>
          <cell r="E320">
            <v>61</v>
          </cell>
        </row>
        <row r="321">
          <cell r="B321" t="str">
            <v>9202111</v>
          </cell>
          <cell r="E321">
            <v>1</v>
          </cell>
        </row>
        <row r="322">
          <cell r="B322" t="str">
            <v>9206008</v>
          </cell>
          <cell r="E322">
            <v>200</v>
          </cell>
        </row>
        <row r="323">
          <cell r="B323" t="str">
            <v>9206010</v>
          </cell>
          <cell r="E323">
            <v>200</v>
          </cell>
        </row>
        <row r="324">
          <cell r="B324" t="str">
            <v>9206009</v>
          </cell>
          <cell r="E324">
            <v>200</v>
          </cell>
        </row>
        <row r="325">
          <cell r="B325" t="str">
            <v>9210463</v>
          </cell>
          <cell r="E325">
            <v>12000</v>
          </cell>
        </row>
        <row r="326">
          <cell r="B326" t="str">
            <v>9310622</v>
          </cell>
          <cell r="E326">
            <v>1</v>
          </cell>
        </row>
        <row r="327">
          <cell r="B327" t="str">
            <v>9310612</v>
          </cell>
          <cell r="E327">
            <v>31558</v>
          </cell>
        </row>
        <row r="328">
          <cell r="B328" t="str">
            <v>9310622</v>
          </cell>
          <cell r="E328">
            <v>32999</v>
          </cell>
        </row>
        <row r="329">
          <cell r="B329" t="str">
            <v>9201547</v>
          </cell>
          <cell r="E329">
            <v>11150</v>
          </cell>
        </row>
        <row r="330">
          <cell r="B330" t="str">
            <v>9203033</v>
          </cell>
          <cell r="E330">
            <v>250</v>
          </cell>
        </row>
        <row r="331">
          <cell r="B331" t="str">
            <v>9311069</v>
          </cell>
          <cell r="E331">
            <v>2000</v>
          </cell>
        </row>
        <row r="332">
          <cell r="B332" t="str">
            <v>93110700</v>
          </cell>
          <cell r="E332">
            <v>35000</v>
          </cell>
        </row>
        <row r="333">
          <cell r="B333" t="str">
            <v>93110700</v>
          </cell>
          <cell r="E333">
            <v>11000</v>
          </cell>
        </row>
        <row r="334">
          <cell r="B334" t="str">
            <v>93110706</v>
          </cell>
          <cell r="E334">
            <v>500</v>
          </cell>
        </row>
        <row r="335">
          <cell r="B335" t="str">
            <v>9311069</v>
          </cell>
          <cell r="E335">
            <v>500</v>
          </cell>
        </row>
        <row r="336">
          <cell r="B336" t="str">
            <v>93110701</v>
          </cell>
          <cell r="E336">
            <v>500</v>
          </cell>
        </row>
        <row r="337">
          <cell r="B337" t="str">
            <v>9311072</v>
          </cell>
          <cell r="E337">
            <v>2000</v>
          </cell>
        </row>
        <row r="338">
          <cell r="B338" t="str">
            <v>9311072</v>
          </cell>
          <cell r="E338">
            <v>4000</v>
          </cell>
        </row>
        <row r="339">
          <cell r="B339" t="str">
            <v>93110705</v>
          </cell>
          <cell r="E339">
            <v>1500</v>
          </cell>
        </row>
        <row r="340">
          <cell r="B340" t="str">
            <v>93110701</v>
          </cell>
          <cell r="E340">
            <v>2000</v>
          </cell>
        </row>
        <row r="341">
          <cell r="B341" t="str">
            <v>9311072</v>
          </cell>
          <cell r="E341">
            <v>2000</v>
          </cell>
        </row>
        <row r="342">
          <cell r="B342" t="str">
            <v>93110701</v>
          </cell>
          <cell r="E342">
            <v>500</v>
          </cell>
        </row>
        <row r="343">
          <cell r="B343" t="str">
            <v>93110700</v>
          </cell>
          <cell r="E343">
            <v>7000</v>
          </cell>
        </row>
        <row r="344">
          <cell r="B344" t="str">
            <v>93110706</v>
          </cell>
          <cell r="E344">
            <v>500</v>
          </cell>
        </row>
        <row r="345">
          <cell r="B345" t="str">
            <v>93110705</v>
          </cell>
          <cell r="E345">
            <v>4000</v>
          </cell>
        </row>
        <row r="346">
          <cell r="B346" t="str">
            <v>93110706</v>
          </cell>
          <cell r="E346">
            <v>500</v>
          </cell>
        </row>
        <row r="347">
          <cell r="B347" t="str">
            <v>9311068</v>
          </cell>
          <cell r="E347">
            <v>5000</v>
          </cell>
        </row>
        <row r="348">
          <cell r="B348" t="str">
            <v>93110705</v>
          </cell>
          <cell r="E348">
            <v>10000</v>
          </cell>
        </row>
        <row r="349">
          <cell r="B349" t="str">
            <v>9311069</v>
          </cell>
          <cell r="E349">
            <v>1000</v>
          </cell>
        </row>
        <row r="350">
          <cell r="B350" t="str">
            <v>9201549</v>
          </cell>
          <cell r="E350">
            <v>10000</v>
          </cell>
        </row>
        <row r="351">
          <cell r="B351" t="str">
            <v>9201548</v>
          </cell>
          <cell r="E351">
            <v>10000</v>
          </cell>
        </row>
        <row r="352">
          <cell r="B352" t="str">
            <v>9203066</v>
          </cell>
          <cell r="E352">
            <v>50</v>
          </cell>
        </row>
        <row r="353">
          <cell r="B353" t="str">
            <v>9202111</v>
          </cell>
          <cell r="E353">
            <v>17</v>
          </cell>
        </row>
        <row r="354">
          <cell r="B354" t="str">
            <v>9202111</v>
          </cell>
          <cell r="E354">
            <v>10</v>
          </cell>
        </row>
        <row r="355">
          <cell r="B355" t="str">
            <v>9202111</v>
          </cell>
          <cell r="E355">
            <v>4</v>
          </cell>
        </row>
        <row r="356">
          <cell r="B356" t="str">
            <v>9202111</v>
          </cell>
          <cell r="E356">
            <v>1</v>
          </cell>
        </row>
        <row r="357">
          <cell r="B357" t="str">
            <v>9202111</v>
          </cell>
          <cell r="E357">
            <v>23</v>
          </cell>
        </row>
        <row r="358">
          <cell r="B358" t="str">
            <v>9202111</v>
          </cell>
          <cell r="E358">
            <v>8</v>
          </cell>
        </row>
        <row r="359">
          <cell r="B359" t="str">
            <v>9203066</v>
          </cell>
          <cell r="E359">
            <v>240</v>
          </cell>
        </row>
        <row r="360">
          <cell r="B360" t="str">
            <v>9311174</v>
          </cell>
          <cell r="E360">
            <v>200</v>
          </cell>
        </row>
        <row r="361">
          <cell r="B361" t="str">
            <v>9209086</v>
          </cell>
          <cell r="E361">
            <v>200</v>
          </cell>
        </row>
        <row r="362">
          <cell r="B362" t="str">
            <v>9206010</v>
          </cell>
          <cell r="E362">
            <v>200</v>
          </cell>
        </row>
        <row r="363">
          <cell r="B363" t="str">
            <v>9206008</v>
          </cell>
          <cell r="E363">
            <v>200</v>
          </cell>
        </row>
        <row r="364">
          <cell r="B364" t="str">
            <v>9206009</v>
          </cell>
          <cell r="E364">
            <v>200</v>
          </cell>
        </row>
        <row r="365">
          <cell r="B365" t="str">
            <v>9201735</v>
          </cell>
          <cell r="E365">
            <v>1010</v>
          </cell>
        </row>
        <row r="366">
          <cell r="B366" t="str">
            <v>9202111</v>
          </cell>
          <cell r="E366">
            <v>4</v>
          </cell>
        </row>
        <row r="367">
          <cell r="B367" t="str">
            <v>9209041</v>
          </cell>
          <cell r="E367">
            <v>3500</v>
          </cell>
        </row>
        <row r="368">
          <cell r="B368" t="str">
            <v>9209042</v>
          </cell>
          <cell r="E368">
            <v>100</v>
          </cell>
        </row>
        <row r="369">
          <cell r="B369" t="str">
            <v>9201606</v>
          </cell>
          <cell r="E369">
            <v>8</v>
          </cell>
        </row>
        <row r="370">
          <cell r="B370" t="str">
            <v>9209063</v>
          </cell>
          <cell r="E370">
            <v>50</v>
          </cell>
        </row>
        <row r="371">
          <cell r="B371" t="str">
            <v>9203042</v>
          </cell>
          <cell r="E371">
            <v>100</v>
          </cell>
        </row>
        <row r="372">
          <cell r="B372" t="str">
            <v>9210434</v>
          </cell>
          <cell r="E372">
            <v>190</v>
          </cell>
        </row>
        <row r="373">
          <cell r="B373" t="str">
            <v>9210446</v>
          </cell>
          <cell r="E373">
            <v>10</v>
          </cell>
        </row>
        <row r="374">
          <cell r="B374" t="str">
            <v>9209056</v>
          </cell>
          <cell r="E374">
            <v>550</v>
          </cell>
        </row>
        <row r="375">
          <cell r="B375" t="str">
            <v>9310659</v>
          </cell>
          <cell r="E375">
            <v>1</v>
          </cell>
        </row>
        <row r="376">
          <cell r="B376" t="str">
            <v>9210027</v>
          </cell>
          <cell r="E376">
            <v>10</v>
          </cell>
        </row>
        <row r="377">
          <cell r="B377" t="str">
            <v>9210498</v>
          </cell>
          <cell r="E377">
            <v>50</v>
          </cell>
        </row>
        <row r="378">
          <cell r="B378" t="str">
            <v>9210342</v>
          </cell>
          <cell r="E378">
            <v>1</v>
          </cell>
        </row>
        <row r="379">
          <cell r="B379" t="str">
            <v>9210339</v>
          </cell>
          <cell r="E379">
            <v>100</v>
          </cell>
        </row>
        <row r="380">
          <cell r="B380" t="str">
            <v>9311147</v>
          </cell>
          <cell r="E380">
            <v>4</v>
          </cell>
        </row>
        <row r="381">
          <cell r="B381" t="str">
            <v>9311067</v>
          </cell>
          <cell r="E381">
            <v>187</v>
          </cell>
        </row>
        <row r="382">
          <cell r="B382" t="str">
            <v>9311067</v>
          </cell>
          <cell r="E382">
            <v>25</v>
          </cell>
        </row>
        <row r="383">
          <cell r="B383" t="str">
            <v>9311067</v>
          </cell>
          <cell r="E383">
            <v>7</v>
          </cell>
        </row>
        <row r="384">
          <cell r="B384" t="str">
            <v>9311067</v>
          </cell>
          <cell r="E384">
            <v>181</v>
          </cell>
        </row>
        <row r="385">
          <cell r="B385" t="str">
            <v>9311067</v>
          </cell>
          <cell r="E385">
            <v>4</v>
          </cell>
        </row>
        <row r="386">
          <cell r="B386" t="str">
            <v>9311067</v>
          </cell>
          <cell r="E386">
            <v>32</v>
          </cell>
        </row>
        <row r="387">
          <cell r="B387" t="str">
            <v>9311067</v>
          </cell>
          <cell r="E387">
            <v>26</v>
          </cell>
        </row>
        <row r="388">
          <cell r="B388" t="str">
            <v>9311067</v>
          </cell>
          <cell r="E388">
            <v>51</v>
          </cell>
        </row>
        <row r="389">
          <cell r="B389" t="str">
            <v>9311067</v>
          </cell>
          <cell r="E389">
            <v>356</v>
          </cell>
        </row>
        <row r="390">
          <cell r="B390" t="str">
            <v>9311067</v>
          </cell>
          <cell r="E390">
            <v>190</v>
          </cell>
        </row>
        <row r="391">
          <cell r="B391" t="str">
            <v>9311067</v>
          </cell>
          <cell r="E391">
            <v>194</v>
          </cell>
        </row>
        <row r="392">
          <cell r="B392" t="str">
            <v>9311067</v>
          </cell>
          <cell r="E392">
            <v>50</v>
          </cell>
        </row>
        <row r="393">
          <cell r="B393" t="str">
            <v>9311067</v>
          </cell>
          <cell r="E393">
            <v>1</v>
          </cell>
        </row>
        <row r="394">
          <cell r="B394" t="str">
            <v>9311067</v>
          </cell>
          <cell r="E394">
            <v>123</v>
          </cell>
        </row>
        <row r="395">
          <cell r="B395" t="str">
            <v>9311067</v>
          </cell>
          <cell r="E395">
            <v>22</v>
          </cell>
        </row>
        <row r="396">
          <cell r="B396" t="str">
            <v>9311067</v>
          </cell>
          <cell r="E396">
            <v>972</v>
          </cell>
        </row>
        <row r="397">
          <cell r="B397" t="str">
            <v>9311067</v>
          </cell>
          <cell r="E397">
            <v>75</v>
          </cell>
        </row>
        <row r="398">
          <cell r="B398" t="str">
            <v>9311067</v>
          </cell>
          <cell r="E398">
            <v>30</v>
          </cell>
        </row>
        <row r="399">
          <cell r="B399" t="str">
            <v>9311067</v>
          </cell>
          <cell r="E399">
            <v>187</v>
          </cell>
        </row>
        <row r="400">
          <cell r="B400" t="str">
            <v>9311067</v>
          </cell>
          <cell r="E400">
            <v>356</v>
          </cell>
        </row>
        <row r="401">
          <cell r="B401" t="str">
            <v>9205031</v>
          </cell>
          <cell r="E401">
            <v>108</v>
          </cell>
        </row>
        <row r="402">
          <cell r="B402" t="str">
            <v>9205031</v>
          </cell>
          <cell r="E402">
            <v>960</v>
          </cell>
        </row>
        <row r="403">
          <cell r="B403" t="str">
            <v>9205031</v>
          </cell>
          <cell r="E403">
            <v>122</v>
          </cell>
        </row>
        <row r="404">
          <cell r="B404" t="str">
            <v>9205031</v>
          </cell>
          <cell r="E404">
            <v>1950</v>
          </cell>
        </row>
        <row r="405">
          <cell r="B405" t="str">
            <v>9205002</v>
          </cell>
          <cell r="E405">
            <v>6201</v>
          </cell>
        </row>
        <row r="406">
          <cell r="B406" t="str">
            <v>9210197</v>
          </cell>
          <cell r="E406">
            <v>800</v>
          </cell>
        </row>
        <row r="407">
          <cell r="B407" t="str">
            <v>9310600</v>
          </cell>
          <cell r="E407">
            <v>18</v>
          </cell>
        </row>
        <row r="408">
          <cell r="B408" t="str">
            <v>9205031</v>
          </cell>
          <cell r="E408">
            <v>1011</v>
          </cell>
        </row>
        <row r="409">
          <cell r="B409" t="str">
            <v>9210320</v>
          </cell>
          <cell r="E409">
            <v>1052</v>
          </cell>
        </row>
        <row r="410">
          <cell r="B410" t="str">
            <v>9201605</v>
          </cell>
          <cell r="E410">
            <v>367</v>
          </cell>
        </row>
        <row r="411">
          <cell r="B411" t="str">
            <v>9310635</v>
          </cell>
          <cell r="E411">
            <v>200</v>
          </cell>
        </row>
        <row r="412">
          <cell r="B412" t="str">
            <v>9201605</v>
          </cell>
          <cell r="E412">
            <v>200</v>
          </cell>
        </row>
        <row r="413">
          <cell r="B413" t="str">
            <v>9201605</v>
          </cell>
          <cell r="E413">
            <v>310</v>
          </cell>
        </row>
        <row r="414">
          <cell r="B414" t="str">
            <v>9201605</v>
          </cell>
          <cell r="E414">
            <v>500</v>
          </cell>
        </row>
        <row r="415">
          <cell r="B415" t="str">
            <v>9201605</v>
          </cell>
          <cell r="E415">
            <v>15</v>
          </cell>
        </row>
        <row r="416">
          <cell r="B416" t="str">
            <v>9201605</v>
          </cell>
          <cell r="E416">
            <v>200</v>
          </cell>
        </row>
        <row r="417">
          <cell r="B417" t="str">
            <v>9201605</v>
          </cell>
          <cell r="E417">
            <v>380</v>
          </cell>
        </row>
        <row r="418">
          <cell r="B418" t="str">
            <v>9201605</v>
          </cell>
          <cell r="E418">
            <v>365</v>
          </cell>
        </row>
        <row r="419">
          <cell r="B419" t="str">
            <v>9201605</v>
          </cell>
          <cell r="E419">
            <v>2150</v>
          </cell>
        </row>
        <row r="420">
          <cell r="B420" t="str">
            <v>9210155</v>
          </cell>
          <cell r="E420">
            <v>86</v>
          </cell>
        </row>
        <row r="421">
          <cell r="B421" t="str">
            <v>9310635</v>
          </cell>
          <cell r="E421">
            <v>193</v>
          </cell>
        </row>
        <row r="422">
          <cell r="B422" t="str">
            <v>9201742</v>
          </cell>
          <cell r="E422">
            <v>450</v>
          </cell>
        </row>
        <row r="423">
          <cell r="B423" t="str">
            <v>9201742</v>
          </cell>
          <cell r="E423">
            <v>526</v>
          </cell>
        </row>
        <row r="424">
          <cell r="B424" t="str">
            <v>9210343</v>
          </cell>
          <cell r="E424">
            <v>87</v>
          </cell>
        </row>
        <row r="425">
          <cell r="B425" t="str">
            <v>9201742</v>
          </cell>
          <cell r="E425">
            <v>1252</v>
          </cell>
        </row>
        <row r="426">
          <cell r="B426" t="str">
            <v>9201729</v>
          </cell>
          <cell r="E426">
            <v>21550</v>
          </cell>
        </row>
        <row r="427">
          <cell r="B427" t="str">
            <v>9201737</v>
          </cell>
          <cell r="E427">
            <v>8021</v>
          </cell>
        </row>
        <row r="428">
          <cell r="B428" t="str">
            <v>9201736</v>
          </cell>
          <cell r="E428">
            <v>16435</v>
          </cell>
        </row>
        <row r="429">
          <cell r="B429" t="str">
            <v>9203061</v>
          </cell>
          <cell r="E429">
            <v>113</v>
          </cell>
        </row>
        <row r="430">
          <cell r="B430" t="str">
            <v>9203061</v>
          </cell>
          <cell r="E430">
            <v>1</v>
          </cell>
        </row>
        <row r="431">
          <cell r="B431" t="str">
            <v>9201022</v>
          </cell>
          <cell r="E431">
            <v>1371</v>
          </cell>
        </row>
        <row r="432">
          <cell r="B432" t="str">
            <v>9311126</v>
          </cell>
          <cell r="E432">
            <v>440</v>
          </cell>
        </row>
        <row r="433">
          <cell r="B433" t="str">
            <v>9210155</v>
          </cell>
          <cell r="E433">
            <v>68</v>
          </cell>
        </row>
        <row r="434">
          <cell r="B434" t="str">
            <v>9203062</v>
          </cell>
          <cell r="E434">
            <v>61</v>
          </cell>
        </row>
        <row r="435">
          <cell r="B435" t="str">
            <v>9201742</v>
          </cell>
          <cell r="E435">
            <v>110</v>
          </cell>
        </row>
        <row r="436">
          <cell r="B436" t="str">
            <v>9201738</v>
          </cell>
          <cell r="E436">
            <v>5100</v>
          </cell>
        </row>
        <row r="437">
          <cell r="B437" t="str">
            <v>9311204</v>
          </cell>
          <cell r="E437">
            <v>2</v>
          </cell>
        </row>
        <row r="438">
          <cell r="B438" t="str">
            <v>9205013</v>
          </cell>
          <cell r="E438">
            <v>400</v>
          </cell>
        </row>
        <row r="439">
          <cell r="B439" t="str">
            <v>9310627</v>
          </cell>
          <cell r="E439">
            <v>100</v>
          </cell>
        </row>
        <row r="440">
          <cell r="B440" t="str">
            <v>9311216</v>
          </cell>
          <cell r="E440">
            <v>25</v>
          </cell>
        </row>
        <row r="441">
          <cell r="B441" t="str">
            <v>9310547</v>
          </cell>
          <cell r="E441">
            <v>185</v>
          </cell>
        </row>
        <row r="442">
          <cell r="B442" t="str">
            <v>9311204</v>
          </cell>
          <cell r="E442">
            <v>110</v>
          </cell>
        </row>
        <row r="443">
          <cell r="B443" t="str">
            <v>9310628</v>
          </cell>
          <cell r="E443">
            <v>2000</v>
          </cell>
        </row>
        <row r="444">
          <cell r="B444" t="str">
            <v>9311214</v>
          </cell>
          <cell r="E444">
            <v>30</v>
          </cell>
        </row>
        <row r="445">
          <cell r="B445" t="str">
            <v>9210371</v>
          </cell>
          <cell r="E445">
            <v>132</v>
          </cell>
        </row>
        <row r="446">
          <cell r="B446" t="str">
            <v>9310547</v>
          </cell>
          <cell r="E446">
            <v>130</v>
          </cell>
        </row>
        <row r="447">
          <cell r="B447" t="str">
            <v>9310547</v>
          </cell>
          <cell r="E447">
            <v>530</v>
          </cell>
        </row>
        <row r="448">
          <cell r="B448" t="str">
            <v>9201739</v>
          </cell>
          <cell r="E448">
            <v>1142</v>
          </cell>
        </row>
        <row r="449">
          <cell r="B449" t="str">
            <v>9210236</v>
          </cell>
          <cell r="E449">
            <v>44</v>
          </cell>
        </row>
        <row r="450">
          <cell r="B450" t="str">
            <v>9310628</v>
          </cell>
          <cell r="E450">
            <v>1337</v>
          </cell>
        </row>
        <row r="451">
          <cell r="B451" t="str">
            <v>9201736</v>
          </cell>
          <cell r="E451">
            <v>278</v>
          </cell>
        </row>
        <row r="452">
          <cell r="B452" t="str">
            <v>9205914</v>
          </cell>
          <cell r="E452">
            <v>255</v>
          </cell>
        </row>
        <row r="453">
          <cell r="B453" t="str">
            <v>9311204</v>
          </cell>
          <cell r="E453">
            <v>2</v>
          </cell>
        </row>
        <row r="454">
          <cell r="B454" t="str">
            <v>9311204</v>
          </cell>
          <cell r="E454">
            <v>34</v>
          </cell>
        </row>
        <row r="455">
          <cell r="B455" t="str">
            <v>9311216</v>
          </cell>
          <cell r="E455">
            <v>66</v>
          </cell>
        </row>
        <row r="456">
          <cell r="B456" t="str">
            <v>9311215</v>
          </cell>
          <cell r="E456">
            <v>3</v>
          </cell>
        </row>
        <row r="457">
          <cell r="B457" t="str">
            <v>9206119</v>
          </cell>
          <cell r="E457">
            <v>1</v>
          </cell>
        </row>
        <row r="458">
          <cell r="B458" t="str">
            <v>9206119</v>
          </cell>
          <cell r="E458">
            <v>369</v>
          </cell>
        </row>
        <row r="459">
          <cell r="B459" t="str">
            <v>9203061</v>
          </cell>
          <cell r="E459">
            <v>130</v>
          </cell>
        </row>
        <row r="460">
          <cell r="B460" t="str">
            <v>9310600</v>
          </cell>
          <cell r="E460">
            <v>68</v>
          </cell>
        </row>
        <row r="461">
          <cell r="B461" t="str">
            <v>9203062</v>
          </cell>
          <cell r="E461">
            <v>108</v>
          </cell>
        </row>
        <row r="462">
          <cell r="B462" t="str">
            <v>9310600</v>
          </cell>
          <cell r="E462">
            <v>125</v>
          </cell>
        </row>
        <row r="463">
          <cell r="B463" t="str">
            <v>9201717</v>
          </cell>
          <cell r="E463">
            <v>200</v>
          </cell>
        </row>
        <row r="464">
          <cell r="B464" t="str">
            <v>9201201</v>
          </cell>
          <cell r="E464">
            <v>2302</v>
          </cell>
        </row>
        <row r="465">
          <cell r="B465" t="str">
            <v>9210440</v>
          </cell>
          <cell r="E465">
            <v>54</v>
          </cell>
        </row>
        <row r="466">
          <cell r="B466" t="str">
            <v>9310600</v>
          </cell>
          <cell r="E466">
            <v>20</v>
          </cell>
        </row>
        <row r="467">
          <cell r="B467" t="str">
            <v>9311214</v>
          </cell>
          <cell r="E467">
            <v>31</v>
          </cell>
        </row>
        <row r="468">
          <cell r="B468" t="str">
            <v>9210440</v>
          </cell>
          <cell r="E468">
            <v>82</v>
          </cell>
        </row>
        <row r="469">
          <cell r="B469" t="str">
            <v>9311216</v>
          </cell>
          <cell r="E469">
            <v>39</v>
          </cell>
        </row>
        <row r="470">
          <cell r="B470" t="str">
            <v>9310600</v>
          </cell>
          <cell r="E470">
            <v>60</v>
          </cell>
        </row>
        <row r="471">
          <cell r="B471" t="str">
            <v>9208036</v>
          </cell>
          <cell r="E471">
            <v>10000</v>
          </cell>
        </row>
        <row r="472">
          <cell r="B472" t="str">
            <v>9203028</v>
          </cell>
          <cell r="E472">
            <v>200</v>
          </cell>
        </row>
        <row r="473">
          <cell r="B473" t="str">
            <v>9210499</v>
          </cell>
          <cell r="E473">
            <v>40</v>
          </cell>
        </row>
        <row r="474">
          <cell r="B474" t="str">
            <v>9209029</v>
          </cell>
          <cell r="E474">
            <v>700</v>
          </cell>
        </row>
        <row r="475">
          <cell r="B475" t="str">
            <v>9202111</v>
          </cell>
          <cell r="E475">
            <v>67</v>
          </cell>
        </row>
        <row r="476">
          <cell r="B476" t="str">
            <v>9210346</v>
          </cell>
          <cell r="E476">
            <v>1</v>
          </cell>
        </row>
        <row r="477">
          <cell r="B477" t="str">
            <v>9208036</v>
          </cell>
          <cell r="E477">
            <v>10000</v>
          </cell>
        </row>
        <row r="478">
          <cell r="B478" t="str">
            <v>9203028</v>
          </cell>
          <cell r="E478">
            <v>150</v>
          </cell>
        </row>
        <row r="479">
          <cell r="B479" t="str">
            <v>9210309</v>
          </cell>
          <cell r="E479">
            <v>290</v>
          </cell>
        </row>
        <row r="480">
          <cell r="B480" t="str">
            <v>9210522</v>
          </cell>
          <cell r="E480">
            <v>330.7</v>
          </cell>
        </row>
        <row r="481">
          <cell r="B481" t="str">
            <v>9207020</v>
          </cell>
          <cell r="E481">
            <v>59999</v>
          </cell>
        </row>
        <row r="482">
          <cell r="B482" t="str">
            <v>9207020</v>
          </cell>
          <cell r="E482">
            <v>1</v>
          </cell>
        </row>
        <row r="483">
          <cell r="B483" t="str">
            <v>9210127</v>
          </cell>
          <cell r="E483">
            <v>10</v>
          </cell>
        </row>
        <row r="484">
          <cell r="B484" t="str">
            <v>9203084</v>
          </cell>
          <cell r="E484">
            <v>40</v>
          </cell>
        </row>
        <row r="485">
          <cell r="B485" t="str">
            <v>9203082</v>
          </cell>
          <cell r="E485">
            <v>10</v>
          </cell>
        </row>
        <row r="486">
          <cell r="B486" t="str">
            <v>9210523</v>
          </cell>
          <cell r="E486">
            <v>135</v>
          </cell>
        </row>
        <row r="487">
          <cell r="B487" t="str">
            <v>9201551</v>
          </cell>
          <cell r="E487">
            <v>20000</v>
          </cell>
        </row>
        <row r="488">
          <cell r="B488" t="str">
            <v>9201550</v>
          </cell>
          <cell r="E488">
            <v>20000</v>
          </cell>
        </row>
        <row r="489">
          <cell r="B489" t="str">
            <v>9202731</v>
          </cell>
          <cell r="E489">
            <v>30</v>
          </cell>
        </row>
        <row r="490">
          <cell r="B490" t="str">
            <v>9208019</v>
          </cell>
          <cell r="E490">
            <v>10000</v>
          </cell>
        </row>
        <row r="491">
          <cell r="B491" t="str">
            <v>9202731</v>
          </cell>
          <cell r="E491">
            <v>10</v>
          </cell>
        </row>
        <row r="492">
          <cell r="B492" t="str">
            <v>9205824</v>
          </cell>
          <cell r="E492">
            <v>10000</v>
          </cell>
        </row>
        <row r="493">
          <cell r="B493" t="str">
            <v>9205825</v>
          </cell>
          <cell r="E493">
            <v>900</v>
          </cell>
        </row>
        <row r="494">
          <cell r="B494" t="str">
            <v>9205823</v>
          </cell>
          <cell r="E494">
            <v>990</v>
          </cell>
        </row>
        <row r="495">
          <cell r="B495" t="str">
            <v>9210345</v>
          </cell>
          <cell r="E495">
            <v>40000</v>
          </cell>
        </row>
        <row r="496">
          <cell r="B496" t="str">
            <v>9205813</v>
          </cell>
          <cell r="E496">
            <v>3110</v>
          </cell>
        </row>
        <row r="497">
          <cell r="B497" t="str">
            <v>9203063</v>
          </cell>
          <cell r="E497">
            <v>68.8</v>
          </cell>
        </row>
        <row r="498">
          <cell r="B498" t="str">
            <v>9203063</v>
          </cell>
          <cell r="E498">
            <v>1</v>
          </cell>
        </row>
        <row r="499">
          <cell r="B499" t="str">
            <v>9203028</v>
          </cell>
          <cell r="E499">
            <v>50</v>
          </cell>
        </row>
        <row r="500">
          <cell r="B500" t="str">
            <v>9210365</v>
          </cell>
          <cell r="E500">
            <v>154</v>
          </cell>
        </row>
        <row r="501">
          <cell r="B501" t="str">
            <v>9206114</v>
          </cell>
          <cell r="E501">
            <v>768</v>
          </cell>
        </row>
        <row r="502">
          <cell r="B502" t="str">
            <v>9206115</v>
          </cell>
          <cell r="E502">
            <v>384</v>
          </cell>
        </row>
        <row r="503">
          <cell r="B503" t="str">
            <v>9206116</v>
          </cell>
          <cell r="E503">
            <v>790</v>
          </cell>
        </row>
        <row r="504">
          <cell r="B504" t="str">
            <v>9206114</v>
          </cell>
          <cell r="E504">
            <v>1</v>
          </cell>
        </row>
        <row r="505">
          <cell r="B505" t="str">
            <v>9209031</v>
          </cell>
          <cell r="E505">
            <v>10</v>
          </cell>
        </row>
        <row r="506">
          <cell r="B506" t="str">
            <v>9209033</v>
          </cell>
          <cell r="E506">
            <v>2</v>
          </cell>
        </row>
        <row r="507">
          <cell r="B507" t="str">
            <v>9203076</v>
          </cell>
          <cell r="E507">
            <v>120</v>
          </cell>
        </row>
        <row r="508">
          <cell r="B508" t="str">
            <v>9209097</v>
          </cell>
          <cell r="E508">
            <v>100</v>
          </cell>
        </row>
        <row r="509">
          <cell r="B509" t="str">
            <v>9210665</v>
          </cell>
          <cell r="E509">
            <v>2</v>
          </cell>
        </row>
        <row r="510">
          <cell r="B510" t="str">
            <v>9210025</v>
          </cell>
          <cell r="E510">
            <v>100</v>
          </cell>
        </row>
        <row r="511">
          <cell r="B511" t="str">
            <v>9208023</v>
          </cell>
          <cell r="E511">
            <v>250</v>
          </cell>
        </row>
        <row r="512">
          <cell r="B512" t="str">
            <v>9210206</v>
          </cell>
          <cell r="E512">
            <v>4303</v>
          </cell>
        </row>
        <row r="513">
          <cell r="B513" t="str">
            <v>9210206</v>
          </cell>
          <cell r="E513">
            <v>2120</v>
          </cell>
        </row>
        <row r="514">
          <cell r="B514" t="str">
            <v>9205052</v>
          </cell>
          <cell r="E514">
            <v>6972</v>
          </cell>
        </row>
        <row r="515">
          <cell r="B515" t="str">
            <v>9205041</v>
          </cell>
          <cell r="E515">
            <v>5932</v>
          </cell>
        </row>
        <row r="516">
          <cell r="B516" t="str">
            <v>9205042</v>
          </cell>
          <cell r="E516">
            <v>205</v>
          </cell>
        </row>
        <row r="517">
          <cell r="B517" t="str">
            <v>9205052</v>
          </cell>
          <cell r="E517">
            <v>1</v>
          </cell>
        </row>
        <row r="518">
          <cell r="B518" t="str">
            <v>9210331</v>
          </cell>
          <cell r="E518">
            <v>49</v>
          </cell>
        </row>
        <row r="519">
          <cell r="B519" t="str">
            <v>9311092</v>
          </cell>
          <cell r="E519">
            <v>2000</v>
          </cell>
        </row>
        <row r="520">
          <cell r="B520" t="str">
            <v>9311094</v>
          </cell>
          <cell r="E520">
            <v>2352</v>
          </cell>
        </row>
        <row r="521">
          <cell r="B521" t="str">
            <v>9311094</v>
          </cell>
          <cell r="E521">
            <v>204</v>
          </cell>
        </row>
        <row r="522">
          <cell r="B522" t="str">
            <v>9311089</v>
          </cell>
          <cell r="E522">
            <v>2140</v>
          </cell>
        </row>
        <row r="523">
          <cell r="B523" t="str">
            <v>9311088</v>
          </cell>
          <cell r="E523">
            <v>2140</v>
          </cell>
        </row>
        <row r="524">
          <cell r="B524" t="str">
            <v>9310554</v>
          </cell>
          <cell r="E524">
            <v>13.5</v>
          </cell>
        </row>
        <row r="525">
          <cell r="B525" t="str">
            <v>9311095</v>
          </cell>
          <cell r="E525">
            <v>76</v>
          </cell>
        </row>
        <row r="526">
          <cell r="B526" t="str">
            <v>9205929</v>
          </cell>
          <cell r="E526">
            <v>2500</v>
          </cell>
        </row>
        <row r="527">
          <cell r="B527" t="str">
            <v>9311095</v>
          </cell>
          <cell r="E527">
            <v>67</v>
          </cell>
        </row>
        <row r="528">
          <cell r="B528" t="str">
            <v>9311089</v>
          </cell>
          <cell r="E528">
            <v>2150</v>
          </cell>
        </row>
        <row r="529">
          <cell r="B529" t="str">
            <v>9311081</v>
          </cell>
          <cell r="E529">
            <v>2001</v>
          </cell>
        </row>
        <row r="530">
          <cell r="B530" t="str">
            <v>9210463</v>
          </cell>
          <cell r="E530">
            <v>2250</v>
          </cell>
        </row>
        <row r="531">
          <cell r="B531" t="str">
            <v>9311092</v>
          </cell>
          <cell r="E531">
            <v>1</v>
          </cell>
        </row>
        <row r="532">
          <cell r="B532" t="str">
            <v>9210127</v>
          </cell>
          <cell r="E532">
            <v>15</v>
          </cell>
        </row>
        <row r="533">
          <cell r="B533" t="str">
            <v>9202111</v>
          </cell>
          <cell r="E533">
            <v>31</v>
          </cell>
        </row>
        <row r="534">
          <cell r="B534" t="str">
            <v>9310652</v>
          </cell>
          <cell r="E534">
            <v>36</v>
          </cell>
        </row>
        <row r="535">
          <cell r="B535" t="str">
            <v>9202222</v>
          </cell>
          <cell r="E535">
            <v>39</v>
          </cell>
        </row>
        <row r="536">
          <cell r="B536" t="str">
            <v>9208005</v>
          </cell>
          <cell r="E536">
            <v>1</v>
          </cell>
        </row>
        <row r="537">
          <cell r="B537" t="str">
            <v>9203029</v>
          </cell>
          <cell r="E537">
            <v>3499</v>
          </cell>
        </row>
        <row r="538">
          <cell r="B538" t="str">
            <v>9208005</v>
          </cell>
          <cell r="E538">
            <v>32000</v>
          </cell>
        </row>
        <row r="539">
          <cell r="B539" t="str">
            <v>9208005</v>
          </cell>
          <cell r="E539">
            <v>149999</v>
          </cell>
        </row>
        <row r="540">
          <cell r="B540" t="str">
            <v>9205025</v>
          </cell>
          <cell r="E540">
            <v>10000</v>
          </cell>
        </row>
        <row r="541">
          <cell r="B541" t="str">
            <v>9205812</v>
          </cell>
          <cell r="E541">
            <v>85000</v>
          </cell>
        </row>
        <row r="542">
          <cell r="B542" t="str">
            <v>9208006</v>
          </cell>
          <cell r="E542">
            <v>84999</v>
          </cell>
        </row>
        <row r="543">
          <cell r="B543" t="str">
            <v>9208006</v>
          </cell>
          <cell r="E543">
            <v>1</v>
          </cell>
        </row>
        <row r="544">
          <cell r="B544" t="str">
            <v>9210279</v>
          </cell>
          <cell r="E544">
            <v>29999</v>
          </cell>
        </row>
        <row r="545">
          <cell r="B545" t="str">
            <v>9210279</v>
          </cell>
          <cell r="E545">
            <v>1</v>
          </cell>
        </row>
        <row r="547">
          <cell r="B547" t="str">
            <v>9202111</v>
          </cell>
          <cell r="E547">
            <v>3</v>
          </cell>
        </row>
        <row r="548">
          <cell r="B548" t="str">
            <v>9202111</v>
          </cell>
          <cell r="E548">
            <v>1</v>
          </cell>
        </row>
        <row r="549">
          <cell r="B549" t="str">
            <v>9202111</v>
          </cell>
          <cell r="E549">
            <v>1</v>
          </cell>
        </row>
        <row r="550">
          <cell r="B550" t="str">
            <v>9206119</v>
          </cell>
          <cell r="E550">
            <v>1</v>
          </cell>
        </row>
        <row r="551">
          <cell r="B551" t="str">
            <v>9206119</v>
          </cell>
          <cell r="E551">
            <v>432</v>
          </cell>
        </row>
        <row r="552">
          <cell r="B552" t="str">
            <v>9311187</v>
          </cell>
          <cell r="E552">
            <v>660</v>
          </cell>
        </row>
        <row r="553">
          <cell r="B553" t="str">
            <v>9203044</v>
          </cell>
          <cell r="E553">
            <v>10000</v>
          </cell>
        </row>
        <row r="554">
          <cell r="B554" t="str">
            <v>9210391</v>
          </cell>
          <cell r="E554">
            <v>2</v>
          </cell>
        </row>
        <row r="555">
          <cell r="B555" t="str">
            <v>93102125</v>
          </cell>
          <cell r="E555">
            <v>2</v>
          </cell>
        </row>
        <row r="556">
          <cell r="B556" t="str">
            <v>9209056</v>
          </cell>
          <cell r="E556">
            <v>20</v>
          </cell>
        </row>
        <row r="557">
          <cell r="B557" t="str">
            <v>9209052</v>
          </cell>
          <cell r="E557">
            <v>16</v>
          </cell>
        </row>
        <row r="558">
          <cell r="B558" t="str">
            <v>9210151</v>
          </cell>
          <cell r="E558">
            <v>168</v>
          </cell>
        </row>
        <row r="559">
          <cell r="B559" t="str">
            <v>9210117</v>
          </cell>
          <cell r="E559">
            <v>15</v>
          </cell>
        </row>
        <row r="560">
          <cell r="B560" t="str">
            <v>9210029</v>
          </cell>
          <cell r="E560">
            <v>300</v>
          </cell>
        </row>
        <row r="561">
          <cell r="B561" t="str">
            <v>9210682</v>
          </cell>
          <cell r="E561">
            <v>1</v>
          </cell>
        </row>
        <row r="562">
          <cell r="B562" t="str">
            <v>9210716</v>
          </cell>
          <cell r="E562">
            <v>3</v>
          </cell>
        </row>
        <row r="563">
          <cell r="B563" t="str">
            <v>9210682</v>
          </cell>
          <cell r="E563">
            <v>1</v>
          </cell>
        </row>
        <row r="564">
          <cell r="B564" t="str">
            <v>9210328</v>
          </cell>
          <cell r="E564">
            <v>10</v>
          </cell>
        </row>
        <row r="565">
          <cell r="B565" t="str">
            <v>9210715</v>
          </cell>
          <cell r="E565">
            <v>1</v>
          </cell>
        </row>
        <row r="566">
          <cell r="B566" t="str">
            <v>9210715</v>
          </cell>
          <cell r="E566">
            <v>2</v>
          </cell>
        </row>
        <row r="567">
          <cell r="B567" t="str">
            <v>9210716</v>
          </cell>
          <cell r="E567">
            <v>2</v>
          </cell>
        </row>
        <row r="568">
          <cell r="B568" t="str">
            <v>9210682</v>
          </cell>
          <cell r="E568">
            <v>1</v>
          </cell>
        </row>
        <row r="569">
          <cell r="B569" t="str">
            <v>9210682</v>
          </cell>
          <cell r="E569">
            <v>0</v>
          </cell>
        </row>
        <row r="570">
          <cell r="B570" t="str">
            <v>9210717</v>
          </cell>
          <cell r="E570">
            <v>1</v>
          </cell>
        </row>
        <row r="571">
          <cell r="B571" t="str">
            <v>9210715</v>
          </cell>
          <cell r="E571">
            <v>1</v>
          </cell>
        </row>
        <row r="572">
          <cell r="B572" t="str">
            <v>9210717</v>
          </cell>
          <cell r="E572">
            <v>1</v>
          </cell>
        </row>
        <row r="573">
          <cell r="B573" t="str">
            <v>9210717</v>
          </cell>
          <cell r="E573">
            <v>1</v>
          </cell>
        </row>
        <row r="574">
          <cell r="B574" t="str">
            <v>9210682</v>
          </cell>
          <cell r="E574">
            <v>2</v>
          </cell>
        </row>
        <row r="575">
          <cell r="B575" t="str">
            <v>9210715</v>
          </cell>
          <cell r="E575">
            <v>1</v>
          </cell>
        </row>
        <row r="576">
          <cell r="B576" t="str">
            <v>9310652</v>
          </cell>
          <cell r="E576">
            <v>1</v>
          </cell>
        </row>
        <row r="577">
          <cell r="B577" t="str">
            <v>9310652</v>
          </cell>
          <cell r="E577">
            <v>503</v>
          </cell>
        </row>
        <row r="578">
          <cell r="B578" t="str">
            <v>9210445</v>
          </cell>
          <cell r="E578">
            <v>3600</v>
          </cell>
        </row>
        <row r="579">
          <cell r="B579" t="str">
            <v>9202111</v>
          </cell>
          <cell r="E579">
            <v>42</v>
          </cell>
        </row>
        <row r="580">
          <cell r="B580" t="str">
            <v>9208005</v>
          </cell>
          <cell r="E580">
            <v>1200</v>
          </cell>
        </row>
        <row r="581">
          <cell r="B581" t="str">
            <v>9201719</v>
          </cell>
          <cell r="E581">
            <v>1100</v>
          </cell>
        </row>
        <row r="582">
          <cell r="B582" t="str">
            <v>9208005</v>
          </cell>
          <cell r="E582">
            <v>700</v>
          </cell>
        </row>
        <row r="583">
          <cell r="B583" t="str">
            <v>9311138</v>
          </cell>
          <cell r="E583">
            <v>1900</v>
          </cell>
        </row>
        <row r="584">
          <cell r="B584" t="str">
            <v>9201740</v>
          </cell>
          <cell r="E584">
            <v>1500</v>
          </cell>
        </row>
        <row r="585">
          <cell r="B585" t="str">
            <v>9201719</v>
          </cell>
          <cell r="E585">
            <v>2500</v>
          </cell>
        </row>
        <row r="586">
          <cell r="B586" t="str">
            <v>9201719</v>
          </cell>
          <cell r="E586">
            <v>300</v>
          </cell>
        </row>
        <row r="587">
          <cell r="B587" t="str">
            <v>9311194</v>
          </cell>
          <cell r="E587">
            <v>80</v>
          </cell>
        </row>
        <row r="588">
          <cell r="B588" t="str">
            <v>9201740</v>
          </cell>
          <cell r="E588">
            <v>1000</v>
          </cell>
        </row>
        <row r="589">
          <cell r="B589" t="str">
            <v>9201719</v>
          </cell>
          <cell r="E589">
            <v>500</v>
          </cell>
        </row>
        <row r="590">
          <cell r="B590" t="str">
            <v>9201720</v>
          </cell>
          <cell r="E590">
            <v>200</v>
          </cell>
        </row>
        <row r="591">
          <cell r="B591" t="str">
            <v>9210031</v>
          </cell>
          <cell r="E591">
            <v>300</v>
          </cell>
        </row>
        <row r="592">
          <cell r="B592" t="str">
            <v>9210525</v>
          </cell>
          <cell r="E592">
            <v>1</v>
          </cell>
        </row>
        <row r="593">
          <cell r="B593" t="str">
            <v>9201720</v>
          </cell>
          <cell r="E593">
            <v>300</v>
          </cell>
        </row>
        <row r="594">
          <cell r="B594" t="str">
            <v>9311120</v>
          </cell>
          <cell r="E594">
            <v>200</v>
          </cell>
        </row>
        <row r="595">
          <cell r="B595" t="str">
            <v>9201719</v>
          </cell>
          <cell r="E595">
            <v>1</v>
          </cell>
        </row>
        <row r="596">
          <cell r="B596" t="str">
            <v>9202111</v>
          </cell>
          <cell r="E596">
            <v>87</v>
          </cell>
        </row>
        <row r="597">
          <cell r="B597" t="str">
            <v>9201740</v>
          </cell>
          <cell r="E597">
            <v>7300</v>
          </cell>
        </row>
        <row r="598">
          <cell r="B598" t="str">
            <v>9201720</v>
          </cell>
          <cell r="E598">
            <v>800</v>
          </cell>
        </row>
        <row r="599">
          <cell r="B599" t="str">
            <v>9201720</v>
          </cell>
          <cell r="E599">
            <v>600</v>
          </cell>
        </row>
        <row r="600">
          <cell r="B600" t="str">
            <v>9201719</v>
          </cell>
          <cell r="E600">
            <v>4599</v>
          </cell>
        </row>
        <row r="601">
          <cell r="B601" t="str">
            <v>9311194</v>
          </cell>
          <cell r="E601">
            <v>40</v>
          </cell>
        </row>
        <row r="602">
          <cell r="B602" t="str">
            <v>9311138</v>
          </cell>
          <cell r="E602">
            <v>1500</v>
          </cell>
        </row>
        <row r="603">
          <cell r="B603" t="str">
            <v>9311194</v>
          </cell>
          <cell r="E603">
            <v>10</v>
          </cell>
        </row>
        <row r="604">
          <cell r="B604" t="str">
            <v>9208005</v>
          </cell>
          <cell r="E604">
            <v>5500</v>
          </cell>
        </row>
        <row r="605">
          <cell r="B605" t="str">
            <v>9311120</v>
          </cell>
          <cell r="E605">
            <v>1800</v>
          </cell>
        </row>
        <row r="606">
          <cell r="B606" t="str">
            <v>9311138</v>
          </cell>
          <cell r="E606">
            <v>2000</v>
          </cell>
        </row>
        <row r="607">
          <cell r="B607" t="str">
            <v>9201740</v>
          </cell>
          <cell r="E607">
            <v>1700</v>
          </cell>
        </row>
        <row r="608">
          <cell r="B608" t="str">
            <v>9201719</v>
          </cell>
          <cell r="E608">
            <v>1000</v>
          </cell>
        </row>
        <row r="609">
          <cell r="B609" t="str">
            <v>9311138</v>
          </cell>
          <cell r="E609">
            <v>1100</v>
          </cell>
        </row>
        <row r="610">
          <cell r="B610" t="str">
            <v>9203048</v>
          </cell>
          <cell r="E610">
            <v>10</v>
          </cell>
        </row>
        <row r="611">
          <cell r="B611" t="str">
            <v>9203048</v>
          </cell>
          <cell r="E611">
            <v>2</v>
          </cell>
        </row>
        <row r="612">
          <cell r="B612" t="str">
            <v>9210071</v>
          </cell>
          <cell r="E612">
            <v>79</v>
          </cell>
        </row>
        <row r="613">
          <cell r="B613" t="str">
            <v>9210096</v>
          </cell>
          <cell r="E613">
            <v>85</v>
          </cell>
        </row>
        <row r="614">
          <cell r="B614" t="str">
            <v>9210472</v>
          </cell>
          <cell r="E614">
            <v>717</v>
          </cell>
        </row>
        <row r="615">
          <cell r="B615" t="str">
            <v>9210234</v>
          </cell>
          <cell r="E615">
            <v>52</v>
          </cell>
        </row>
        <row r="616">
          <cell r="B616" t="str">
            <v>9210166</v>
          </cell>
          <cell r="E616">
            <v>45</v>
          </cell>
        </row>
        <row r="617">
          <cell r="B617" t="str">
            <v>9210287</v>
          </cell>
          <cell r="E617">
            <v>124</v>
          </cell>
        </row>
        <row r="618">
          <cell r="B618" t="str">
            <v>9210100</v>
          </cell>
          <cell r="E618">
            <v>100</v>
          </cell>
        </row>
        <row r="619">
          <cell r="B619" t="str">
            <v>9210165</v>
          </cell>
          <cell r="E619">
            <v>100</v>
          </cell>
        </row>
        <row r="620">
          <cell r="B620" t="str">
            <v>9203035</v>
          </cell>
          <cell r="E620">
            <v>4</v>
          </cell>
        </row>
        <row r="621">
          <cell r="B621" t="str">
            <v>9210152</v>
          </cell>
          <cell r="E621">
            <v>200</v>
          </cell>
        </row>
        <row r="622">
          <cell r="B622" t="str">
            <v>9203076</v>
          </cell>
          <cell r="E622">
            <v>145</v>
          </cell>
        </row>
        <row r="623">
          <cell r="B623" t="str">
            <v>9205924</v>
          </cell>
          <cell r="E623">
            <v>2</v>
          </cell>
        </row>
        <row r="624">
          <cell r="B624" t="str">
            <v>9209068</v>
          </cell>
          <cell r="E624">
            <v>1380</v>
          </cell>
        </row>
        <row r="625">
          <cell r="B625" t="str">
            <v>9209054</v>
          </cell>
          <cell r="E625">
            <v>2</v>
          </cell>
        </row>
        <row r="626">
          <cell r="B626" t="str">
            <v>9208006</v>
          </cell>
          <cell r="E626">
            <v>95000</v>
          </cell>
        </row>
        <row r="627">
          <cell r="B627" t="str">
            <v>9205812</v>
          </cell>
          <cell r="E627">
            <v>94999</v>
          </cell>
        </row>
        <row r="628">
          <cell r="B628" t="str">
            <v>9205822</v>
          </cell>
          <cell r="E628">
            <v>5000</v>
          </cell>
        </row>
        <row r="629">
          <cell r="B629" t="str">
            <v>9205812</v>
          </cell>
          <cell r="E629">
            <v>1</v>
          </cell>
        </row>
        <row r="630">
          <cell r="B630" t="str">
            <v>9208017</v>
          </cell>
          <cell r="E630">
            <v>5000</v>
          </cell>
        </row>
        <row r="631">
          <cell r="B631" t="str">
            <v>9310684</v>
          </cell>
          <cell r="E631">
            <v>6</v>
          </cell>
        </row>
        <row r="632">
          <cell r="B632" t="str">
            <v>9311049</v>
          </cell>
          <cell r="E632">
            <v>3</v>
          </cell>
        </row>
        <row r="633">
          <cell r="B633" t="str">
            <v>9311029</v>
          </cell>
          <cell r="E633">
            <v>1</v>
          </cell>
        </row>
        <row r="634">
          <cell r="B634" t="str">
            <v>9310699</v>
          </cell>
          <cell r="E634">
            <v>1</v>
          </cell>
        </row>
        <row r="635">
          <cell r="B635" t="str">
            <v>9311031</v>
          </cell>
          <cell r="E635">
            <v>1</v>
          </cell>
        </row>
        <row r="636">
          <cell r="B636" t="str">
            <v>9311036</v>
          </cell>
          <cell r="E636">
            <v>1</v>
          </cell>
        </row>
        <row r="637">
          <cell r="B637" t="str">
            <v>9311018</v>
          </cell>
          <cell r="E637">
            <v>3</v>
          </cell>
        </row>
        <row r="638">
          <cell r="B638" t="str">
            <v>9201549</v>
          </cell>
          <cell r="E638">
            <v>5000</v>
          </cell>
        </row>
        <row r="639">
          <cell r="B639" t="str">
            <v>9201552</v>
          </cell>
          <cell r="E639">
            <v>1000</v>
          </cell>
        </row>
        <row r="640">
          <cell r="B640" t="str">
            <v>9201552</v>
          </cell>
          <cell r="E640">
            <v>119</v>
          </cell>
        </row>
        <row r="641">
          <cell r="B641" t="str">
            <v>9201724</v>
          </cell>
          <cell r="E641">
            <v>300</v>
          </cell>
        </row>
        <row r="642">
          <cell r="B642" t="str">
            <v>9201554</v>
          </cell>
          <cell r="E642">
            <v>7200</v>
          </cell>
        </row>
        <row r="643">
          <cell r="B643" t="str">
            <v>9201548</v>
          </cell>
          <cell r="E643">
            <v>15800</v>
          </cell>
        </row>
        <row r="644">
          <cell r="B644" t="str">
            <v>9201549</v>
          </cell>
          <cell r="E644">
            <v>1000</v>
          </cell>
        </row>
        <row r="645">
          <cell r="B645" t="str">
            <v>9201553</v>
          </cell>
          <cell r="E645">
            <v>1000</v>
          </cell>
        </row>
        <row r="646">
          <cell r="B646" t="str">
            <v>9201724</v>
          </cell>
          <cell r="E646">
            <v>800</v>
          </cell>
        </row>
        <row r="647">
          <cell r="B647" t="str">
            <v>9201552</v>
          </cell>
          <cell r="E647">
            <v>1</v>
          </cell>
        </row>
        <row r="648">
          <cell r="B648" t="str">
            <v>9201607</v>
          </cell>
          <cell r="E648">
            <v>2700</v>
          </cell>
        </row>
        <row r="649">
          <cell r="B649" t="str">
            <v>9210183</v>
          </cell>
          <cell r="E649">
            <v>2500</v>
          </cell>
        </row>
        <row r="650">
          <cell r="B650" t="str">
            <v>9201607</v>
          </cell>
          <cell r="E650">
            <v>999</v>
          </cell>
        </row>
        <row r="651">
          <cell r="B651" t="str">
            <v>9201607</v>
          </cell>
          <cell r="E651">
            <v>1</v>
          </cell>
        </row>
        <row r="652">
          <cell r="B652" t="str">
            <v>9207012</v>
          </cell>
          <cell r="E652">
            <v>419</v>
          </cell>
        </row>
        <row r="653">
          <cell r="B653" t="str">
            <v>9207012</v>
          </cell>
          <cell r="E653">
            <v>1</v>
          </cell>
        </row>
        <row r="654">
          <cell r="B654" t="str">
            <v>9203063</v>
          </cell>
          <cell r="E654">
            <v>1</v>
          </cell>
        </row>
        <row r="655">
          <cell r="B655" t="str">
            <v>9203063</v>
          </cell>
          <cell r="E655">
            <v>70.3</v>
          </cell>
        </row>
        <row r="656">
          <cell r="B656" t="str">
            <v>9210119</v>
          </cell>
          <cell r="E656">
            <v>1</v>
          </cell>
        </row>
        <row r="657">
          <cell r="B657" t="str">
            <v>9210119</v>
          </cell>
          <cell r="E657">
            <v>660</v>
          </cell>
        </row>
        <row r="658">
          <cell r="B658" t="str">
            <v>9210119</v>
          </cell>
          <cell r="E658">
            <v>1050</v>
          </cell>
        </row>
        <row r="659">
          <cell r="B659" t="str">
            <v>9210071</v>
          </cell>
          <cell r="E659">
            <v>214</v>
          </cell>
        </row>
        <row r="660">
          <cell r="B660" t="str">
            <v>9210090</v>
          </cell>
          <cell r="E660">
            <v>482</v>
          </cell>
        </row>
        <row r="661">
          <cell r="B661" t="str">
            <v>9210144</v>
          </cell>
          <cell r="E661">
            <v>1</v>
          </cell>
        </row>
        <row r="662">
          <cell r="B662" t="str">
            <v>9210142</v>
          </cell>
          <cell r="E662">
            <v>800</v>
          </cell>
        </row>
        <row r="663">
          <cell r="B663" t="str">
            <v>9210141</v>
          </cell>
          <cell r="E663">
            <v>1744</v>
          </cell>
        </row>
        <row r="664">
          <cell r="B664" t="str">
            <v>9210143</v>
          </cell>
          <cell r="E664">
            <v>3979</v>
          </cell>
        </row>
        <row r="665">
          <cell r="B665" t="str">
            <v>9210144</v>
          </cell>
          <cell r="E665">
            <v>3700</v>
          </cell>
        </row>
        <row r="666">
          <cell r="B666" t="str">
            <v>9210139</v>
          </cell>
          <cell r="E666">
            <v>190</v>
          </cell>
        </row>
        <row r="667">
          <cell r="B667" t="str">
            <v>9210145</v>
          </cell>
          <cell r="E667">
            <v>6189</v>
          </cell>
        </row>
        <row r="668">
          <cell r="B668" t="str">
            <v>9209068</v>
          </cell>
          <cell r="E668">
            <v>28</v>
          </cell>
        </row>
        <row r="669">
          <cell r="B669" t="str">
            <v>9209070</v>
          </cell>
          <cell r="E669">
            <v>14</v>
          </cell>
        </row>
        <row r="670">
          <cell r="B670" t="str">
            <v>9210233</v>
          </cell>
          <cell r="E670">
            <v>4</v>
          </cell>
        </row>
        <row r="671">
          <cell r="B671" t="str">
            <v>9210427</v>
          </cell>
          <cell r="E671">
            <v>1</v>
          </cell>
        </row>
        <row r="672">
          <cell r="B672" t="str">
            <v>9210233</v>
          </cell>
          <cell r="E672">
            <v>1</v>
          </cell>
        </row>
        <row r="673">
          <cell r="B673" t="str">
            <v>9203069</v>
          </cell>
          <cell r="E673">
            <v>300</v>
          </cell>
        </row>
        <row r="674">
          <cell r="B674" t="str">
            <v>9210637</v>
          </cell>
          <cell r="E674">
            <v>200</v>
          </cell>
        </row>
        <row r="675">
          <cell r="B675" t="str">
            <v>9210033</v>
          </cell>
          <cell r="E675">
            <v>198</v>
          </cell>
        </row>
        <row r="676">
          <cell r="B676" t="str">
            <v>9205942</v>
          </cell>
          <cell r="E676">
            <v>22</v>
          </cell>
        </row>
        <row r="677">
          <cell r="B677" t="str">
            <v>9210490</v>
          </cell>
          <cell r="E677">
            <v>12</v>
          </cell>
        </row>
        <row r="678">
          <cell r="B678" t="str">
            <v>9210028</v>
          </cell>
          <cell r="E678">
            <v>52</v>
          </cell>
        </row>
        <row r="679">
          <cell r="B679" t="str">
            <v>9204002</v>
          </cell>
          <cell r="E679">
            <v>6</v>
          </cell>
        </row>
        <row r="680">
          <cell r="B680" t="str">
            <v>9210103</v>
          </cell>
          <cell r="E680">
            <v>90</v>
          </cell>
        </row>
        <row r="681">
          <cell r="B681" t="str">
            <v>9310540</v>
          </cell>
          <cell r="E681">
            <v>3</v>
          </cell>
        </row>
        <row r="682">
          <cell r="B682" t="str">
            <v>9210165</v>
          </cell>
          <cell r="E682">
            <v>100</v>
          </cell>
        </row>
        <row r="683">
          <cell r="B683" t="str">
            <v>3210351</v>
          </cell>
          <cell r="E683">
            <v>4000</v>
          </cell>
        </row>
        <row r="684">
          <cell r="B684" t="str">
            <v>9210411</v>
          </cell>
          <cell r="E684">
            <v>2.1</v>
          </cell>
        </row>
        <row r="685">
          <cell r="B685" t="str">
            <v>9210057</v>
          </cell>
          <cell r="E685">
            <v>112</v>
          </cell>
        </row>
        <row r="686">
          <cell r="B686" t="str">
            <v>9210057</v>
          </cell>
          <cell r="E686">
            <v>117</v>
          </cell>
        </row>
        <row r="687">
          <cell r="B687" t="str">
            <v>9210092</v>
          </cell>
          <cell r="E687">
            <v>180</v>
          </cell>
        </row>
        <row r="688">
          <cell r="B688" t="str">
            <v>9210472</v>
          </cell>
          <cell r="E688">
            <v>4.2</v>
          </cell>
        </row>
        <row r="690">
          <cell r="B690" t="str">
            <v>9202731</v>
          </cell>
          <cell r="E690">
            <v>1</v>
          </cell>
        </row>
        <row r="691">
          <cell r="B691" t="str">
            <v>9202731</v>
          </cell>
          <cell r="E691">
            <v>339</v>
          </cell>
        </row>
        <row r="692">
          <cell r="B692" t="str">
            <v>9202111</v>
          </cell>
          <cell r="E692">
            <v>18</v>
          </cell>
        </row>
        <row r="693">
          <cell r="B693" t="str">
            <v>9311228</v>
          </cell>
          <cell r="E693">
            <v>200</v>
          </cell>
        </row>
        <row r="694">
          <cell r="B694" t="str">
            <v>9311227</v>
          </cell>
          <cell r="E694">
            <v>20</v>
          </cell>
        </row>
        <row r="695">
          <cell r="B695" t="str">
            <v>9210231</v>
          </cell>
          <cell r="E695">
            <v>500</v>
          </cell>
        </row>
        <row r="696">
          <cell r="B696" t="str">
            <v>9208005</v>
          </cell>
          <cell r="E696">
            <v>149999</v>
          </cell>
        </row>
        <row r="697">
          <cell r="B697" t="str">
            <v>9208005</v>
          </cell>
          <cell r="E697">
            <v>10000</v>
          </cell>
        </row>
        <row r="698">
          <cell r="B698" t="str">
            <v>9208005</v>
          </cell>
          <cell r="E698">
            <v>1</v>
          </cell>
        </row>
        <row r="699">
          <cell r="B699" t="str">
            <v>9208042</v>
          </cell>
          <cell r="E699">
            <v>10</v>
          </cell>
        </row>
        <row r="700">
          <cell r="B700" t="str">
            <v>9210198</v>
          </cell>
          <cell r="E700">
            <v>270</v>
          </cell>
        </row>
        <row r="701">
          <cell r="B701" t="str">
            <v>9210376</v>
          </cell>
          <cell r="E701">
            <v>879</v>
          </cell>
        </row>
        <row r="702">
          <cell r="B702" t="str">
            <v>9210376</v>
          </cell>
          <cell r="E702">
            <v>1</v>
          </cell>
        </row>
        <row r="703">
          <cell r="B703" t="str">
            <v>9203044</v>
          </cell>
          <cell r="E703">
            <v>1100</v>
          </cell>
        </row>
        <row r="704">
          <cell r="B704" t="str">
            <v>9210376</v>
          </cell>
          <cell r="E704">
            <v>1099</v>
          </cell>
        </row>
        <row r="705">
          <cell r="B705" t="str">
            <v>9210376</v>
          </cell>
          <cell r="E705">
            <v>1</v>
          </cell>
        </row>
        <row r="706">
          <cell r="B706" t="str">
            <v>9210198</v>
          </cell>
          <cell r="E706">
            <v>4616</v>
          </cell>
        </row>
        <row r="707">
          <cell r="B707" t="str">
            <v>9210142</v>
          </cell>
          <cell r="E707">
            <v>1500</v>
          </cell>
        </row>
        <row r="708">
          <cell r="B708" t="str">
            <v>9210198</v>
          </cell>
          <cell r="E708">
            <v>1</v>
          </cell>
        </row>
        <row r="709">
          <cell r="B709" t="str">
            <v>9203070</v>
          </cell>
          <cell r="E709">
            <v>38</v>
          </cell>
        </row>
        <row r="710">
          <cell r="B710" t="str">
            <v>9205022</v>
          </cell>
          <cell r="E710">
            <v>1</v>
          </cell>
        </row>
        <row r="711">
          <cell r="B711" t="str">
            <v>9203070</v>
          </cell>
          <cell r="E711">
            <v>120</v>
          </cell>
        </row>
        <row r="712">
          <cell r="B712" t="str">
            <v>9205022</v>
          </cell>
          <cell r="E712">
            <v>610</v>
          </cell>
        </row>
        <row r="713">
          <cell r="B713" t="str">
            <v>9203044</v>
          </cell>
          <cell r="E713">
            <v>700</v>
          </cell>
        </row>
        <row r="714">
          <cell r="B714" t="str">
            <v>9210346</v>
          </cell>
          <cell r="E714">
            <v>0.7</v>
          </cell>
        </row>
        <row r="715">
          <cell r="B715" t="str">
            <v>9210198</v>
          </cell>
          <cell r="E715">
            <v>900</v>
          </cell>
        </row>
        <row r="716">
          <cell r="B716" t="str">
            <v>9203070</v>
          </cell>
          <cell r="E716">
            <v>65</v>
          </cell>
        </row>
        <row r="717">
          <cell r="B717" t="str">
            <v>9210457</v>
          </cell>
          <cell r="E717">
            <v>520</v>
          </cell>
        </row>
        <row r="718">
          <cell r="B718" t="str">
            <v>9210473</v>
          </cell>
          <cell r="E718">
            <v>2</v>
          </cell>
        </row>
        <row r="719">
          <cell r="B719" t="str">
            <v>9210469</v>
          </cell>
          <cell r="E719">
            <v>710</v>
          </cell>
        </row>
        <row r="720">
          <cell r="B720" t="str">
            <v>9209028</v>
          </cell>
          <cell r="E720">
            <v>264</v>
          </cell>
        </row>
        <row r="721">
          <cell r="B721" t="str">
            <v>9210345</v>
          </cell>
          <cell r="E721">
            <v>100000</v>
          </cell>
        </row>
        <row r="722">
          <cell r="B722" t="str">
            <v>9311237</v>
          </cell>
          <cell r="E722">
            <v>100000</v>
          </cell>
        </row>
        <row r="723">
          <cell r="B723" t="str">
            <v>9208040</v>
          </cell>
          <cell r="E723">
            <v>8000</v>
          </cell>
        </row>
        <row r="724">
          <cell r="B724" t="str">
            <v>9205825</v>
          </cell>
          <cell r="E724">
            <v>1</v>
          </cell>
        </row>
        <row r="725">
          <cell r="B725" t="str">
            <v>9208037</v>
          </cell>
          <cell r="E725">
            <v>10000</v>
          </cell>
        </row>
        <row r="726">
          <cell r="B726" t="str">
            <v>9208019</v>
          </cell>
          <cell r="E726">
            <v>80000</v>
          </cell>
        </row>
        <row r="727">
          <cell r="B727" t="str">
            <v>9205825</v>
          </cell>
          <cell r="E727">
            <v>999</v>
          </cell>
        </row>
        <row r="728">
          <cell r="B728" t="str">
            <v>9210457</v>
          </cell>
          <cell r="E728">
            <v>732</v>
          </cell>
        </row>
        <row r="729">
          <cell r="B729" t="str">
            <v>9210469</v>
          </cell>
          <cell r="E729">
            <v>1100</v>
          </cell>
        </row>
        <row r="730">
          <cell r="B730" t="str">
            <v>9210374</v>
          </cell>
          <cell r="E730">
            <v>160</v>
          </cell>
        </row>
        <row r="731">
          <cell r="B731" t="str">
            <v>9202111</v>
          </cell>
          <cell r="E731">
            <v>15</v>
          </cell>
        </row>
        <row r="732">
          <cell r="B732" t="str">
            <v>9210555</v>
          </cell>
          <cell r="E732">
            <v>640</v>
          </cell>
        </row>
        <row r="733">
          <cell r="B733" t="str">
            <v>9210427</v>
          </cell>
          <cell r="E733">
            <v>2</v>
          </cell>
        </row>
        <row r="734">
          <cell r="B734" t="str">
            <v>9311199</v>
          </cell>
          <cell r="E734">
            <v>2</v>
          </cell>
        </row>
        <row r="735">
          <cell r="B735" t="str">
            <v>9210376</v>
          </cell>
          <cell r="E735">
            <v>4999</v>
          </cell>
        </row>
        <row r="736">
          <cell r="B736" t="str">
            <v>9210376</v>
          </cell>
          <cell r="E736">
            <v>1</v>
          </cell>
        </row>
        <row r="737">
          <cell r="B737" t="str">
            <v>9208005</v>
          </cell>
          <cell r="E737">
            <v>10</v>
          </cell>
        </row>
        <row r="738">
          <cell r="B738" t="str">
            <v>9205958</v>
          </cell>
          <cell r="E738">
            <v>9623</v>
          </cell>
        </row>
        <row r="739">
          <cell r="B739" t="str">
            <v>9205958</v>
          </cell>
          <cell r="E739">
            <v>1</v>
          </cell>
        </row>
        <row r="740">
          <cell r="B740" t="str">
            <v>9311150</v>
          </cell>
          <cell r="E740">
            <v>225</v>
          </cell>
        </row>
        <row r="741">
          <cell r="B741" t="str">
            <v>9206116</v>
          </cell>
          <cell r="E741">
            <v>643</v>
          </cell>
        </row>
        <row r="742">
          <cell r="B742" t="str">
            <v>9206116</v>
          </cell>
          <cell r="E742">
            <v>1</v>
          </cell>
        </row>
        <row r="743">
          <cell r="B743" t="str">
            <v>9203096</v>
          </cell>
          <cell r="E743">
            <v>50</v>
          </cell>
        </row>
        <row r="744">
          <cell r="B744" t="str">
            <v>9203096</v>
          </cell>
          <cell r="E744">
            <v>504</v>
          </cell>
        </row>
        <row r="745">
          <cell r="B745" t="str">
            <v>9203096</v>
          </cell>
          <cell r="E745">
            <v>600</v>
          </cell>
        </row>
        <row r="746">
          <cell r="B746" t="str">
            <v>9203096</v>
          </cell>
          <cell r="E746">
            <v>655</v>
          </cell>
        </row>
        <row r="747">
          <cell r="B747" t="str">
            <v>9203096</v>
          </cell>
          <cell r="E747">
            <v>1</v>
          </cell>
        </row>
        <row r="748">
          <cell r="B748" t="str">
            <v>9203096</v>
          </cell>
          <cell r="E748">
            <v>400</v>
          </cell>
        </row>
        <row r="749">
          <cell r="B749" t="str">
            <v>9203096</v>
          </cell>
          <cell r="E749">
            <v>300</v>
          </cell>
        </row>
        <row r="750">
          <cell r="B750" t="str">
            <v>9203096</v>
          </cell>
          <cell r="E750">
            <v>600</v>
          </cell>
        </row>
        <row r="751">
          <cell r="B751" t="str">
            <v>9210038</v>
          </cell>
          <cell r="E751">
            <v>435.8</v>
          </cell>
        </row>
        <row r="752">
          <cell r="B752" t="str">
            <v>9210039</v>
          </cell>
          <cell r="E752">
            <v>90</v>
          </cell>
        </row>
        <row r="753">
          <cell r="B753" t="str">
            <v>9210522</v>
          </cell>
          <cell r="E753">
            <v>25</v>
          </cell>
        </row>
        <row r="754">
          <cell r="B754" t="str">
            <v>9311188</v>
          </cell>
          <cell r="E754">
            <v>200</v>
          </cell>
        </row>
        <row r="755">
          <cell r="B755" t="str">
            <v>9210520</v>
          </cell>
          <cell r="E755">
            <v>302</v>
          </cell>
        </row>
        <row r="756">
          <cell r="B756" t="str">
            <v>9210039</v>
          </cell>
          <cell r="E756">
            <v>60</v>
          </cell>
        </row>
        <row r="757">
          <cell r="B757" t="str">
            <v>9311166</v>
          </cell>
          <cell r="E757">
            <v>165.2</v>
          </cell>
        </row>
        <row r="758">
          <cell r="B758" t="str">
            <v>9210038</v>
          </cell>
          <cell r="E758">
            <v>210</v>
          </cell>
        </row>
        <row r="759">
          <cell r="B759" t="str">
            <v>9210031</v>
          </cell>
          <cell r="E759">
            <v>6</v>
          </cell>
        </row>
        <row r="760">
          <cell r="B760" t="str">
            <v>9209113</v>
          </cell>
          <cell r="E760">
            <v>1</v>
          </cell>
        </row>
        <row r="761">
          <cell r="B761" t="str">
            <v>9209113</v>
          </cell>
          <cell r="E761">
            <v>18</v>
          </cell>
        </row>
        <row r="762">
          <cell r="B762" t="str">
            <v>9210228</v>
          </cell>
          <cell r="E762">
            <v>2.7</v>
          </cell>
        </row>
        <row r="763">
          <cell r="B763" t="str">
            <v>9209054</v>
          </cell>
          <cell r="E763">
            <v>29.5</v>
          </cell>
        </row>
        <row r="764">
          <cell r="B764" t="str">
            <v>9210053</v>
          </cell>
          <cell r="E764">
            <v>14</v>
          </cell>
        </row>
        <row r="765">
          <cell r="B765" t="str">
            <v>9209097</v>
          </cell>
          <cell r="E765">
            <v>100</v>
          </cell>
        </row>
        <row r="766">
          <cell r="B766" t="str">
            <v>9209054</v>
          </cell>
          <cell r="E766">
            <v>210</v>
          </cell>
        </row>
        <row r="767">
          <cell r="B767" t="str">
            <v>9208043</v>
          </cell>
          <cell r="E767">
            <v>1999</v>
          </cell>
        </row>
        <row r="768">
          <cell r="B768" t="str">
            <v>9208043</v>
          </cell>
          <cell r="E768">
            <v>1</v>
          </cell>
        </row>
        <row r="769">
          <cell r="B769" t="str">
            <v>9311220</v>
          </cell>
          <cell r="E769">
            <v>67</v>
          </cell>
        </row>
        <row r="770">
          <cell r="B770" t="str">
            <v>9209056</v>
          </cell>
          <cell r="E770">
            <v>25</v>
          </cell>
        </row>
        <row r="771">
          <cell r="B771" t="str">
            <v>9209056</v>
          </cell>
          <cell r="E771">
            <v>10</v>
          </cell>
        </row>
        <row r="772">
          <cell r="B772" t="str">
            <v>9205031</v>
          </cell>
          <cell r="E772">
            <v>30</v>
          </cell>
        </row>
        <row r="773">
          <cell r="B773" t="str">
            <v>9210096</v>
          </cell>
          <cell r="E773">
            <v>20</v>
          </cell>
        </row>
        <row r="774">
          <cell r="B774" t="str">
            <v>9210113</v>
          </cell>
          <cell r="E774">
            <v>2</v>
          </cell>
        </row>
        <row r="775">
          <cell r="B775" t="str">
            <v>9210663</v>
          </cell>
          <cell r="E775">
            <v>100</v>
          </cell>
        </row>
        <row r="776">
          <cell r="B776" t="str">
            <v>9209056</v>
          </cell>
          <cell r="E776">
            <v>40</v>
          </cell>
        </row>
        <row r="777">
          <cell r="B777" t="str">
            <v>9207014</v>
          </cell>
          <cell r="E777">
            <v>5000</v>
          </cell>
        </row>
        <row r="778">
          <cell r="B778" t="str">
            <v>9311013</v>
          </cell>
          <cell r="E778">
            <v>1</v>
          </cell>
        </row>
        <row r="779">
          <cell r="B779" t="str">
            <v>9210694</v>
          </cell>
          <cell r="E779">
            <v>4</v>
          </cell>
        </row>
        <row r="780">
          <cell r="B780" t="str">
            <v>9311033</v>
          </cell>
          <cell r="E780">
            <v>1660</v>
          </cell>
        </row>
        <row r="781">
          <cell r="B781" t="str">
            <v>9310697</v>
          </cell>
          <cell r="E781">
            <v>1</v>
          </cell>
        </row>
        <row r="782">
          <cell r="B782" t="str">
            <v>9311013</v>
          </cell>
          <cell r="E782">
            <v>1</v>
          </cell>
        </row>
        <row r="783">
          <cell r="B783" t="str">
            <v>9311016</v>
          </cell>
          <cell r="E783">
            <v>4</v>
          </cell>
        </row>
        <row r="784">
          <cell r="B784" t="str">
            <v>9210130</v>
          </cell>
          <cell r="E784">
            <v>1</v>
          </cell>
        </row>
        <row r="785">
          <cell r="B785" t="str">
            <v>9210327</v>
          </cell>
          <cell r="E785">
            <v>58</v>
          </cell>
        </row>
        <row r="786">
          <cell r="B786" t="str">
            <v>9208043</v>
          </cell>
          <cell r="E786">
            <v>999</v>
          </cell>
        </row>
        <row r="787">
          <cell r="B787" t="str">
            <v>9208043</v>
          </cell>
          <cell r="E787">
            <v>1</v>
          </cell>
        </row>
        <row r="788">
          <cell r="B788" t="str">
            <v>9210024</v>
          </cell>
          <cell r="E788">
            <v>15</v>
          </cell>
        </row>
        <row r="789">
          <cell r="B789" t="str">
            <v>9210555</v>
          </cell>
          <cell r="E789">
            <v>1199</v>
          </cell>
        </row>
        <row r="790">
          <cell r="B790" t="str">
            <v>9210457</v>
          </cell>
          <cell r="E790">
            <v>270</v>
          </cell>
        </row>
        <row r="791">
          <cell r="B791" t="str">
            <v>9210469</v>
          </cell>
          <cell r="E791">
            <v>101</v>
          </cell>
        </row>
        <row r="792">
          <cell r="B792" t="str">
            <v>9210555</v>
          </cell>
          <cell r="E792">
            <v>1</v>
          </cell>
        </row>
        <row r="793">
          <cell r="B793" t="str">
            <v>9311228</v>
          </cell>
          <cell r="E793">
            <v>1</v>
          </cell>
        </row>
        <row r="794">
          <cell r="B794" t="str">
            <v>9311227</v>
          </cell>
          <cell r="E794">
            <v>20</v>
          </cell>
        </row>
        <row r="795">
          <cell r="B795" t="str">
            <v>9311228</v>
          </cell>
          <cell r="E795">
            <v>249</v>
          </cell>
        </row>
        <row r="796">
          <cell r="B796" t="str">
            <v>9208031</v>
          </cell>
          <cell r="E796">
            <v>1999</v>
          </cell>
        </row>
        <row r="797">
          <cell r="B797" t="str">
            <v>9208030</v>
          </cell>
          <cell r="E797">
            <v>2000</v>
          </cell>
        </row>
        <row r="798">
          <cell r="B798" t="str">
            <v>9208031</v>
          </cell>
          <cell r="E798">
            <v>1</v>
          </cell>
        </row>
        <row r="799">
          <cell r="B799" t="str">
            <v>9205005</v>
          </cell>
          <cell r="E799">
            <v>1</v>
          </cell>
        </row>
        <row r="800">
          <cell r="B800" t="str">
            <v>9205005</v>
          </cell>
          <cell r="E800">
            <v>179999</v>
          </cell>
        </row>
        <row r="801">
          <cell r="B801" t="str">
            <v>9201552</v>
          </cell>
          <cell r="E801">
            <v>2000</v>
          </cell>
        </row>
        <row r="802">
          <cell r="B802" t="str">
            <v>9201549</v>
          </cell>
          <cell r="E802">
            <v>1999</v>
          </cell>
        </row>
        <row r="803">
          <cell r="B803" t="str">
            <v>9201549</v>
          </cell>
          <cell r="E803">
            <v>1</v>
          </cell>
        </row>
        <row r="804">
          <cell r="B804" t="str">
            <v>9201552</v>
          </cell>
          <cell r="E804">
            <v>2000</v>
          </cell>
        </row>
        <row r="805">
          <cell r="B805" t="str">
            <v>9210236</v>
          </cell>
          <cell r="E805">
            <v>30</v>
          </cell>
        </row>
        <row r="806">
          <cell r="B806" t="str">
            <v>9210236</v>
          </cell>
          <cell r="E806">
            <v>32</v>
          </cell>
        </row>
        <row r="807">
          <cell r="B807" t="str">
            <v>9210236</v>
          </cell>
          <cell r="E807">
            <v>40</v>
          </cell>
        </row>
        <row r="808">
          <cell r="B808" t="str">
            <v>9210236</v>
          </cell>
          <cell r="E808">
            <v>11</v>
          </cell>
        </row>
        <row r="809">
          <cell r="B809" t="str">
            <v>9210236</v>
          </cell>
          <cell r="E809">
            <v>1</v>
          </cell>
        </row>
        <row r="810">
          <cell r="B810" t="str">
            <v>9203098</v>
          </cell>
          <cell r="E810">
            <v>250</v>
          </cell>
        </row>
        <row r="811">
          <cell r="B811" t="str">
            <v>9203098</v>
          </cell>
          <cell r="E811">
            <v>25</v>
          </cell>
        </row>
        <row r="812">
          <cell r="B812" t="str">
            <v>9203098</v>
          </cell>
          <cell r="E812">
            <v>270</v>
          </cell>
        </row>
        <row r="813">
          <cell r="B813" t="str">
            <v>9203097</v>
          </cell>
          <cell r="E813">
            <v>5</v>
          </cell>
        </row>
        <row r="814">
          <cell r="B814" t="str">
            <v>9203098</v>
          </cell>
          <cell r="E814">
            <v>90</v>
          </cell>
        </row>
        <row r="815">
          <cell r="B815" t="str">
            <v>9203097</v>
          </cell>
          <cell r="E815">
            <v>6</v>
          </cell>
        </row>
        <row r="816">
          <cell r="B816" t="str">
            <v>9203099</v>
          </cell>
          <cell r="E816">
            <v>49</v>
          </cell>
        </row>
        <row r="817">
          <cell r="B817" t="str">
            <v>9203098</v>
          </cell>
          <cell r="E817">
            <v>270</v>
          </cell>
        </row>
        <row r="818">
          <cell r="B818" t="str">
            <v>9203098</v>
          </cell>
          <cell r="E818">
            <v>91</v>
          </cell>
        </row>
        <row r="819">
          <cell r="B819" t="str">
            <v>9203097</v>
          </cell>
          <cell r="E819">
            <v>5</v>
          </cell>
        </row>
        <row r="820">
          <cell r="B820" t="str">
            <v>9203097</v>
          </cell>
          <cell r="E820">
            <v>6</v>
          </cell>
        </row>
        <row r="821">
          <cell r="B821" t="str">
            <v>9203098</v>
          </cell>
          <cell r="E821">
            <v>225</v>
          </cell>
        </row>
        <row r="822">
          <cell r="B822" t="str">
            <v>9203097</v>
          </cell>
          <cell r="E822">
            <v>5</v>
          </cell>
        </row>
        <row r="823">
          <cell r="B823" t="str">
            <v>9203099</v>
          </cell>
          <cell r="E823">
            <v>50</v>
          </cell>
        </row>
        <row r="824">
          <cell r="B824" t="str">
            <v>9203099</v>
          </cell>
          <cell r="E824">
            <v>50</v>
          </cell>
        </row>
        <row r="825">
          <cell r="B825" t="str">
            <v>9203098</v>
          </cell>
          <cell r="E825">
            <v>11</v>
          </cell>
        </row>
        <row r="826">
          <cell r="B826" t="str">
            <v>9203099</v>
          </cell>
          <cell r="E826">
            <v>1</v>
          </cell>
        </row>
        <row r="827">
          <cell r="B827" t="str">
            <v>9203098</v>
          </cell>
          <cell r="E827">
            <v>54</v>
          </cell>
        </row>
        <row r="828">
          <cell r="B828" t="str">
            <v>9203099</v>
          </cell>
          <cell r="E828">
            <v>50</v>
          </cell>
        </row>
        <row r="829">
          <cell r="B829" t="str">
            <v>9203098</v>
          </cell>
          <cell r="E829">
            <v>15</v>
          </cell>
        </row>
        <row r="830">
          <cell r="B830" t="str">
            <v>9203099</v>
          </cell>
          <cell r="E830">
            <v>50</v>
          </cell>
        </row>
        <row r="831">
          <cell r="B831" t="str">
            <v>9203098</v>
          </cell>
          <cell r="E831">
            <v>280</v>
          </cell>
        </row>
        <row r="832">
          <cell r="B832" t="str">
            <v>9203098</v>
          </cell>
          <cell r="E832">
            <v>200</v>
          </cell>
        </row>
        <row r="833">
          <cell r="B833" t="str">
            <v>9203098</v>
          </cell>
          <cell r="E833">
            <v>25</v>
          </cell>
        </row>
        <row r="834">
          <cell r="B834" t="str">
            <v>9203097</v>
          </cell>
          <cell r="E834">
            <v>5</v>
          </cell>
        </row>
        <row r="835">
          <cell r="B835" t="str">
            <v>9203098</v>
          </cell>
          <cell r="E835">
            <v>9</v>
          </cell>
        </row>
        <row r="836">
          <cell r="B836" t="str">
            <v>9203097</v>
          </cell>
          <cell r="E836">
            <v>5</v>
          </cell>
        </row>
        <row r="837">
          <cell r="B837" t="str">
            <v>9203098</v>
          </cell>
          <cell r="E837">
            <v>15</v>
          </cell>
        </row>
        <row r="838">
          <cell r="B838" t="str">
            <v>9203099</v>
          </cell>
          <cell r="E838">
            <v>50</v>
          </cell>
        </row>
        <row r="839">
          <cell r="B839" t="str">
            <v>9203097</v>
          </cell>
          <cell r="E839">
            <v>5</v>
          </cell>
        </row>
        <row r="840">
          <cell r="B840" t="str">
            <v>9203098</v>
          </cell>
          <cell r="E840">
            <v>100</v>
          </cell>
        </row>
        <row r="841">
          <cell r="B841" t="str">
            <v>9203098</v>
          </cell>
          <cell r="E841">
            <v>70</v>
          </cell>
        </row>
        <row r="842">
          <cell r="B842" t="str">
            <v>9203098</v>
          </cell>
          <cell r="E842">
            <v>100</v>
          </cell>
        </row>
        <row r="843">
          <cell r="B843" t="str">
            <v>9203099</v>
          </cell>
          <cell r="E843">
            <v>50</v>
          </cell>
        </row>
        <row r="844">
          <cell r="B844" t="str">
            <v>9203099</v>
          </cell>
          <cell r="E844">
            <v>105</v>
          </cell>
        </row>
        <row r="845">
          <cell r="B845" t="str">
            <v>9203098</v>
          </cell>
          <cell r="E845">
            <v>54</v>
          </cell>
        </row>
        <row r="846">
          <cell r="B846" t="str">
            <v>9203099</v>
          </cell>
          <cell r="E846">
            <v>112</v>
          </cell>
        </row>
        <row r="847">
          <cell r="B847" t="str">
            <v>9203099</v>
          </cell>
          <cell r="E847">
            <v>60</v>
          </cell>
        </row>
        <row r="848">
          <cell r="B848" t="str">
            <v>9203099</v>
          </cell>
          <cell r="E848">
            <v>120</v>
          </cell>
        </row>
        <row r="849">
          <cell r="B849" t="str">
            <v>9203098</v>
          </cell>
          <cell r="E849">
            <v>40</v>
          </cell>
        </row>
        <row r="850">
          <cell r="B850" t="str">
            <v>9203099</v>
          </cell>
          <cell r="E850">
            <v>105</v>
          </cell>
        </row>
        <row r="851">
          <cell r="B851" t="str">
            <v>9203098</v>
          </cell>
          <cell r="E851">
            <v>40</v>
          </cell>
        </row>
        <row r="852">
          <cell r="B852" t="str">
            <v>9203099</v>
          </cell>
          <cell r="E852">
            <v>216</v>
          </cell>
        </row>
        <row r="853">
          <cell r="B853" t="str">
            <v>9203098</v>
          </cell>
          <cell r="E853">
            <v>72</v>
          </cell>
        </row>
        <row r="854">
          <cell r="B854" t="str">
            <v>9203098</v>
          </cell>
          <cell r="E854">
            <v>24</v>
          </cell>
        </row>
        <row r="855">
          <cell r="B855" t="str">
            <v>9203098</v>
          </cell>
          <cell r="E855">
            <v>40</v>
          </cell>
        </row>
        <row r="856">
          <cell r="B856" t="str">
            <v>9203098</v>
          </cell>
          <cell r="E856">
            <v>1</v>
          </cell>
        </row>
        <row r="857">
          <cell r="B857" t="str">
            <v>9203099</v>
          </cell>
          <cell r="E857">
            <v>105</v>
          </cell>
        </row>
        <row r="858">
          <cell r="B858" t="str">
            <v>9203099</v>
          </cell>
          <cell r="E858">
            <v>300</v>
          </cell>
        </row>
        <row r="859">
          <cell r="B859" t="str">
            <v>9203098</v>
          </cell>
          <cell r="E859">
            <v>104</v>
          </cell>
        </row>
        <row r="860">
          <cell r="B860" t="str">
            <v>9203098</v>
          </cell>
          <cell r="E860">
            <v>24</v>
          </cell>
        </row>
        <row r="861">
          <cell r="B861" t="str">
            <v>9203099</v>
          </cell>
          <cell r="E861">
            <v>244</v>
          </cell>
        </row>
        <row r="862">
          <cell r="B862" t="str">
            <v>9203098</v>
          </cell>
          <cell r="E862">
            <v>135</v>
          </cell>
        </row>
        <row r="863">
          <cell r="B863" t="str">
            <v>9203099</v>
          </cell>
          <cell r="E863">
            <v>60</v>
          </cell>
        </row>
        <row r="864">
          <cell r="B864" t="str">
            <v>9203099</v>
          </cell>
          <cell r="E864">
            <v>105</v>
          </cell>
        </row>
        <row r="865">
          <cell r="B865" t="str">
            <v>9203099</v>
          </cell>
          <cell r="E865">
            <v>203</v>
          </cell>
        </row>
        <row r="866">
          <cell r="B866" t="str">
            <v>9203098</v>
          </cell>
          <cell r="E866">
            <v>98</v>
          </cell>
        </row>
        <row r="867">
          <cell r="B867" t="str">
            <v>9203098</v>
          </cell>
          <cell r="E867">
            <v>72</v>
          </cell>
        </row>
        <row r="868">
          <cell r="B868" t="str">
            <v>9203098</v>
          </cell>
          <cell r="E868">
            <v>40</v>
          </cell>
        </row>
        <row r="869">
          <cell r="B869" t="str">
            <v>9203098</v>
          </cell>
          <cell r="E869">
            <v>1</v>
          </cell>
        </row>
        <row r="870">
          <cell r="B870" t="str">
            <v>9203098</v>
          </cell>
          <cell r="E870">
            <v>200</v>
          </cell>
        </row>
        <row r="871">
          <cell r="B871" t="str">
            <v>9203099</v>
          </cell>
          <cell r="E871">
            <v>260</v>
          </cell>
        </row>
        <row r="872">
          <cell r="B872" t="str">
            <v>9203098</v>
          </cell>
          <cell r="E872">
            <v>240</v>
          </cell>
        </row>
        <row r="873">
          <cell r="B873" t="str">
            <v>9203098</v>
          </cell>
          <cell r="E873">
            <v>310</v>
          </cell>
        </row>
        <row r="874">
          <cell r="B874" t="str">
            <v>9203099</v>
          </cell>
          <cell r="E874">
            <v>130</v>
          </cell>
        </row>
        <row r="875">
          <cell r="B875" t="str">
            <v>9203099</v>
          </cell>
          <cell r="E875">
            <v>130</v>
          </cell>
        </row>
        <row r="876">
          <cell r="B876" t="str">
            <v>9203098</v>
          </cell>
          <cell r="E876">
            <v>440</v>
          </cell>
        </row>
        <row r="877">
          <cell r="B877" t="str">
            <v>9203099</v>
          </cell>
          <cell r="E877">
            <v>130</v>
          </cell>
        </row>
        <row r="878">
          <cell r="B878" t="str">
            <v>9203098</v>
          </cell>
          <cell r="E878">
            <v>300</v>
          </cell>
        </row>
        <row r="879">
          <cell r="B879" t="str">
            <v>9203098</v>
          </cell>
          <cell r="E879">
            <v>220</v>
          </cell>
        </row>
        <row r="880">
          <cell r="B880" t="str">
            <v>9203098</v>
          </cell>
          <cell r="E880">
            <v>440</v>
          </cell>
        </row>
        <row r="881">
          <cell r="B881" t="str">
            <v>9203098</v>
          </cell>
          <cell r="E881">
            <v>350</v>
          </cell>
        </row>
        <row r="882">
          <cell r="B882" t="str">
            <v>9203098</v>
          </cell>
          <cell r="E882">
            <v>160</v>
          </cell>
        </row>
        <row r="883">
          <cell r="B883" t="str">
            <v>9203099</v>
          </cell>
          <cell r="E883">
            <v>130</v>
          </cell>
        </row>
        <row r="884">
          <cell r="B884" t="str">
            <v>9203099</v>
          </cell>
          <cell r="E884">
            <v>260</v>
          </cell>
        </row>
        <row r="885">
          <cell r="B885" t="str">
            <v>9203098</v>
          </cell>
          <cell r="E885">
            <v>300</v>
          </cell>
        </row>
        <row r="886">
          <cell r="B886" t="str">
            <v>9203098</v>
          </cell>
          <cell r="E886">
            <v>440</v>
          </cell>
        </row>
        <row r="887">
          <cell r="B887" t="str">
            <v>9203099</v>
          </cell>
          <cell r="E887">
            <v>260</v>
          </cell>
        </row>
        <row r="888">
          <cell r="B888" t="str">
            <v>9203098</v>
          </cell>
          <cell r="E888">
            <v>300</v>
          </cell>
        </row>
        <row r="889">
          <cell r="B889" t="str">
            <v>9206119</v>
          </cell>
          <cell r="E889">
            <v>500</v>
          </cell>
        </row>
        <row r="890">
          <cell r="B890" t="str">
            <v>9210236</v>
          </cell>
          <cell r="E890">
            <v>30</v>
          </cell>
        </row>
        <row r="891">
          <cell r="B891" t="str">
            <v>9205925</v>
          </cell>
          <cell r="E891">
            <v>1</v>
          </cell>
        </row>
        <row r="892">
          <cell r="B892" t="str">
            <v>9205925</v>
          </cell>
          <cell r="E892">
            <v>4831</v>
          </cell>
        </row>
        <row r="893">
          <cell r="B893" t="str">
            <v>9210186</v>
          </cell>
          <cell r="E893">
            <v>14183</v>
          </cell>
        </row>
        <row r="894">
          <cell r="B894" t="str">
            <v>9210186</v>
          </cell>
          <cell r="E894">
            <v>1</v>
          </cell>
        </row>
        <row r="895">
          <cell r="B895" t="str">
            <v>9210418</v>
          </cell>
          <cell r="E895">
            <v>3383</v>
          </cell>
        </row>
        <row r="896">
          <cell r="B896" t="str">
            <v>9210418</v>
          </cell>
          <cell r="E896">
            <v>1</v>
          </cell>
        </row>
        <row r="897">
          <cell r="B897" t="str">
            <v>9208041</v>
          </cell>
          <cell r="E897">
            <v>200</v>
          </cell>
        </row>
        <row r="898">
          <cell r="B898" t="str">
            <v>9205913</v>
          </cell>
          <cell r="E898">
            <v>1</v>
          </cell>
        </row>
        <row r="899">
          <cell r="B899" t="str">
            <v>9205913</v>
          </cell>
          <cell r="E899">
            <v>5039</v>
          </cell>
        </row>
        <row r="900">
          <cell r="B900" t="str">
            <v>9311016</v>
          </cell>
          <cell r="E900">
            <v>8</v>
          </cell>
        </row>
        <row r="901">
          <cell r="B901" t="str">
            <v>9310698</v>
          </cell>
          <cell r="E901">
            <v>2</v>
          </cell>
        </row>
        <row r="902">
          <cell r="B902" t="str">
            <v>9311035</v>
          </cell>
          <cell r="E902">
            <v>1</v>
          </cell>
        </row>
        <row r="903">
          <cell r="B903" t="str">
            <v>9310693</v>
          </cell>
          <cell r="E903">
            <v>3</v>
          </cell>
        </row>
        <row r="904">
          <cell r="B904" t="str">
            <v>9310696</v>
          </cell>
          <cell r="E904">
            <v>4</v>
          </cell>
        </row>
        <row r="905">
          <cell r="B905" t="str">
            <v>9210063</v>
          </cell>
          <cell r="E905">
            <v>90</v>
          </cell>
        </row>
        <row r="906">
          <cell r="B906" t="str">
            <v>9209068</v>
          </cell>
          <cell r="E906">
            <v>20</v>
          </cell>
        </row>
        <row r="907">
          <cell r="B907" t="str">
            <v>9209054</v>
          </cell>
          <cell r="E907">
            <v>20</v>
          </cell>
        </row>
        <row r="908">
          <cell r="B908" t="str">
            <v>9209056</v>
          </cell>
          <cell r="E908">
            <v>25</v>
          </cell>
        </row>
        <row r="909">
          <cell r="B909" t="str">
            <v>9209055</v>
          </cell>
          <cell r="E909">
            <v>1</v>
          </cell>
        </row>
        <row r="910">
          <cell r="B910" t="str">
            <v>9209054</v>
          </cell>
          <cell r="E910">
            <v>52.5</v>
          </cell>
        </row>
        <row r="911">
          <cell r="B911" t="str">
            <v>9210506</v>
          </cell>
          <cell r="E911">
            <v>185</v>
          </cell>
        </row>
        <row r="912">
          <cell r="B912" t="str">
            <v>9210462</v>
          </cell>
          <cell r="E912">
            <v>325</v>
          </cell>
        </row>
        <row r="913">
          <cell r="B913" t="str">
            <v>9311188</v>
          </cell>
          <cell r="E913">
            <v>810</v>
          </cell>
        </row>
        <row r="914">
          <cell r="B914" t="str">
            <v>9210071</v>
          </cell>
          <cell r="E914">
            <v>225</v>
          </cell>
        </row>
        <row r="915">
          <cell r="B915" t="str">
            <v>9210099</v>
          </cell>
          <cell r="E915">
            <v>192</v>
          </cell>
        </row>
        <row r="916">
          <cell r="B916" t="str">
            <v>9311156</v>
          </cell>
          <cell r="E916">
            <v>690</v>
          </cell>
        </row>
        <row r="917">
          <cell r="B917" t="str">
            <v>9210283</v>
          </cell>
          <cell r="E917">
            <v>60</v>
          </cell>
        </row>
        <row r="918">
          <cell r="B918" t="str">
            <v>9210100</v>
          </cell>
          <cell r="E918">
            <v>100</v>
          </cell>
        </row>
        <row r="919">
          <cell r="B919" t="str">
            <v>9210467</v>
          </cell>
          <cell r="E919">
            <v>250</v>
          </cell>
        </row>
        <row r="920">
          <cell r="B920" t="str">
            <v>9311192</v>
          </cell>
          <cell r="E920">
            <v>60</v>
          </cell>
        </row>
        <row r="921">
          <cell r="B921" t="str">
            <v>9210287</v>
          </cell>
          <cell r="E921">
            <v>340</v>
          </cell>
        </row>
        <row r="922">
          <cell r="B922" t="str">
            <v>9203073</v>
          </cell>
          <cell r="E922">
            <v>200</v>
          </cell>
        </row>
        <row r="923">
          <cell r="B923" t="str">
            <v>9203077</v>
          </cell>
          <cell r="E923">
            <v>20</v>
          </cell>
        </row>
        <row r="924">
          <cell r="B924" t="str">
            <v>9205818</v>
          </cell>
          <cell r="E924">
            <v>11300</v>
          </cell>
        </row>
        <row r="925">
          <cell r="B925" t="str">
            <v>9205817</v>
          </cell>
          <cell r="E925">
            <v>11470</v>
          </cell>
        </row>
        <row r="926">
          <cell r="B926" t="str">
            <v>9202728</v>
          </cell>
          <cell r="E926">
            <v>0.5</v>
          </cell>
        </row>
        <row r="927">
          <cell r="B927" t="str">
            <v>9209035</v>
          </cell>
          <cell r="E927">
            <v>29</v>
          </cell>
        </row>
        <row r="928">
          <cell r="B928" t="str">
            <v>9207019</v>
          </cell>
          <cell r="E928">
            <v>1</v>
          </cell>
        </row>
        <row r="929">
          <cell r="B929" t="str">
            <v>9209035</v>
          </cell>
          <cell r="E929">
            <v>1</v>
          </cell>
        </row>
        <row r="930">
          <cell r="B930" t="str">
            <v>9310659</v>
          </cell>
          <cell r="E930">
            <v>2</v>
          </cell>
        </row>
        <row r="931">
          <cell r="B931" t="str">
            <v>9207019</v>
          </cell>
          <cell r="E931">
            <v>1</v>
          </cell>
        </row>
        <row r="932">
          <cell r="B932" t="str">
            <v>9210559</v>
          </cell>
          <cell r="E932">
            <v>1</v>
          </cell>
        </row>
        <row r="933">
          <cell r="B933" t="str">
            <v>9209036</v>
          </cell>
          <cell r="E933">
            <v>1</v>
          </cell>
        </row>
        <row r="934">
          <cell r="B934" t="str">
            <v>9201735</v>
          </cell>
          <cell r="E934">
            <v>8</v>
          </cell>
        </row>
        <row r="935">
          <cell r="B935" t="str">
            <v>9210323</v>
          </cell>
          <cell r="E935">
            <v>10</v>
          </cell>
        </row>
        <row r="936">
          <cell r="B936" t="str">
            <v>9210128</v>
          </cell>
          <cell r="E936">
            <v>1</v>
          </cell>
        </row>
        <row r="937">
          <cell r="B937" t="str">
            <v>9210559</v>
          </cell>
          <cell r="E937">
            <v>2</v>
          </cell>
        </row>
        <row r="938">
          <cell r="B938" t="str">
            <v>9310557</v>
          </cell>
          <cell r="E938">
            <v>6</v>
          </cell>
        </row>
        <row r="939">
          <cell r="B939" t="str">
            <v>9210604</v>
          </cell>
          <cell r="E939">
            <v>1</v>
          </cell>
        </row>
        <row r="940">
          <cell r="B940" t="str">
            <v>9210609</v>
          </cell>
          <cell r="E940">
            <v>1.5</v>
          </cell>
        </row>
        <row r="941">
          <cell r="B941" t="str">
            <v>9311048</v>
          </cell>
          <cell r="E941">
            <v>4</v>
          </cell>
        </row>
        <row r="942">
          <cell r="B942" t="str">
            <v>9209034</v>
          </cell>
          <cell r="E942">
            <v>1</v>
          </cell>
        </row>
        <row r="943">
          <cell r="B943" t="str">
            <v>9210559</v>
          </cell>
          <cell r="E943">
            <v>2</v>
          </cell>
        </row>
        <row r="944">
          <cell r="B944" t="str">
            <v>9207019</v>
          </cell>
          <cell r="E944">
            <v>2</v>
          </cell>
        </row>
        <row r="945">
          <cell r="B945" t="str">
            <v>9210367</v>
          </cell>
          <cell r="E945">
            <v>4</v>
          </cell>
        </row>
        <row r="946">
          <cell r="B946" t="str">
            <v>9209034</v>
          </cell>
          <cell r="E946">
            <v>1</v>
          </cell>
        </row>
        <row r="947">
          <cell r="B947" t="str">
            <v>9209036</v>
          </cell>
          <cell r="E947">
            <v>7</v>
          </cell>
        </row>
        <row r="948">
          <cell r="B948" t="str">
            <v>9220006</v>
          </cell>
          <cell r="E948">
            <v>16</v>
          </cell>
        </row>
        <row r="949">
          <cell r="B949" t="str">
            <v>9220003</v>
          </cell>
          <cell r="E949">
            <v>14</v>
          </cell>
        </row>
        <row r="950">
          <cell r="B950" t="str">
            <v>9220004</v>
          </cell>
          <cell r="E950">
            <v>5</v>
          </cell>
        </row>
        <row r="951">
          <cell r="B951" t="str">
            <v>9311004</v>
          </cell>
          <cell r="E951">
            <v>100</v>
          </cell>
        </row>
        <row r="952">
          <cell r="B952" t="str">
            <v>9209099</v>
          </cell>
          <cell r="E952">
            <v>2</v>
          </cell>
        </row>
        <row r="953">
          <cell r="B953" t="str">
            <v>9310678</v>
          </cell>
          <cell r="E953">
            <v>100</v>
          </cell>
        </row>
        <row r="954">
          <cell r="B954" t="str">
            <v>9210246</v>
          </cell>
          <cell r="E954">
            <v>5</v>
          </cell>
        </row>
        <row r="955">
          <cell r="B955" t="str">
            <v>9210714</v>
          </cell>
          <cell r="E955">
            <v>8</v>
          </cell>
        </row>
        <row r="956">
          <cell r="B956" t="str">
            <v>9310660</v>
          </cell>
          <cell r="E956">
            <v>100</v>
          </cell>
        </row>
        <row r="957">
          <cell r="B957" t="str">
            <v>9220007</v>
          </cell>
          <cell r="E957">
            <v>2</v>
          </cell>
        </row>
        <row r="958">
          <cell r="B958" t="str">
            <v>93102125</v>
          </cell>
          <cell r="E958">
            <v>10</v>
          </cell>
        </row>
        <row r="959">
          <cell r="B959" t="str">
            <v>9210261</v>
          </cell>
          <cell r="E959">
            <v>3</v>
          </cell>
        </row>
        <row r="960">
          <cell r="B960" t="str">
            <v>9203074</v>
          </cell>
          <cell r="E960">
            <v>20</v>
          </cell>
        </row>
        <row r="961">
          <cell r="B961" t="str">
            <v>9210357</v>
          </cell>
          <cell r="E961">
            <v>6</v>
          </cell>
        </row>
        <row r="962">
          <cell r="B962" t="str">
            <v>9311183</v>
          </cell>
          <cell r="E962">
            <v>10</v>
          </cell>
        </row>
        <row r="963">
          <cell r="B963" t="str">
            <v>9220005</v>
          </cell>
          <cell r="E963">
            <v>10</v>
          </cell>
        </row>
        <row r="964">
          <cell r="B964" t="str">
            <v>9220008</v>
          </cell>
          <cell r="E964">
            <v>20</v>
          </cell>
        </row>
        <row r="965">
          <cell r="B965" t="str">
            <v>9210444</v>
          </cell>
          <cell r="E965">
            <v>30</v>
          </cell>
        </row>
        <row r="966">
          <cell r="B966" t="str">
            <v>9210135</v>
          </cell>
          <cell r="E966">
            <v>10</v>
          </cell>
        </row>
        <row r="967">
          <cell r="B967" t="str">
            <v>9220002</v>
          </cell>
          <cell r="E967">
            <v>5</v>
          </cell>
        </row>
        <row r="968">
          <cell r="B968" t="str">
            <v>9311033</v>
          </cell>
          <cell r="E968">
            <v>6000</v>
          </cell>
        </row>
        <row r="969">
          <cell r="B969" t="str">
            <v>9220001</v>
          </cell>
          <cell r="E969">
            <v>17</v>
          </cell>
        </row>
        <row r="970">
          <cell r="B970" t="str">
            <v>9210334</v>
          </cell>
          <cell r="E970">
            <v>4</v>
          </cell>
        </row>
        <row r="971">
          <cell r="B971" t="str">
            <v>9220005</v>
          </cell>
          <cell r="E971">
            <v>3</v>
          </cell>
        </row>
        <row r="972">
          <cell r="B972" t="str">
            <v>9311039</v>
          </cell>
          <cell r="E972">
            <v>3</v>
          </cell>
        </row>
        <row r="973">
          <cell r="B973" t="str">
            <v>9310544</v>
          </cell>
          <cell r="E973">
            <v>12</v>
          </cell>
        </row>
        <row r="974">
          <cell r="B974" t="str">
            <v>9220007</v>
          </cell>
          <cell r="E974">
            <v>2</v>
          </cell>
        </row>
        <row r="975">
          <cell r="B975" t="str">
            <v>9311042</v>
          </cell>
          <cell r="E975">
            <v>12</v>
          </cell>
        </row>
        <row r="976">
          <cell r="B976" t="str">
            <v>9220007</v>
          </cell>
          <cell r="E976">
            <v>3</v>
          </cell>
        </row>
        <row r="977">
          <cell r="B977" t="str">
            <v>9210438</v>
          </cell>
          <cell r="E977">
            <v>20</v>
          </cell>
        </row>
        <row r="978">
          <cell r="B978" t="str">
            <v>9310686</v>
          </cell>
          <cell r="E978">
            <v>4.4000000000000004</v>
          </cell>
        </row>
        <row r="979">
          <cell r="B979" t="str">
            <v>9220007</v>
          </cell>
          <cell r="E979">
            <v>1</v>
          </cell>
        </row>
        <row r="980">
          <cell r="B980" t="str">
            <v>9311033</v>
          </cell>
          <cell r="E980">
            <v>1000</v>
          </cell>
        </row>
        <row r="981">
          <cell r="B981" t="str">
            <v>9206116</v>
          </cell>
          <cell r="E981">
            <v>19</v>
          </cell>
        </row>
        <row r="982">
          <cell r="B982" t="str">
            <v>9206116</v>
          </cell>
          <cell r="E982">
            <v>1</v>
          </cell>
        </row>
      </sheetData>
      <sheetData sheetId="3">
        <row r="6">
          <cell r="E6" t="str">
            <v>9210444</v>
          </cell>
        </row>
        <row r="7">
          <cell r="E7" t="str">
            <v>9209036</v>
          </cell>
        </row>
        <row r="8">
          <cell r="E8" t="str">
            <v>9210128</v>
          </cell>
        </row>
        <row r="9">
          <cell r="E9" t="str">
            <v>9311181</v>
          </cell>
        </row>
        <row r="10">
          <cell r="E10" t="str">
            <v>9210342</v>
          </cell>
        </row>
        <row r="11">
          <cell r="E11" t="str">
            <v>9210343</v>
          </cell>
        </row>
        <row r="12">
          <cell r="E12" t="str">
            <v>9310659</v>
          </cell>
        </row>
        <row r="13">
          <cell r="E13" t="str">
            <v>9210604</v>
          </cell>
        </row>
        <row r="14">
          <cell r="E14" t="str">
            <v>9201735</v>
          </cell>
        </row>
        <row r="15">
          <cell r="E15" t="str">
            <v>9210559</v>
          </cell>
        </row>
        <row r="16">
          <cell r="E16" t="str">
            <v>9207019</v>
          </cell>
        </row>
        <row r="17">
          <cell r="E17" t="str">
            <v>9310554</v>
          </cell>
        </row>
        <row r="18">
          <cell r="E18" t="str">
            <v>9310686</v>
          </cell>
        </row>
        <row r="19">
          <cell r="E19" t="str">
            <v>9210409</v>
          </cell>
        </row>
        <row r="20">
          <cell r="E20" t="str">
            <v>9210609</v>
          </cell>
        </row>
        <row r="21">
          <cell r="E21" t="str">
            <v>9209035</v>
          </cell>
        </row>
        <row r="22">
          <cell r="E22" t="str">
            <v>9210367</v>
          </cell>
        </row>
        <row r="23">
          <cell r="E23" t="str">
            <v>9310557</v>
          </cell>
        </row>
        <row r="24">
          <cell r="E24" t="str">
            <v>9209034</v>
          </cell>
        </row>
        <row r="25">
          <cell r="E25" t="str">
            <v>9210136</v>
          </cell>
        </row>
        <row r="26">
          <cell r="E26" t="str">
            <v>9311048</v>
          </cell>
        </row>
        <row r="27">
          <cell r="E27" t="str">
            <v>9210323</v>
          </cell>
        </row>
        <row r="28">
          <cell r="E28" t="str">
            <v>9210681</v>
          </cell>
        </row>
        <row r="29">
          <cell r="E29" t="str">
            <v>9201606</v>
          </cell>
        </row>
        <row r="30">
          <cell r="E30" t="str">
            <v>9210164</v>
          </cell>
        </row>
        <row r="31">
          <cell r="E31" t="str">
            <v>9210615</v>
          </cell>
        </row>
        <row r="32">
          <cell r="E32" t="str">
            <v>9311184</v>
          </cell>
        </row>
        <row r="33">
          <cell r="E33" t="str">
            <v>9311185</v>
          </cell>
        </row>
        <row r="34">
          <cell r="E34" t="str">
            <v>9311206</v>
          </cell>
        </row>
        <row r="35">
          <cell r="E35" t="str">
            <v>9210458</v>
          </cell>
        </row>
        <row r="37">
          <cell r="E37" t="str">
            <v>9210472</v>
          </cell>
        </row>
        <row r="38">
          <cell r="E38" t="str">
            <v>9210025</v>
          </cell>
        </row>
        <row r="39">
          <cell r="E39" t="str">
            <v>9210522</v>
          </cell>
        </row>
        <row r="40">
          <cell r="E40" t="str">
            <v>9210096</v>
          </cell>
        </row>
        <row r="41">
          <cell r="E41" t="str">
            <v>9203076</v>
          </cell>
        </row>
        <row r="42">
          <cell r="E42" t="str">
            <v>9210520</v>
          </cell>
        </row>
        <row r="43">
          <cell r="E43" t="str">
            <v>9311188</v>
          </cell>
        </row>
        <row r="44">
          <cell r="E44" t="str">
            <v>9210309</v>
          </cell>
        </row>
        <row r="45">
          <cell r="E45" t="str">
            <v>9210665</v>
          </cell>
        </row>
        <row r="46">
          <cell r="E46" t="str">
            <v>9209097</v>
          </cell>
        </row>
        <row r="47">
          <cell r="E47" t="str">
            <v>9210071</v>
          </cell>
        </row>
        <row r="48">
          <cell r="E48" t="str">
            <v>9210234</v>
          </cell>
        </row>
        <row r="49">
          <cell r="E49" t="str">
            <v>9209033</v>
          </cell>
        </row>
        <row r="50">
          <cell r="E50" t="str">
            <v>9210038</v>
          </cell>
        </row>
        <row r="51">
          <cell r="E51" t="str">
            <v>9210039</v>
          </cell>
        </row>
        <row r="52">
          <cell r="E52" t="str">
            <v>9311166</v>
          </cell>
        </row>
        <row r="53">
          <cell r="E53" t="str">
            <v>9311156</v>
          </cell>
        </row>
        <row r="54">
          <cell r="E54" t="str">
            <v>9209031</v>
          </cell>
        </row>
        <row r="56">
          <cell r="E56" t="str">
            <v>9202732</v>
          </cell>
        </row>
        <row r="58">
          <cell r="E58" t="str">
            <v>9209042</v>
          </cell>
        </row>
        <row r="59">
          <cell r="E59" t="str">
            <v>9209041</v>
          </cell>
        </row>
        <row r="61">
          <cell r="E61" t="str">
            <v>9209028</v>
          </cell>
        </row>
        <row r="62">
          <cell r="E62" t="str">
            <v>9210346</v>
          </cell>
        </row>
        <row r="63">
          <cell r="E63" t="str">
            <v>9311117</v>
          </cell>
        </row>
        <row r="64">
          <cell r="E64" t="str">
            <v>9311152</v>
          </cell>
        </row>
        <row r="65">
          <cell r="E65" t="str">
            <v>9311175</v>
          </cell>
        </row>
        <row r="66">
          <cell r="E66" t="str">
            <v>9210391</v>
          </cell>
        </row>
        <row r="67">
          <cell r="E67" t="str">
            <v>9208036</v>
          </cell>
        </row>
        <row r="68">
          <cell r="E68" t="str">
            <v>9201735</v>
          </cell>
        </row>
        <row r="69">
          <cell r="E69" t="str">
            <v>9209054</v>
          </cell>
        </row>
        <row r="70">
          <cell r="E70" t="str">
            <v>9210229</v>
          </cell>
        </row>
        <row r="71">
          <cell r="E71" t="str">
            <v>9210053</v>
          </cell>
        </row>
        <row r="72">
          <cell r="E72" t="str">
            <v>9210096</v>
          </cell>
        </row>
        <row r="73">
          <cell r="E73" t="str">
            <v>9203076</v>
          </cell>
        </row>
        <row r="74">
          <cell r="E74" t="str">
            <v>9210090</v>
          </cell>
        </row>
        <row r="75">
          <cell r="E75" t="str">
            <v>9210063</v>
          </cell>
        </row>
        <row r="76">
          <cell r="E76" t="str">
            <v>9210374</v>
          </cell>
        </row>
        <row r="77">
          <cell r="E77" t="str">
            <v>9210663</v>
          </cell>
        </row>
        <row r="78">
          <cell r="E78" t="str">
            <v>9205924</v>
          </cell>
        </row>
        <row r="79">
          <cell r="E79" t="str">
            <v>9210233</v>
          </cell>
        </row>
        <row r="80">
          <cell r="E80" t="str">
            <v>9210492</v>
          </cell>
        </row>
        <row r="81">
          <cell r="E81" t="str">
            <v>9209029</v>
          </cell>
        </row>
        <row r="82">
          <cell r="E82" t="str">
            <v>9311187</v>
          </cell>
        </row>
        <row r="83">
          <cell r="E83" t="str">
            <v>9310554</v>
          </cell>
        </row>
        <row r="84">
          <cell r="E84" t="str">
            <v>9210457</v>
          </cell>
        </row>
        <row r="85">
          <cell r="E85" t="str">
            <v>9210418</v>
          </cell>
        </row>
        <row r="86">
          <cell r="E86" t="str">
            <v>9202111</v>
          </cell>
        </row>
        <row r="87">
          <cell r="E87" t="str">
            <v>9209052</v>
          </cell>
        </row>
        <row r="88">
          <cell r="E88" t="str">
            <v>9210228</v>
          </cell>
        </row>
        <row r="89">
          <cell r="E89" t="str">
            <v>9209097</v>
          </cell>
        </row>
        <row r="90">
          <cell r="E90" t="str">
            <v>9210165</v>
          </cell>
        </row>
        <row r="91">
          <cell r="E91" t="str">
            <v>9209113</v>
          </cell>
        </row>
        <row r="92">
          <cell r="E92" t="str">
            <v>9210152</v>
          </cell>
        </row>
        <row r="93">
          <cell r="E93" t="str">
            <v>9210326</v>
          </cell>
        </row>
        <row r="94">
          <cell r="E94" t="str">
            <v>9210071</v>
          </cell>
        </row>
        <row r="95">
          <cell r="E95" t="str">
            <v>9210234</v>
          </cell>
        </row>
        <row r="96">
          <cell r="E96" t="str">
            <v>9210287</v>
          </cell>
        </row>
        <row r="97">
          <cell r="E97" t="str">
            <v>9210166</v>
          </cell>
        </row>
        <row r="98">
          <cell r="E98" t="str">
            <v>9210517</v>
          </cell>
        </row>
        <row r="99">
          <cell r="E99" t="str">
            <v>9210151</v>
          </cell>
        </row>
        <row r="100">
          <cell r="E100" t="str">
            <v>9210555</v>
          </cell>
        </row>
        <row r="101">
          <cell r="E101" t="str">
            <v>9204002</v>
          </cell>
        </row>
        <row r="102">
          <cell r="E102" t="str">
            <v>9203028</v>
          </cell>
        </row>
        <row r="103">
          <cell r="E103" t="str">
            <v>9311241</v>
          </cell>
        </row>
        <row r="104">
          <cell r="E104" t="str">
            <v>9203044</v>
          </cell>
        </row>
        <row r="105">
          <cell r="E105" t="str">
            <v>9311199</v>
          </cell>
        </row>
        <row r="106">
          <cell r="E106" t="str">
            <v>9208041</v>
          </cell>
        </row>
        <row r="107">
          <cell r="E107" t="str">
            <v>9210469</v>
          </cell>
        </row>
        <row r="108">
          <cell r="E108" t="str">
            <v>9205925</v>
          </cell>
        </row>
        <row r="109">
          <cell r="E109" t="str">
            <v>9310652</v>
          </cell>
        </row>
        <row r="110">
          <cell r="E110" t="str">
            <v>9205913</v>
          </cell>
        </row>
        <row r="111">
          <cell r="E111" t="str">
            <v>9311220</v>
          </cell>
        </row>
        <row r="112">
          <cell r="E112" t="str">
            <v>9209056</v>
          </cell>
        </row>
        <row r="113">
          <cell r="E113" t="str">
            <v>9210236</v>
          </cell>
        </row>
        <row r="114">
          <cell r="E114" t="str">
            <v>9203069</v>
          </cell>
        </row>
        <row r="115">
          <cell r="E115" t="str">
            <v>9203066</v>
          </cell>
        </row>
        <row r="116">
          <cell r="E116" t="str">
            <v>9210100</v>
          </cell>
        </row>
        <row r="117">
          <cell r="E117" t="str">
            <v>9311174</v>
          </cell>
        </row>
        <row r="118">
          <cell r="E118" t="str">
            <v>9311192</v>
          </cell>
        </row>
        <row r="119">
          <cell r="E119" t="str">
            <v>9210499</v>
          </cell>
        </row>
        <row r="120">
          <cell r="E120" t="str">
            <v>9201606</v>
          </cell>
        </row>
        <row r="121">
          <cell r="E121" t="str">
            <v>9205031</v>
          </cell>
        </row>
        <row r="122">
          <cell r="E122" t="str">
            <v>9210615</v>
          </cell>
        </row>
        <row r="123">
          <cell r="E123" t="str">
            <v>9310547</v>
          </cell>
        </row>
        <row r="124">
          <cell r="E124" t="str">
            <v>9209070</v>
          </cell>
        </row>
        <row r="125">
          <cell r="E125" t="str">
            <v>9209068</v>
          </cell>
        </row>
        <row r="126">
          <cell r="E126" t="str">
            <v>9205942</v>
          </cell>
        </row>
        <row r="127">
          <cell r="E127" t="str">
            <v>9210029</v>
          </cell>
        </row>
        <row r="128">
          <cell r="E128" t="str">
            <v>9210031</v>
          </cell>
        </row>
        <row r="129">
          <cell r="E129" t="str">
            <v>3210351</v>
          </cell>
        </row>
        <row r="130">
          <cell r="E130" t="str">
            <v>9210103</v>
          </cell>
        </row>
        <row r="131">
          <cell r="E131" t="str">
            <v>9210117</v>
          </cell>
        </row>
        <row r="132">
          <cell r="E132" t="str">
            <v>9311164</v>
          </cell>
        </row>
        <row r="133">
          <cell r="E133" t="str">
            <v>9311167</v>
          </cell>
        </row>
        <row r="134">
          <cell r="E134" t="str">
            <v>9210149</v>
          </cell>
        </row>
        <row r="135">
          <cell r="E135" t="str">
            <v>9210490</v>
          </cell>
        </row>
        <row r="136">
          <cell r="E136" t="str">
            <v>9210427</v>
          </cell>
        </row>
        <row r="137">
          <cell r="E137" t="str">
            <v>9210113</v>
          </cell>
        </row>
        <row r="138">
          <cell r="E138" t="str">
            <v>9310540</v>
          </cell>
        </row>
        <row r="139">
          <cell r="E139" t="str">
            <v>9311150</v>
          </cell>
        </row>
        <row r="140">
          <cell r="E140" t="str">
            <v>9210028</v>
          </cell>
        </row>
        <row r="141">
          <cell r="E141" t="str">
            <v>9207012</v>
          </cell>
        </row>
        <row r="142">
          <cell r="E142" t="str">
            <v>9210365</v>
          </cell>
        </row>
        <row r="143">
          <cell r="E143" t="str">
            <v>9210186</v>
          </cell>
        </row>
        <row r="144">
          <cell r="E144" t="str">
            <v>9209086</v>
          </cell>
        </row>
        <row r="145">
          <cell r="E145" t="str">
            <v>9210033</v>
          </cell>
        </row>
        <row r="146">
          <cell r="E146" t="str">
            <v>9210637</v>
          </cell>
        </row>
        <row r="147">
          <cell r="E147" t="str">
            <v>9311160</v>
          </cell>
        </row>
        <row r="148">
          <cell r="E148" t="str">
            <v>9311171</v>
          </cell>
        </row>
        <row r="149">
          <cell r="E149" t="str">
            <v>93102125</v>
          </cell>
        </row>
        <row r="150">
          <cell r="E150" t="str">
            <v>9209055</v>
          </cell>
        </row>
        <row r="151">
          <cell r="E151" t="str">
            <v>9203048</v>
          </cell>
        </row>
        <row r="152">
          <cell r="E152" t="str">
            <v>9203035</v>
          </cell>
        </row>
        <row r="153">
          <cell r="E153" t="str">
            <v>9209031</v>
          </cell>
        </row>
        <row r="155">
          <cell r="E155" t="str">
            <v>9311026</v>
          </cell>
        </row>
        <row r="156">
          <cell r="E156" t="str">
            <v>9311007</v>
          </cell>
        </row>
        <row r="157">
          <cell r="E157" t="str">
            <v>9311008</v>
          </cell>
        </row>
        <row r="158">
          <cell r="E158" t="str">
            <v>9210130</v>
          </cell>
        </row>
        <row r="159">
          <cell r="E159" t="str">
            <v>9311018</v>
          </cell>
        </row>
        <row r="160">
          <cell r="E160" t="str">
            <v>9311019</v>
          </cell>
        </row>
        <row r="161">
          <cell r="E161" t="str">
            <v>9310672</v>
          </cell>
        </row>
        <row r="162">
          <cell r="E162" t="str">
            <v>9311047</v>
          </cell>
        </row>
        <row r="163">
          <cell r="E163" t="str">
            <v>9310696</v>
          </cell>
        </row>
        <row r="164">
          <cell r="E164" t="str">
            <v>9311038</v>
          </cell>
        </row>
        <row r="165">
          <cell r="E165" t="str">
            <v>9311031</v>
          </cell>
        </row>
        <row r="166">
          <cell r="E166" t="str">
            <v>9311046</v>
          </cell>
        </row>
        <row r="167">
          <cell r="E167" t="str">
            <v>9311023</v>
          </cell>
        </row>
        <row r="168">
          <cell r="E168" t="str">
            <v>9311016</v>
          </cell>
        </row>
        <row r="169">
          <cell r="E169" t="str">
            <v>9311035</v>
          </cell>
        </row>
        <row r="170">
          <cell r="E170" t="str">
            <v>9311027</v>
          </cell>
        </row>
        <row r="171">
          <cell r="E171" t="str">
            <v>9311029</v>
          </cell>
        </row>
        <row r="172">
          <cell r="E172" t="str">
            <v>9311030</v>
          </cell>
        </row>
        <row r="173">
          <cell r="E173" t="str">
            <v>9311040</v>
          </cell>
        </row>
        <row r="174">
          <cell r="E174" t="str">
            <v>9311009</v>
          </cell>
        </row>
        <row r="175">
          <cell r="E175" t="str">
            <v>9311025</v>
          </cell>
        </row>
        <row r="176">
          <cell r="E176" t="str">
            <v>9310693</v>
          </cell>
        </row>
        <row r="177">
          <cell r="E177" t="str">
            <v>9210694</v>
          </cell>
        </row>
        <row r="178">
          <cell r="E178" t="str">
            <v>9311036</v>
          </cell>
        </row>
        <row r="179">
          <cell r="E179" t="str">
            <v>9311037</v>
          </cell>
        </row>
        <row r="180">
          <cell r="E180" t="str">
            <v>9311017</v>
          </cell>
        </row>
        <row r="181">
          <cell r="E181" t="str">
            <v>9310697</v>
          </cell>
        </row>
        <row r="182">
          <cell r="E182" t="str">
            <v>9311014</v>
          </cell>
        </row>
        <row r="183">
          <cell r="E183" t="str">
            <v>9311013</v>
          </cell>
        </row>
        <row r="184">
          <cell r="E184" t="str">
            <v>9311003</v>
          </cell>
        </row>
        <row r="185">
          <cell r="E185" t="str">
            <v>9311005</v>
          </cell>
        </row>
        <row r="186">
          <cell r="E186" t="str">
            <v>9311011</v>
          </cell>
        </row>
        <row r="187">
          <cell r="E187" t="str">
            <v>9310692</v>
          </cell>
        </row>
        <row r="188">
          <cell r="E188" t="str">
            <v>9311012</v>
          </cell>
        </row>
        <row r="189">
          <cell r="E189" t="str">
            <v>9311033</v>
          </cell>
        </row>
        <row r="190">
          <cell r="E190" t="str">
            <v>9311032</v>
          </cell>
        </row>
        <row r="191">
          <cell r="E191" t="str">
            <v>9210327</v>
          </cell>
        </row>
        <row r="192">
          <cell r="E192" t="str">
            <v>9310684</v>
          </cell>
        </row>
        <row r="193">
          <cell r="E193" t="str">
            <v>9311020</v>
          </cell>
        </row>
        <row r="194">
          <cell r="E194" t="str">
            <v>9311021</v>
          </cell>
        </row>
        <row r="195">
          <cell r="E195" t="str">
            <v>9311041</v>
          </cell>
        </row>
        <row r="196">
          <cell r="E196" t="str">
            <v>9311049</v>
          </cell>
        </row>
        <row r="197">
          <cell r="E197" t="str">
            <v>9310699</v>
          </cell>
        </row>
        <row r="198">
          <cell r="E198" t="str">
            <v>9310698</v>
          </cell>
        </row>
        <row r="200">
          <cell r="E200" t="str">
            <v>9210715</v>
          </cell>
        </row>
        <row r="201">
          <cell r="E201" t="str">
            <v>9210682</v>
          </cell>
        </row>
        <row r="202">
          <cell r="E202" t="str">
            <v>9210717</v>
          </cell>
        </row>
        <row r="203">
          <cell r="E203" t="str">
            <v>9210328</v>
          </cell>
        </row>
        <row r="204">
          <cell r="E204" t="str">
            <v>9210716</v>
          </cell>
        </row>
        <row r="206">
          <cell r="E206" t="str">
            <v>9202111</v>
          </cell>
        </row>
        <row r="207">
          <cell r="E207" t="str">
            <v>9311217</v>
          </cell>
        </row>
        <row r="208">
          <cell r="E208" t="str">
            <v>9311218</v>
          </cell>
        </row>
        <row r="209">
          <cell r="E209" t="str">
            <v>9311199</v>
          </cell>
        </row>
        <row r="210">
          <cell r="E210" t="str">
            <v>9202624</v>
          </cell>
        </row>
        <row r="211">
          <cell r="E211" t="str">
            <v>9203074</v>
          </cell>
        </row>
        <row r="212">
          <cell r="E212" t="str">
            <v>9201744</v>
          </cell>
        </row>
        <row r="214">
          <cell r="E214" t="str">
            <v>9311182</v>
          </cell>
        </row>
        <row r="215">
          <cell r="E215" t="str">
            <v>93102113</v>
          </cell>
        </row>
        <row r="216">
          <cell r="E216" t="str">
            <v>9210346</v>
          </cell>
        </row>
        <row r="217">
          <cell r="E217" t="str">
            <v>9210025</v>
          </cell>
        </row>
        <row r="218">
          <cell r="E218" t="str">
            <v>9210090</v>
          </cell>
        </row>
        <row r="219">
          <cell r="E219" t="str">
            <v>9311219</v>
          </cell>
        </row>
        <row r="220">
          <cell r="E220" t="str">
            <v>9210077</v>
          </cell>
        </row>
        <row r="221">
          <cell r="E221" t="str">
            <v>9311221</v>
          </cell>
        </row>
        <row r="222">
          <cell r="E222" t="str">
            <v>9210634</v>
          </cell>
        </row>
        <row r="223">
          <cell r="E223" t="str">
            <v>9209029</v>
          </cell>
        </row>
        <row r="224">
          <cell r="E224" t="str">
            <v>9205955</v>
          </cell>
        </row>
        <row r="225">
          <cell r="E225" t="str">
            <v>9210228</v>
          </cell>
        </row>
        <row r="226">
          <cell r="E226" t="str">
            <v>9311199</v>
          </cell>
        </row>
        <row r="227">
          <cell r="E227" t="str">
            <v>9311220</v>
          </cell>
        </row>
        <row r="228">
          <cell r="E228" t="str">
            <v>9311222</v>
          </cell>
        </row>
        <row r="229">
          <cell r="E229" t="str">
            <v>3210351</v>
          </cell>
        </row>
        <row r="230">
          <cell r="E230" t="str">
            <v>9210079</v>
          </cell>
        </row>
        <row r="231">
          <cell r="E231" t="str">
            <v>9210427</v>
          </cell>
        </row>
        <row r="232">
          <cell r="E232" t="str">
            <v>9202624</v>
          </cell>
        </row>
        <row r="233">
          <cell r="E233" t="str">
            <v>9311115</v>
          </cell>
        </row>
        <row r="234">
          <cell r="E234" t="str">
            <v>9208013</v>
          </cell>
        </row>
        <row r="235">
          <cell r="E235" t="str">
            <v>9201744</v>
          </cell>
        </row>
        <row r="237">
          <cell r="E237" t="str">
            <v>9201604</v>
          </cell>
        </row>
        <row r="238">
          <cell r="E238" t="str">
            <v>9201603</v>
          </cell>
        </row>
        <row r="239">
          <cell r="E239" t="str">
            <v>9210206</v>
          </cell>
        </row>
        <row r="240">
          <cell r="E240" t="str">
            <v>9210142</v>
          </cell>
        </row>
        <row r="241">
          <cell r="E241" t="str">
            <v>9208005</v>
          </cell>
        </row>
        <row r="242">
          <cell r="E242" t="str">
            <v>9208023</v>
          </cell>
        </row>
        <row r="243">
          <cell r="E243" t="str">
            <v>9210331</v>
          </cell>
        </row>
        <row r="244">
          <cell r="E244" t="str">
            <v>9205958</v>
          </cell>
        </row>
        <row r="245">
          <cell r="E245" t="str">
            <v>9310554</v>
          </cell>
        </row>
        <row r="246">
          <cell r="E246" t="str">
            <v>9311095</v>
          </cell>
        </row>
        <row r="247">
          <cell r="E247" t="str">
            <v>9311092</v>
          </cell>
        </row>
        <row r="248">
          <cell r="E248" t="str">
            <v>9311089</v>
          </cell>
        </row>
        <row r="249">
          <cell r="E249" t="str">
            <v>9311094</v>
          </cell>
        </row>
        <row r="250">
          <cell r="E250" t="str">
            <v>9311088</v>
          </cell>
        </row>
        <row r="251">
          <cell r="E251" t="str">
            <v>9205929</v>
          </cell>
        </row>
        <row r="252">
          <cell r="E252" t="str">
            <v>9311081</v>
          </cell>
        </row>
        <row r="253">
          <cell r="E253" t="str">
            <v>9203044</v>
          </cell>
        </row>
        <row r="254">
          <cell r="E254" t="str">
            <v>9205022</v>
          </cell>
        </row>
        <row r="255">
          <cell r="E255" t="str">
            <v>9203070</v>
          </cell>
        </row>
        <row r="256">
          <cell r="E256" t="str">
            <v>9203064</v>
          </cell>
        </row>
        <row r="257">
          <cell r="E257" t="str">
            <v>9203065</v>
          </cell>
        </row>
        <row r="258">
          <cell r="E258" t="str">
            <v>9210198</v>
          </cell>
        </row>
        <row r="259">
          <cell r="E259" t="str">
            <v>9210463</v>
          </cell>
        </row>
        <row r="260">
          <cell r="E260" t="str">
            <v>9205052</v>
          </cell>
        </row>
        <row r="261">
          <cell r="E261" t="str">
            <v>9205041</v>
          </cell>
        </row>
        <row r="262">
          <cell r="E262" t="str">
            <v>9205042</v>
          </cell>
        </row>
        <row r="263">
          <cell r="E263" t="str">
            <v>9210376</v>
          </cell>
        </row>
        <row r="265">
          <cell r="E265" t="str">
            <v>9310611</v>
          </cell>
        </row>
        <row r="267">
          <cell r="E267" t="str">
            <v>9210142</v>
          </cell>
        </row>
        <row r="268">
          <cell r="E268" t="str">
            <v>9210145</v>
          </cell>
        </row>
        <row r="269">
          <cell r="E269" t="str">
            <v>9210144</v>
          </cell>
        </row>
        <row r="270">
          <cell r="E270" t="str">
            <v>9210139</v>
          </cell>
        </row>
        <row r="271">
          <cell r="E271" t="str">
            <v>9210141</v>
          </cell>
        </row>
        <row r="272">
          <cell r="E272" t="str">
            <v>9210143</v>
          </cell>
        </row>
        <row r="274">
          <cell r="E274" t="str">
            <v>9209049</v>
          </cell>
        </row>
        <row r="275">
          <cell r="E275" t="str">
            <v>9210342</v>
          </cell>
        </row>
        <row r="276">
          <cell r="E276" t="str">
            <v>9310659</v>
          </cell>
        </row>
        <row r="277">
          <cell r="E277" t="str">
            <v>9210434</v>
          </cell>
        </row>
        <row r="278">
          <cell r="E278" t="str">
            <v>9209050</v>
          </cell>
        </row>
        <row r="279">
          <cell r="E279" t="str">
            <v>9205962</v>
          </cell>
        </row>
        <row r="280">
          <cell r="E280" t="str">
            <v>9209063</v>
          </cell>
        </row>
        <row r="281">
          <cell r="E281" t="str">
            <v>9311240</v>
          </cell>
        </row>
        <row r="282">
          <cell r="E282" t="str">
            <v>9310554</v>
          </cell>
        </row>
        <row r="283">
          <cell r="E283" t="str">
            <v>9210339</v>
          </cell>
        </row>
        <row r="284">
          <cell r="E284" t="str">
            <v>9209052</v>
          </cell>
        </row>
        <row r="285">
          <cell r="E285" t="str">
            <v>9210228</v>
          </cell>
        </row>
        <row r="286">
          <cell r="E286" t="str">
            <v>9209113</v>
          </cell>
        </row>
        <row r="287">
          <cell r="E287" t="str">
            <v>9210711</v>
          </cell>
        </row>
        <row r="288">
          <cell r="E288" t="str">
            <v>9209057</v>
          </cell>
        </row>
        <row r="289">
          <cell r="E289" t="str">
            <v>9210406</v>
          </cell>
        </row>
        <row r="290">
          <cell r="E290" t="str">
            <v>9311241</v>
          </cell>
        </row>
        <row r="291">
          <cell r="E291" t="str">
            <v>9210446</v>
          </cell>
        </row>
        <row r="292">
          <cell r="E292" t="str">
            <v>9311147</v>
          </cell>
        </row>
        <row r="293">
          <cell r="E293" t="str">
            <v>9209056</v>
          </cell>
        </row>
        <row r="294">
          <cell r="E294" t="str">
            <v>9311239</v>
          </cell>
        </row>
        <row r="295">
          <cell r="E295" t="str">
            <v>9205031</v>
          </cell>
        </row>
        <row r="296">
          <cell r="E296" t="str">
            <v>9209068</v>
          </cell>
        </row>
        <row r="297">
          <cell r="E297" t="str">
            <v>9210140</v>
          </cell>
        </row>
        <row r="298">
          <cell r="E298" t="str">
            <v>9210103</v>
          </cell>
        </row>
        <row r="299">
          <cell r="E299" t="str">
            <v>9210498</v>
          </cell>
        </row>
        <row r="300">
          <cell r="E300" t="str">
            <v>9202625</v>
          </cell>
        </row>
        <row r="301">
          <cell r="E301" t="str">
            <v>9210027</v>
          </cell>
        </row>
        <row r="302">
          <cell r="E302" t="str">
            <v>9203042</v>
          </cell>
        </row>
        <row r="304">
          <cell r="E304" t="str">
            <v>9311154</v>
          </cell>
        </row>
        <row r="305">
          <cell r="E305" t="str">
            <v>9210099</v>
          </cell>
        </row>
        <row r="306">
          <cell r="E306" t="str">
            <v>9210068</v>
          </cell>
        </row>
        <row r="307">
          <cell r="E307" t="str">
            <v>9311188</v>
          </cell>
        </row>
        <row r="308">
          <cell r="E308" t="str">
            <v>9311197</v>
          </cell>
        </row>
        <row r="309">
          <cell r="E309" t="str">
            <v>9210063</v>
          </cell>
        </row>
        <row r="310">
          <cell r="E310" t="str">
            <v>9210283</v>
          </cell>
        </row>
        <row r="311">
          <cell r="E311" t="str">
            <v>9210663</v>
          </cell>
        </row>
        <row r="312">
          <cell r="E312" t="str">
            <v>9205924</v>
          </cell>
        </row>
        <row r="313">
          <cell r="E313" t="str">
            <v>9210492</v>
          </cell>
        </row>
        <row r="314">
          <cell r="E314" t="str">
            <v>9311187</v>
          </cell>
        </row>
        <row r="315">
          <cell r="E315" t="str">
            <v>9210467</v>
          </cell>
        </row>
        <row r="316">
          <cell r="E316" t="str">
            <v>9210665</v>
          </cell>
        </row>
        <row r="317">
          <cell r="E317" t="str">
            <v>9210494</v>
          </cell>
        </row>
        <row r="318">
          <cell r="E318" t="str">
            <v>9203073</v>
          </cell>
        </row>
        <row r="319">
          <cell r="E319" t="str">
            <v>9210506</v>
          </cell>
        </row>
        <row r="320">
          <cell r="E320" t="str">
            <v>9210462</v>
          </cell>
        </row>
        <row r="321">
          <cell r="E321" t="str">
            <v>9210071</v>
          </cell>
        </row>
        <row r="322">
          <cell r="E322" t="str">
            <v>3210350</v>
          </cell>
        </row>
        <row r="323">
          <cell r="E323" t="str">
            <v>9210287</v>
          </cell>
        </row>
        <row r="324">
          <cell r="E324" t="str">
            <v>9210136</v>
          </cell>
        </row>
        <row r="325">
          <cell r="E325" t="str">
            <v>9210432</v>
          </cell>
        </row>
        <row r="326">
          <cell r="E326" t="str">
            <v>9203077</v>
          </cell>
        </row>
        <row r="327">
          <cell r="E327" t="str">
            <v>9210100</v>
          </cell>
        </row>
        <row r="328">
          <cell r="E328" t="str">
            <v>9311128</v>
          </cell>
        </row>
        <row r="329">
          <cell r="E329" t="str">
            <v>9311192</v>
          </cell>
        </row>
        <row r="330">
          <cell r="E330" t="str">
            <v>9311239</v>
          </cell>
        </row>
        <row r="331">
          <cell r="E331" t="str">
            <v>9210615</v>
          </cell>
        </row>
        <row r="332">
          <cell r="E332" t="str">
            <v>9311166</v>
          </cell>
        </row>
        <row r="333">
          <cell r="E333" t="str">
            <v>9210149</v>
          </cell>
        </row>
        <row r="334">
          <cell r="E334" t="str">
            <v>9210708</v>
          </cell>
        </row>
        <row r="335">
          <cell r="E335" t="str">
            <v>9210113</v>
          </cell>
        </row>
        <row r="336">
          <cell r="E336" t="str">
            <v>9311150</v>
          </cell>
        </row>
        <row r="337">
          <cell r="E337" t="str">
            <v>9311158</v>
          </cell>
        </row>
        <row r="338">
          <cell r="E338" t="str">
            <v>9311156</v>
          </cell>
        </row>
        <row r="339">
          <cell r="E339" t="str">
            <v>9311160</v>
          </cell>
        </row>
        <row r="340">
          <cell r="E340" t="str">
            <v>9311171</v>
          </cell>
        </row>
        <row r="342">
          <cell r="E342" t="str">
            <v>9206008</v>
          </cell>
        </row>
        <row r="343">
          <cell r="E343" t="str">
            <v>9206116</v>
          </cell>
        </row>
        <row r="344">
          <cell r="E344" t="str">
            <v>9206010</v>
          </cell>
        </row>
        <row r="345">
          <cell r="E345" t="str">
            <v>9206115</v>
          </cell>
        </row>
        <row r="346">
          <cell r="E346" t="str">
            <v>9206009</v>
          </cell>
        </row>
        <row r="347">
          <cell r="E347" t="str">
            <v>9206114</v>
          </cell>
        </row>
        <row r="348">
          <cell r="E348" t="str">
            <v>9206119</v>
          </cell>
        </row>
        <row r="350">
          <cell r="E350" t="str">
            <v>9203064</v>
          </cell>
        </row>
        <row r="351">
          <cell r="E351" t="str">
            <v>9203065</v>
          </cell>
        </row>
        <row r="352">
          <cell r="E352" t="str">
            <v>9203066</v>
          </cell>
        </row>
        <row r="354">
          <cell r="E354" t="str">
            <v>9205822</v>
          </cell>
        </row>
        <row r="355">
          <cell r="E355" t="str">
            <v>9205821</v>
          </cell>
        </row>
        <row r="357">
          <cell r="E357" t="str">
            <v>9206123</v>
          </cell>
        </row>
        <row r="358">
          <cell r="E358" t="str">
            <v>9210299</v>
          </cell>
        </row>
        <row r="359">
          <cell r="E359" t="str">
            <v>9208036</v>
          </cell>
        </row>
        <row r="360">
          <cell r="E360" t="str">
            <v>9202737</v>
          </cell>
        </row>
        <row r="361">
          <cell r="E361" t="str">
            <v>9210480</v>
          </cell>
        </row>
        <row r="362">
          <cell r="E362" t="str">
            <v>9203028</v>
          </cell>
        </row>
        <row r="363">
          <cell r="E363" t="str">
            <v>9203044</v>
          </cell>
        </row>
        <row r="364">
          <cell r="E364" t="str">
            <v>3210351</v>
          </cell>
        </row>
        <row r="365">
          <cell r="E365" t="str">
            <v>9210427</v>
          </cell>
        </row>
        <row r="366">
          <cell r="E366" t="str">
            <v>9311156</v>
          </cell>
        </row>
        <row r="367">
          <cell r="E367" t="str">
            <v>9311160</v>
          </cell>
        </row>
        <row r="369">
          <cell r="E369" t="str">
            <v>9311120</v>
          </cell>
        </row>
        <row r="370">
          <cell r="E370" t="str">
            <v>9210118</v>
          </cell>
        </row>
        <row r="371">
          <cell r="E371" t="str">
            <v>9208005</v>
          </cell>
        </row>
        <row r="372">
          <cell r="E372" t="str">
            <v>9210280</v>
          </cell>
        </row>
        <row r="373">
          <cell r="E373" t="str">
            <v>9210525</v>
          </cell>
        </row>
        <row r="374">
          <cell r="E374" t="str">
            <v>9205030</v>
          </cell>
        </row>
        <row r="375">
          <cell r="E375" t="str">
            <v>9202111</v>
          </cell>
        </row>
        <row r="376">
          <cell r="E376" t="str">
            <v>9208040</v>
          </cell>
        </row>
        <row r="377">
          <cell r="E377" t="str">
            <v>9203029</v>
          </cell>
        </row>
        <row r="378">
          <cell r="E378" t="str">
            <v>9310543</v>
          </cell>
        </row>
        <row r="379">
          <cell r="E379" t="str">
            <v>9208019</v>
          </cell>
        </row>
        <row r="380">
          <cell r="E380" t="str">
            <v>9311194</v>
          </cell>
        </row>
        <row r="381">
          <cell r="E381" t="str">
            <v>9311138</v>
          </cell>
        </row>
        <row r="382">
          <cell r="E382" t="str">
            <v>9210031</v>
          </cell>
        </row>
        <row r="383">
          <cell r="E383" t="str">
            <v>9201740</v>
          </cell>
        </row>
        <row r="384">
          <cell r="E384" t="str">
            <v>9201719</v>
          </cell>
        </row>
        <row r="385">
          <cell r="E385" t="str">
            <v>9201720</v>
          </cell>
        </row>
        <row r="386">
          <cell r="E386" t="str">
            <v>9201607</v>
          </cell>
        </row>
        <row r="387">
          <cell r="E387" t="str">
            <v>93110700</v>
          </cell>
        </row>
        <row r="388">
          <cell r="E388" t="str">
            <v>93110701</v>
          </cell>
        </row>
        <row r="389">
          <cell r="E389" t="str">
            <v>93110705</v>
          </cell>
        </row>
        <row r="390">
          <cell r="E390" t="str">
            <v>93110706</v>
          </cell>
        </row>
        <row r="391">
          <cell r="E391" t="str">
            <v>9311069</v>
          </cell>
        </row>
        <row r="392">
          <cell r="E392" t="str">
            <v>9311072</v>
          </cell>
        </row>
        <row r="393">
          <cell r="E393" t="str">
            <v>9311068</v>
          </cell>
        </row>
        <row r="395">
          <cell r="E395" t="str">
            <v>9210523</v>
          </cell>
        </row>
        <row r="396">
          <cell r="E396" t="str">
            <v>9311156</v>
          </cell>
        </row>
        <row r="397">
          <cell r="E397" t="str">
            <v>9311160</v>
          </cell>
        </row>
        <row r="398">
          <cell r="E398" t="str">
            <v>9311171</v>
          </cell>
        </row>
        <row r="399">
          <cell r="E399" t="str">
            <v>9311196</v>
          </cell>
        </row>
        <row r="401">
          <cell r="E401" t="str">
            <v>9210472</v>
          </cell>
        </row>
        <row r="402">
          <cell r="E402" t="str">
            <v>9210411</v>
          </cell>
        </row>
        <row r="403">
          <cell r="E403" t="str">
            <v>9210092</v>
          </cell>
        </row>
        <row r="404">
          <cell r="E404" t="str">
            <v>9210057</v>
          </cell>
        </row>
        <row r="406">
          <cell r="E406" t="str">
            <v>9204035</v>
          </cell>
        </row>
        <row r="408">
          <cell r="E408" t="str">
            <v>9209018</v>
          </cell>
        </row>
        <row r="409">
          <cell r="E409" t="str">
            <v>9210279</v>
          </cell>
        </row>
        <row r="410">
          <cell r="E410" t="str">
            <v>9207020</v>
          </cell>
        </row>
        <row r="411">
          <cell r="E411" t="str">
            <v>9205822</v>
          </cell>
        </row>
        <row r="412">
          <cell r="E412" t="str">
            <v>9205821</v>
          </cell>
        </row>
        <row r="413">
          <cell r="E413" t="str">
            <v>9210345</v>
          </cell>
        </row>
        <row r="414">
          <cell r="E414" t="str">
            <v>9202111</v>
          </cell>
        </row>
        <row r="415">
          <cell r="E415" t="str">
            <v>9311229</v>
          </cell>
        </row>
        <row r="416">
          <cell r="E416" t="str">
            <v>9208017</v>
          </cell>
        </row>
        <row r="417">
          <cell r="E417" t="str">
            <v>9205812</v>
          </cell>
        </row>
        <row r="418">
          <cell r="E418" t="str">
            <v>9210274</v>
          </cell>
        </row>
        <row r="419">
          <cell r="E419" t="str">
            <v>9208002</v>
          </cell>
        </row>
        <row r="420">
          <cell r="E420" t="str">
            <v>9208003</v>
          </cell>
        </row>
        <row r="421">
          <cell r="E421" t="str">
            <v>9205025</v>
          </cell>
        </row>
        <row r="422">
          <cell r="E422" t="str">
            <v>9205005</v>
          </cell>
        </row>
        <row r="423">
          <cell r="E423" t="str">
            <v>9210267</v>
          </cell>
        </row>
        <row r="424">
          <cell r="E424" t="str">
            <v>9206008</v>
          </cell>
        </row>
        <row r="425">
          <cell r="E425" t="str">
            <v>9206010</v>
          </cell>
        </row>
        <row r="426">
          <cell r="E426" t="str">
            <v>9206009</v>
          </cell>
        </row>
        <row r="427">
          <cell r="E427" t="str">
            <v>9207016</v>
          </cell>
        </row>
        <row r="428">
          <cell r="E428" t="str">
            <v>9207017</v>
          </cell>
        </row>
        <row r="429">
          <cell r="E429" t="str">
            <v>9208006</v>
          </cell>
        </row>
        <row r="430">
          <cell r="E430" t="str">
            <v>9311230</v>
          </cell>
        </row>
        <row r="431">
          <cell r="E431" t="str">
            <v>9205823</v>
          </cell>
        </row>
        <row r="432">
          <cell r="E432" t="str">
            <v>9205825</v>
          </cell>
        </row>
        <row r="433">
          <cell r="E433" t="str">
            <v>9205824</v>
          </cell>
        </row>
        <row r="434">
          <cell r="E434" t="str">
            <v>9205011</v>
          </cell>
        </row>
        <row r="435">
          <cell r="E435" t="str">
            <v>9205817</v>
          </cell>
        </row>
        <row r="436">
          <cell r="E436" t="str">
            <v>9205818</v>
          </cell>
        </row>
        <row r="437">
          <cell r="E437" t="str">
            <v>9205813</v>
          </cell>
        </row>
        <row r="439">
          <cell r="E439" t="str">
            <v>9203028</v>
          </cell>
        </row>
        <row r="441">
          <cell r="E441" t="str">
            <v>9204001</v>
          </cell>
        </row>
        <row r="442">
          <cell r="E442" t="str">
            <v>9207032</v>
          </cell>
        </row>
        <row r="443">
          <cell r="E443" t="str">
            <v>9203993</v>
          </cell>
        </row>
        <row r="444">
          <cell r="E444" t="str">
            <v>9205820</v>
          </cell>
        </row>
        <row r="445">
          <cell r="E445" t="str">
            <v>9205819</v>
          </cell>
        </row>
        <row r="446">
          <cell r="E446" t="str">
            <v>9207033</v>
          </cell>
        </row>
        <row r="448">
          <cell r="E448" t="str">
            <v>9207020</v>
          </cell>
        </row>
        <row r="449">
          <cell r="E449" t="str">
            <v>9311228</v>
          </cell>
        </row>
        <row r="450">
          <cell r="E450" t="str">
            <v>9311227</v>
          </cell>
        </row>
        <row r="451">
          <cell r="E451" t="str">
            <v>9208005</v>
          </cell>
        </row>
        <row r="452">
          <cell r="E452" t="str">
            <v>9310652</v>
          </cell>
        </row>
        <row r="453">
          <cell r="E453" t="str">
            <v>9202727</v>
          </cell>
        </row>
        <row r="455">
          <cell r="E455" t="str">
            <v>9311228</v>
          </cell>
        </row>
        <row r="456">
          <cell r="E456" t="str">
            <v>9311227</v>
          </cell>
        </row>
        <row r="457">
          <cell r="E457" t="str">
            <v>9203018</v>
          </cell>
        </row>
        <row r="458">
          <cell r="E458" t="str">
            <v>9201605</v>
          </cell>
        </row>
        <row r="460">
          <cell r="E460" t="str">
            <v>9203034</v>
          </cell>
        </row>
        <row r="462">
          <cell r="E462" t="str">
            <v>9210120</v>
          </cell>
        </row>
        <row r="463">
          <cell r="E463" t="str">
            <v>9203100</v>
          </cell>
        </row>
        <row r="464">
          <cell r="E464" t="str">
            <v>9203097</v>
          </cell>
        </row>
        <row r="466">
          <cell r="E466" t="str">
            <v>9210231</v>
          </cell>
        </row>
        <row r="467">
          <cell r="E467" t="str">
            <v>9208005</v>
          </cell>
        </row>
        <row r="468">
          <cell r="E468" t="str">
            <v>9208037</v>
          </cell>
        </row>
        <row r="469">
          <cell r="E469" t="str">
            <v>9210345</v>
          </cell>
        </row>
        <row r="470">
          <cell r="E470" t="str">
            <v>9208042</v>
          </cell>
        </row>
        <row r="471">
          <cell r="E471" t="str">
            <v>9311237</v>
          </cell>
        </row>
        <row r="472">
          <cell r="E472" t="str">
            <v>9208031</v>
          </cell>
        </row>
        <row r="473">
          <cell r="E473" t="str">
            <v>9208030</v>
          </cell>
        </row>
        <row r="474">
          <cell r="E474" t="str">
            <v>9311229</v>
          </cell>
        </row>
        <row r="475">
          <cell r="E475" t="str">
            <v>9208040</v>
          </cell>
        </row>
        <row r="476">
          <cell r="E476" t="str">
            <v>9202731</v>
          </cell>
        </row>
        <row r="477">
          <cell r="E477" t="str">
            <v>9203029</v>
          </cell>
        </row>
        <row r="478">
          <cell r="E478" t="str">
            <v>9310652</v>
          </cell>
        </row>
        <row r="479">
          <cell r="E479" t="str">
            <v>9208019</v>
          </cell>
        </row>
        <row r="480">
          <cell r="E480" t="str">
            <v>9208020</v>
          </cell>
        </row>
        <row r="481">
          <cell r="E481" t="str">
            <v>9210445</v>
          </cell>
        </row>
        <row r="482">
          <cell r="E482" t="str">
            <v>9210463</v>
          </cell>
        </row>
        <row r="483">
          <cell r="E483" t="str">
            <v>9205825</v>
          </cell>
        </row>
        <row r="484">
          <cell r="E484" t="str">
            <v>9310622</v>
          </cell>
        </row>
        <row r="485">
          <cell r="E485" t="str">
            <v>9310612</v>
          </cell>
        </row>
        <row r="487">
          <cell r="E487" t="str">
            <v>9311234</v>
          </cell>
        </row>
        <row r="488">
          <cell r="E488" t="str">
            <v>9311236</v>
          </cell>
        </row>
        <row r="489">
          <cell r="E489" t="str">
            <v>9311233</v>
          </cell>
        </row>
        <row r="490">
          <cell r="E490" t="str">
            <v>9209020</v>
          </cell>
        </row>
        <row r="491">
          <cell r="E491" t="str">
            <v>9311235</v>
          </cell>
        </row>
        <row r="493">
          <cell r="E493" t="str">
            <v>9202111</v>
          </cell>
        </row>
        <row r="495">
          <cell r="E495" t="str">
            <v>9210079</v>
          </cell>
        </row>
        <row r="497">
          <cell r="E497" t="str">
            <v>9202222</v>
          </cell>
        </row>
        <row r="499">
          <cell r="E499" t="str">
            <v>9202111</v>
          </cell>
        </row>
        <row r="501">
          <cell r="E501" t="str">
            <v>9207014</v>
          </cell>
        </row>
        <row r="503">
          <cell r="E503" t="str">
            <v>9203063</v>
          </cell>
        </row>
        <row r="505">
          <cell r="E505" t="str">
            <v>9202728</v>
          </cell>
        </row>
        <row r="506">
          <cell r="E506" t="str">
            <v>93111243</v>
          </cell>
        </row>
        <row r="508">
          <cell r="E508" t="str">
            <v>9208043</v>
          </cell>
        </row>
        <row r="510">
          <cell r="E510" t="str">
            <v>9310624</v>
          </cell>
        </row>
        <row r="511">
          <cell r="E511" t="str">
            <v>9310625</v>
          </cell>
        </row>
        <row r="512">
          <cell r="E512" t="str">
            <v>9310636</v>
          </cell>
        </row>
        <row r="513">
          <cell r="E513" t="str">
            <v>9209028</v>
          </cell>
        </row>
        <row r="514">
          <cell r="E514" t="str">
            <v>9311225</v>
          </cell>
        </row>
        <row r="515">
          <cell r="E515" t="str">
            <v>9311226</v>
          </cell>
        </row>
        <row r="516">
          <cell r="E516" t="str">
            <v>9210114</v>
          </cell>
        </row>
        <row r="517">
          <cell r="E517" t="str">
            <v>9201011</v>
          </cell>
        </row>
        <row r="518">
          <cell r="E518" t="str">
            <v>9311224</v>
          </cell>
        </row>
        <row r="519">
          <cell r="E519" t="str">
            <v>9311223</v>
          </cell>
        </row>
        <row r="520">
          <cell r="E520" t="str">
            <v>9210099</v>
          </cell>
        </row>
        <row r="521">
          <cell r="E521" t="str">
            <v>9210662</v>
          </cell>
        </row>
        <row r="522">
          <cell r="E522" t="str">
            <v>9210457</v>
          </cell>
        </row>
        <row r="523">
          <cell r="E523" t="str">
            <v>9202111</v>
          </cell>
        </row>
        <row r="524">
          <cell r="E524" t="str">
            <v>9210555</v>
          </cell>
        </row>
        <row r="525">
          <cell r="E525" t="str">
            <v>9210469</v>
          </cell>
        </row>
        <row r="526">
          <cell r="E526" t="str">
            <v>9210024</v>
          </cell>
        </row>
        <row r="527">
          <cell r="E527" t="str">
            <v>9203070</v>
          </cell>
        </row>
        <row r="528">
          <cell r="E528" t="str">
            <v>9210136</v>
          </cell>
        </row>
        <row r="529">
          <cell r="E529" t="str">
            <v>9210659</v>
          </cell>
        </row>
        <row r="530">
          <cell r="E530" t="str">
            <v>9310542</v>
          </cell>
        </row>
        <row r="531">
          <cell r="E531" t="str">
            <v>9310546</v>
          </cell>
        </row>
        <row r="532">
          <cell r="E532" t="str">
            <v>9210154</v>
          </cell>
        </row>
        <row r="533">
          <cell r="E533" t="str">
            <v>9203062</v>
          </cell>
        </row>
        <row r="534">
          <cell r="E534" t="str">
            <v>9203077</v>
          </cell>
        </row>
        <row r="535">
          <cell r="E535" t="str">
            <v>9310545</v>
          </cell>
        </row>
        <row r="536">
          <cell r="E536" t="str">
            <v>9210110</v>
          </cell>
        </row>
        <row r="537">
          <cell r="E537" t="str">
            <v>9203059</v>
          </cell>
        </row>
        <row r="538">
          <cell r="E538" t="str">
            <v>9203064</v>
          </cell>
        </row>
        <row r="539">
          <cell r="E539" t="str">
            <v>9203065</v>
          </cell>
        </row>
        <row r="540">
          <cell r="E540" t="str">
            <v>9210371</v>
          </cell>
        </row>
        <row r="541">
          <cell r="E541" t="str">
            <v>9311186</v>
          </cell>
        </row>
        <row r="542">
          <cell r="E542" t="str">
            <v>9210098</v>
          </cell>
        </row>
        <row r="543">
          <cell r="E543" t="str">
            <v>9201606</v>
          </cell>
        </row>
        <row r="544">
          <cell r="E544" t="str">
            <v>9210198</v>
          </cell>
        </row>
        <row r="545">
          <cell r="E545" t="str">
            <v>9201539</v>
          </cell>
        </row>
        <row r="546">
          <cell r="E546" t="str">
            <v>9201737</v>
          </cell>
        </row>
        <row r="547">
          <cell r="E547" t="str">
            <v>9201705</v>
          </cell>
        </row>
        <row r="548">
          <cell r="E548" t="str">
            <v>9210637</v>
          </cell>
        </row>
        <row r="550">
          <cell r="E550" t="str">
            <v>9209028</v>
          </cell>
        </row>
        <row r="551">
          <cell r="E551" t="str">
            <v>9201713</v>
          </cell>
        </row>
        <row r="552">
          <cell r="E552" t="str">
            <v>9210303</v>
          </cell>
        </row>
        <row r="553">
          <cell r="E553" t="str">
            <v>9210440</v>
          </cell>
        </row>
        <row r="554">
          <cell r="E554" t="str">
            <v>9210099</v>
          </cell>
        </row>
        <row r="555">
          <cell r="E555" t="str">
            <v>9210466</v>
          </cell>
        </row>
        <row r="556">
          <cell r="E556" t="str">
            <v>9210457</v>
          </cell>
        </row>
        <row r="557">
          <cell r="E557" t="str">
            <v>9202111</v>
          </cell>
        </row>
        <row r="558">
          <cell r="E558" t="str">
            <v>9210469</v>
          </cell>
        </row>
        <row r="559">
          <cell r="E559" t="str">
            <v>9210473</v>
          </cell>
        </row>
        <row r="560">
          <cell r="E560" t="str">
            <v>9210318</v>
          </cell>
        </row>
        <row r="561">
          <cell r="E561" t="str">
            <v>9203062</v>
          </cell>
        </row>
        <row r="562">
          <cell r="E562" t="str">
            <v>9203064</v>
          </cell>
        </row>
        <row r="563">
          <cell r="E563" t="str">
            <v>9210371</v>
          </cell>
        </row>
        <row r="564">
          <cell r="E564" t="str">
            <v>9201714</v>
          </cell>
        </row>
        <row r="565">
          <cell r="E565" t="str">
            <v>9210660</v>
          </cell>
        </row>
        <row r="566">
          <cell r="E566" t="str">
            <v>9210184</v>
          </cell>
        </row>
        <row r="567">
          <cell r="E567" t="str">
            <v>9210185</v>
          </cell>
        </row>
        <row r="568">
          <cell r="E568" t="str">
            <v>9201705</v>
          </cell>
        </row>
        <row r="569">
          <cell r="E569" t="str">
            <v>9201741</v>
          </cell>
        </row>
        <row r="571">
          <cell r="E571" t="str">
            <v>3510064</v>
          </cell>
        </row>
        <row r="573">
          <cell r="E573" t="str">
            <v>9203063</v>
          </cell>
        </row>
        <row r="575">
          <cell r="E575" t="str">
            <v>9207020</v>
          </cell>
        </row>
        <row r="576">
          <cell r="E576" t="str">
            <v>9311212</v>
          </cell>
        </row>
        <row r="577">
          <cell r="E577" t="str">
            <v>9311213</v>
          </cell>
        </row>
        <row r="578">
          <cell r="E578" t="str">
            <v>9208036</v>
          </cell>
        </row>
        <row r="579">
          <cell r="E579" t="str">
            <v>9311210</v>
          </cell>
        </row>
        <row r="580">
          <cell r="E580" t="str">
            <v>9311211</v>
          </cell>
        </row>
        <row r="581">
          <cell r="E581" t="str">
            <v>9207029</v>
          </cell>
        </row>
        <row r="582">
          <cell r="E582" t="str">
            <v>9210319</v>
          </cell>
        </row>
        <row r="583">
          <cell r="E583" t="str">
            <v>9210354</v>
          </cell>
        </row>
        <row r="585">
          <cell r="E585" t="str">
            <v>9311237</v>
          </cell>
        </row>
        <row r="586">
          <cell r="E586" t="str">
            <v>9311238</v>
          </cell>
        </row>
        <row r="588">
          <cell r="E588" t="str">
            <v>9210622</v>
          </cell>
        </row>
        <row r="589">
          <cell r="E589" t="str">
            <v>9207031</v>
          </cell>
        </row>
        <row r="590">
          <cell r="E590" t="str">
            <v>9311232</v>
          </cell>
        </row>
        <row r="592">
          <cell r="E592" t="str">
            <v>9310641</v>
          </cell>
        </row>
        <row r="593">
          <cell r="E593" t="str">
            <v>9310634</v>
          </cell>
        </row>
        <row r="594">
          <cell r="E594" t="str">
            <v>9310644</v>
          </cell>
        </row>
        <row r="595">
          <cell r="E595" t="str">
            <v>9310635</v>
          </cell>
        </row>
        <row r="596">
          <cell r="E596" t="str">
            <v>9310627</v>
          </cell>
        </row>
        <row r="597">
          <cell r="E597" t="str">
            <v>9310628</v>
          </cell>
        </row>
        <row r="598">
          <cell r="E598" t="str">
            <v>9311214</v>
          </cell>
        </row>
        <row r="599">
          <cell r="E599" t="str">
            <v>9311216</v>
          </cell>
        </row>
        <row r="600">
          <cell r="E600" t="str">
            <v>9311215</v>
          </cell>
        </row>
        <row r="601">
          <cell r="E601" t="str">
            <v>9201735</v>
          </cell>
        </row>
        <row r="602">
          <cell r="E602" t="str">
            <v>9201547</v>
          </cell>
        </row>
        <row r="603">
          <cell r="E603" t="str">
            <v>9210236</v>
          </cell>
        </row>
        <row r="604">
          <cell r="E604" t="str">
            <v>9311204</v>
          </cell>
        </row>
        <row r="605">
          <cell r="E605" t="str">
            <v>9210371</v>
          </cell>
        </row>
        <row r="606">
          <cell r="E606" t="str">
            <v>9210428</v>
          </cell>
        </row>
        <row r="607">
          <cell r="E607" t="str">
            <v>9310547</v>
          </cell>
        </row>
        <row r="608">
          <cell r="E608" t="str">
            <v>9201303</v>
          </cell>
        </row>
        <row r="609">
          <cell r="E609" t="str">
            <v>9205013</v>
          </cell>
        </row>
        <row r="610">
          <cell r="E610" t="str">
            <v>9205914</v>
          </cell>
        </row>
        <row r="611">
          <cell r="E611" t="str">
            <v>9201736</v>
          </cell>
        </row>
        <row r="612">
          <cell r="E612" t="str">
            <v>9210185</v>
          </cell>
        </row>
        <row r="613">
          <cell r="E613" t="str">
            <v>9201739</v>
          </cell>
        </row>
        <row r="614">
          <cell r="E614" t="str">
            <v>9201729</v>
          </cell>
        </row>
        <row r="615">
          <cell r="E615" t="str">
            <v>9201734</v>
          </cell>
        </row>
        <row r="617">
          <cell r="E617" t="str">
            <v>9311214</v>
          </cell>
        </row>
        <row r="618">
          <cell r="E618" t="str">
            <v>9311216</v>
          </cell>
        </row>
        <row r="619">
          <cell r="E619" t="str">
            <v>9310600</v>
          </cell>
        </row>
        <row r="620">
          <cell r="E620" t="str">
            <v>9210440</v>
          </cell>
        </row>
        <row r="621">
          <cell r="E621" t="str">
            <v>9203062</v>
          </cell>
        </row>
        <row r="622">
          <cell r="E622" t="str">
            <v>9203061</v>
          </cell>
        </row>
        <row r="623">
          <cell r="E623" t="str">
            <v>9201717</v>
          </cell>
        </row>
        <row r="624">
          <cell r="E624" t="str">
            <v>9201201</v>
          </cell>
        </row>
        <row r="626">
          <cell r="E626" t="str">
            <v>9310635</v>
          </cell>
        </row>
        <row r="627">
          <cell r="E627" t="str">
            <v>9210127</v>
          </cell>
        </row>
        <row r="628">
          <cell r="E628" t="str">
            <v>9201605</v>
          </cell>
        </row>
        <row r="630">
          <cell r="E630" t="str">
            <v>9310600</v>
          </cell>
        </row>
        <row r="631">
          <cell r="E631" t="str">
            <v>9210320</v>
          </cell>
        </row>
        <row r="632">
          <cell r="E632" t="str">
            <v>9205002</v>
          </cell>
        </row>
        <row r="633">
          <cell r="E633" t="str">
            <v>9210197</v>
          </cell>
        </row>
        <row r="634">
          <cell r="E634" t="str">
            <v>9205031</v>
          </cell>
        </row>
        <row r="636">
          <cell r="E636" t="str">
            <v>9310635</v>
          </cell>
        </row>
        <row r="637">
          <cell r="E637" t="str">
            <v>9210343</v>
          </cell>
        </row>
        <row r="638">
          <cell r="E638" t="str">
            <v>9311126</v>
          </cell>
        </row>
        <row r="639">
          <cell r="E639" t="str">
            <v>9201022</v>
          </cell>
        </row>
        <row r="640">
          <cell r="E640" t="str">
            <v>9210155</v>
          </cell>
        </row>
        <row r="641">
          <cell r="E641" t="str">
            <v>9203062</v>
          </cell>
        </row>
        <row r="642">
          <cell r="E642" t="str">
            <v>9203061</v>
          </cell>
        </row>
        <row r="643">
          <cell r="E643" t="str">
            <v>9210371</v>
          </cell>
        </row>
        <row r="644">
          <cell r="E644" t="str">
            <v>9201742</v>
          </cell>
        </row>
        <row r="645">
          <cell r="E645" t="str">
            <v>9201736</v>
          </cell>
        </row>
        <row r="646">
          <cell r="E646" t="str">
            <v>9201737</v>
          </cell>
        </row>
        <row r="647">
          <cell r="E647" t="str">
            <v>9201738</v>
          </cell>
        </row>
        <row r="648">
          <cell r="E648" t="str">
            <v>9201729</v>
          </cell>
        </row>
        <row r="650">
          <cell r="E650" t="str">
            <v>9210343</v>
          </cell>
        </row>
        <row r="651">
          <cell r="E651" t="str">
            <v>9210339</v>
          </cell>
        </row>
        <row r="653">
          <cell r="E653" t="str">
            <v>9210127</v>
          </cell>
        </row>
        <row r="654">
          <cell r="E654" t="str">
            <v>9203082</v>
          </cell>
        </row>
        <row r="655">
          <cell r="E655" t="str">
            <v>9203084</v>
          </cell>
        </row>
        <row r="657">
          <cell r="E657" t="str">
            <v>9203063</v>
          </cell>
        </row>
        <row r="659">
          <cell r="E659" t="str">
            <v>9210346</v>
          </cell>
        </row>
        <row r="661">
          <cell r="E661" t="str">
            <v>9210036</v>
          </cell>
        </row>
        <row r="662">
          <cell r="E662" t="str">
            <v>9207018</v>
          </cell>
        </row>
        <row r="663">
          <cell r="E663" t="str">
            <v>9205817</v>
          </cell>
        </row>
        <row r="664">
          <cell r="E664" t="str">
            <v>9205818</v>
          </cell>
        </row>
        <row r="666">
          <cell r="E666" t="str">
            <v>9205817</v>
          </cell>
        </row>
        <row r="667">
          <cell r="E667" t="str">
            <v>9205818</v>
          </cell>
        </row>
        <row r="669">
          <cell r="E669" t="str">
            <v>9310696</v>
          </cell>
        </row>
        <row r="671">
          <cell r="E671" t="str">
            <v>9210444</v>
          </cell>
        </row>
        <row r="672">
          <cell r="E672" t="str">
            <v>9311183</v>
          </cell>
        </row>
        <row r="673">
          <cell r="E673" t="str">
            <v>9311042</v>
          </cell>
        </row>
        <row r="674">
          <cell r="E674" t="str">
            <v>9310660</v>
          </cell>
        </row>
        <row r="675">
          <cell r="E675" t="str">
            <v>9220004</v>
          </cell>
        </row>
        <row r="676">
          <cell r="E676" t="str">
            <v>9311039</v>
          </cell>
        </row>
        <row r="677">
          <cell r="E677" t="str">
            <v>9220003</v>
          </cell>
        </row>
        <row r="678">
          <cell r="E678" t="str">
            <v>9210714</v>
          </cell>
        </row>
        <row r="679">
          <cell r="E679" t="str">
            <v>9210357</v>
          </cell>
        </row>
        <row r="680">
          <cell r="E680" t="str">
            <v>9220007</v>
          </cell>
        </row>
        <row r="681">
          <cell r="E681" t="str">
            <v>9310686</v>
          </cell>
        </row>
        <row r="682">
          <cell r="E682" t="str">
            <v>9220005</v>
          </cell>
        </row>
        <row r="683">
          <cell r="E683" t="str">
            <v>9311004</v>
          </cell>
        </row>
        <row r="684">
          <cell r="E684" t="str">
            <v>9210261</v>
          </cell>
        </row>
        <row r="685">
          <cell r="E685" t="str">
            <v>9220006</v>
          </cell>
        </row>
        <row r="686">
          <cell r="E686" t="str">
            <v>9220002</v>
          </cell>
        </row>
        <row r="687">
          <cell r="E687" t="str">
            <v>9210334</v>
          </cell>
        </row>
        <row r="688">
          <cell r="E688" t="str">
            <v>9311033</v>
          </cell>
        </row>
        <row r="689">
          <cell r="E689" t="str">
            <v>9220008</v>
          </cell>
        </row>
        <row r="690">
          <cell r="E690" t="str">
            <v>9210135</v>
          </cell>
        </row>
        <row r="691">
          <cell r="E691" t="str">
            <v>9220001</v>
          </cell>
        </row>
        <row r="692">
          <cell r="E692" t="str">
            <v>9310678</v>
          </cell>
        </row>
        <row r="693">
          <cell r="E693" t="str">
            <v>9209099</v>
          </cell>
        </row>
        <row r="694">
          <cell r="E694" t="str">
            <v>9210246</v>
          </cell>
        </row>
        <row r="695">
          <cell r="E695" t="str">
            <v>9203074</v>
          </cell>
        </row>
        <row r="696">
          <cell r="E696" t="str">
            <v>9210438</v>
          </cell>
        </row>
        <row r="697">
          <cell r="E697" t="str">
            <v>93102125</v>
          </cell>
        </row>
        <row r="698">
          <cell r="E698" t="str">
            <v>9310544</v>
          </cell>
        </row>
        <row r="700">
          <cell r="E700" t="str">
            <v>9210119</v>
          </cell>
        </row>
        <row r="701">
          <cell r="E701" t="str">
            <v>9203087</v>
          </cell>
        </row>
        <row r="702">
          <cell r="E702" t="str">
            <v>9203086</v>
          </cell>
        </row>
        <row r="703">
          <cell r="E703" t="str">
            <v>9203088</v>
          </cell>
        </row>
        <row r="704">
          <cell r="E704" t="str">
            <v>9203089</v>
          </cell>
        </row>
        <row r="705">
          <cell r="E705" t="str">
            <v>9203090</v>
          </cell>
        </row>
        <row r="706">
          <cell r="E706" t="str">
            <v>9203091</v>
          </cell>
        </row>
        <row r="707">
          <cell r="E707" t="str">
            <v>9203092</v>
          </cell>
        </row>
        <row r="708">
          <cell r="E708" t="str">
            <v>9203093</v>
          </cell>
        </row>
        <row r="709">
          <cell r="E709" t="str">
            <v>9203094</v>
          </cell>
        </row>
        <row r="710">
          <cell r="E710" t="str">
            <v>9203095</v>
          </cell>
        </row>
        <row r="711">
          <cell r="E711" t="str">
            <v>9203085</v>
          </cell>
        </row>
        <row r="712">
          <cell r="E712" t="str">
            <v>9203080</v>
          </cell>
        </row>
        <row r="713">
          <cell r="E713" t="str">
            <v>9203081</v>
          </cell>
        </row>
        <row r="714">
          <cell r="E714" t="str">
            <v>9203082</v>
          </cell>
        </row>
        <row r="715">
          <cell r="E715" t="str">
            <v>9203083</v>
          </cell>
        </row>
        <row r="716">
          <cell r="E716" t="str">
            <v>9203084</v>
          </cell>
        </row>
        <row r="718">
          <cell r="E718" t="str">
            <v>9311214</v>
          </cell>
        </row>
        <row r="719">
          <cell r="E719" t="str">
            <v>9311216</v>
          </cell>
        </row>
        <row r="720">
          <cell r="E720" t="str">
            <v>9311215</v>
          </cell>
        </row>
        <row r="722">
          <cell r="E722" t="str">
            <v>9203096</v>
          </cell>
        </row>
        <row r="723">
          <cell r="E723" t="str">
            <v>9210236</v>
          </cell>
        </row>
        <row r="724">
          <cell r="E724" t="str">
            <v>9311067</v>
          </cell>
        </row>
        <row r="725">
          <cell r="E725" t="str">
            <v>9203098</v>
          </cell>
        </row>
        <row r="726">
          <cell r="E726" t="str">
            <v>9203097</v>
          </cell>
        </row>
        <row r="727">
          <cell r="E727" t="str">
            <v>9203099</v>
          </cell>
        </row>
        <row r="729">
          <cell r="E729" t="str">
            <v>9202624</v>
          </cell>
        </row>
        <row r="731">
          <cell r="E731" t="str">
            <v>9201549</v>
          </cell>
        </row>
        <row r="732">
          <cell r="E732" t="str">
            <v>9201548</v>
          </cell>
        </row>
        <row r="733">
          <cell r="E733" t="str">
            <v>9201547</v>
          </cell>
        </row>
        <row r="735">
          <cell r="E735" t="str">
            <v>9210117</v>
          </cell>
        </row>
        <row r="736">
          <cell r="E736" t="str">
            <v>9311164</v>
          </cell>
        </row>
        <row r="738">
          <cell r="E738" t="str">
            <v>9203033</v>
          </cell>
        </row>
        <row r="740">
          <cell r="E740" t="str">
            <v>9210345</v>
          </cell>
        </row>
        <row r="741">
          <cell r="E741" t="str">
            <v>9205033</v>
          </cell>
        </row>
        <row r="742">
          <cell r="E742" t="str">
            <v>9207028</v>
          </cell>
        </row>
        <row r="743">
          <cell r="E743" t="str">
            <v>9210274</v>
          </cell>
        </row>
        <row r="744">
          <cell r="E744" t="str">
            <v>9205820</v>
          </cell>
        </row>
        <row r="745">
          <cell r="E745" t="str">
            <v>9210267</v>
          </cell>
        </row>
        <row r="746">
          <cell r="E746" t="str">
            <v>9205825</v>
          </cell>
        </row>
        <row r="747">
          <cell r="E747" t="str">
            <v>9205824</v>
          </cell>
        </row>
        <row r="748">
          <cell r="E748" t="str">
            <v>9205815</v>
          </cell>
        </row>
        <row r="749">
          <cell r="E749" t="str">
            <v>9205816</v>
          </cell>
        </row>
        <row r="750">
          <cell r="E750" t="str">
            <v>9205817</v>
          </cell>
        </row>
        <row r="751">
          <cell r="E751" t="str">
            <v>9205818</v>
          </cell>
        </row>
        <row r="753">
          <cell r="E753" t="str">
            <v>9210464</v>
          </cell>
        </row>
        <row r="754">
          <cell r="E754" t="str">
            <v>9210204</v>
          </cell>
        </row>
        <row r="755">
          <cell r="E755" t="str">
            <v>9310617</v>
          </cell>
        </row>
        <row r="756">
          <cell r="E756" t="str">
            <v>9310618</v>
          </cell>
        </row>
        <row r="757">
          <cell r="E757" t="str">
            <v>9210430</v>
          </cell>
        </row>
        <row r="758">
          <cell r="E758" t="str">
            <v>9210225</v>
          </cell>
        </row>
        <row r="759">
          <cell r="E759" t="str">
            <v>9210274</v>
          </cell>
        </row>
        <row r="760">
          <cell r="E760" t="str">
            <v>9210205</v>
          </cell>
        </row>
        <row r="761">
          <cell r="E761" t="str">
            <v>9210164</v>
          </cell>
        </row>
        <row r="763">
          <cell r="E763" t="str">
            <v>9210346</v>
          </cell>
        </row>
        <row r="764">
          <cell r="E764" t="str">
            <v>9202111</v>
          </cell>
        </row>
        <row r="766">
          <cell r="E766" t="str">
            <v>9201739</v>
          </cell>
        </row>
        <row r="768">
          <cell r="E768" t="str">
            <v>9311242</v>
          </cell>
        </row>
        <row r="770">
          <cell r="E770" t="str">
            <v>9201542</v>
          </cell>
        </row>
        <row r="771">
          <cell r="E771" t="str">
            <v>9201541</v>
          </cell>
        </row>
        <row r="772">
          <cell r="E772" t="str">
            <v>9201543</v>
          </cell>
        </row>
        <row r="773">
          <cell r="E773" t="str">
            <v>9201544</v>
          </cell>
        </row>
        <row r="774">
          <cell r="E774" t="str">
            <v>92015446</v>
          </cell>
        </row>
        <row r="775">
          <cell r="E775" t="str">
            <v>9201545</v>
          </cell>
        </row>
        <row r="776">
          <cell r="E776" t="str">
            <v>9201551</v>
          </cell>
        </row>
        <row r="777">
          <cell r="E777" t="str">
            <v>9201550</v>
          </cell>
        </row>
        <row r="779">
          <cell r="E779" t="str">
            <v>9201724</v>
          </cell>
        </row>
        <row r="780">
          <cell r="E780" t="str">
            <v>9201552</v>
          </cell>
        </row>
        <row r="781">
          <cell r="E781" t="str">
            <v>9201553</v>
          </cell>
        </row>
        <row r="782">
          <cell r="E782" t="str">
            <v>9201554</v>
          </cell>
        </row>
        <row r="783">
          <cell r="E783" t="str">
            <v>9201549</v>
          </cell>
        </row>
        <row r="784">
          <cell r="E784" t="str">
            <v>9201548</v>
          </cell>
        </row>
        <row r="785">
          <cell r="E785" t="str">
            <v>9210183</v>
          </cell>
        </row>
        <row r="786">
          <cell r="E786" t="str">
            <v>9201607</v>
          </cell>
        </row>
        <row r="788">
          <cell r="E788" t="str">
            <v>9310652</v>
          </cell>
        </row>
      </sheetData>
      <sheetData sheetId="4" refreshError="1"/>
      <sheetData sheetId="5" refreshError="1"/>
      <sheetData sheetId="6" refreshError="1"/>
      <sheetData sheetId="7">
        <row r="2">
          <cell r="E2" t="str">
            <v>3510064</v>
          </cell>
          <cell r="I2">
            <v>67.400000000000006</v>
          </cell>
          <cell r="J2">
            <v>1614996.338</v>
          </cell>
        </row>
        <row r="3">
          <cell r="E3" t="str">
            <v>9201001</v>
          </cell>
          <cell r="I3">
            <v>4000</v>
          </cell>
          <cell r="J3">
            <v>1520</v>
          </cell>
        </row>
        <row r="4">
          <cell r="E4" t="str">
            <v>9201002</v>
          </cell>
          <cell r="I4">
            <v>3206</v>
          </cell>
          <cell r="J4">
            <v>27988.38</v>
          </cell>
        </row>
        <row r="5">
          <cell r="E5" t="str">
            <v>9201003</v>
          </cell>
          <cell r="I5">
            <v>234000</v>
          </cell>
          <cell r="J5">
            <v>88920</v>
          </cell>
        </row>
        <row r="6">
          <cell r="E6" t="str">
            <v>9201012</v>
          </cell>
          <cell r="I6">
            <v>3342</v>
          </cell>
          <cell r="J6">
            <v>12432.24</v>
          </cell>
        </row>
        <row r="7">
          <cell r="E7" t="str">
            <v>9201013</v>
          </cell>
          <cell r="I7">
            <v>6000</v>
          </cell>
          <cell r="J7">
            <v>22320</v>
          </cell>
        </row>
        <row r="8">
          <cell r="E8" t="str">
            <v>9201014</v>
          </cell>
          <cell r="I8">
            <v>88981</v>
          </cell>
          <cell r="J8">
            <v>448464.24</v>
          </cell>
        </row>
        <row r="9">
          <cell r="E9" t="str">
            <v>9201015</v>
          </cell>
          <cell r="I9">
            <v>59102</v>
          </cell>
          <cell r="J9">
            <v>295510</v>
          </cell>
        </row>
        <row r="10">
          <cell r="E10" t="str">
            <v>9201022</v>
          </cell>
          <cell r="I10">
            <v>1371</v>
          </cell>
          <cell r="J10">
            <v>5100.12</v>
          </cell>
        </row>
        <row r="11">
          <cell r="E11" t="str">
            <v>9201101</v>
          </cell>
          <cell r="I11">
            <v>218305</v>
          </cell>
          <cell r="J11">
            <v>3202534.35</v>
          </cell>
        </row>
        <row r="12">
          <cell r="E12" t="str">
            <v>9201201</v>
          </cell>
          <cell r="I12">
            <v>891778</v>
          </cell>
          <cell r="J12">
            <v>1337667</v>
          </cell>
        </row>
        <row r="13">
          <cell r="E13" t="str">
            <v>9201301</v>
          </cell>
          <cell r="I13">
            <v>280284</v>
          </cell>
          <cell r="J13">
            <v>47648.280000000006</v>
          </cell>
        </row>
        <row r="14">
          <cell r="E14" t="str">
            <v>9201303</v>
          </cell>
          <cell r="I14">
            <v>4330</v>
          </cell>
          <cell r="J14">
            <v>108250</v>
          </cell>
        </row>
        <row r="15">
          <cell r="E15" t="str">
            <v>9201501</v>
          </cell>
          <cell r="I15">
            <v>58680</v>
          </cell>
          <cell r="J15">
            <v>946508.39999999991</v>
          </cell>
        </row>
        <row r="16">
          <cell r="E16" t="str">
            <v>9201502</v>
          </cell>
          <cell r="I16">
            <v>11634</v>
          </cell>
          <cell r="J16">
            <v>2094.12</v>
          </cell>
        </row>
        <row r="17">
          <cell r="E17" t="str">
            <v>9201503</v>
          </cell>
          <cell r="I17">
            <v>7005</v>
          </cell>
          <cell r="J17">
            <v>218065.65</v>
          </cell>
        </row>
        <row r="18">
          <cell r="E18" t="str">
            <v>9201527</v>
          </cell>
          <cell r="I18">
            <v>400</v>
          </cell>
          <cell r="J18">
            <v>69612</v>
          </cell>
        </row>
        <row r="19">
          <cell r="E19" t="str">
            <v>9201533</v>
          </cell>
          <cell r="I19">
            <v>400</v>
          </cell>
          <cell r="J19">
            <v>153300</v>
          </cell>
        </row>
        <row r="20">
          <cell r="E20" t="str">
            <v>9201534</v>
          </cell>
          <cell r="I20">
            <v>432</v>
          </cell>
          <cell r="J20">
            <v>13569.12</v>
          </cell>
        </row>
        <row r="21">
          <cell r="E21" t="str">
            <v>9201535</v>
          </cell>
          <cell r="I21">
            <v>422</v>
          </cell>
          <cell r="J21">
            <v>26505.82</v>
          </cell>
        </row>
        <row r="22">
          <cell r="E22" t="str">
            <v>9201536</v>
          </cell>
          <cell r="I22">
            <v>1215</v>
          </cell>
          <cell r="J22">
            <v>24907.5</v>
          </cell>
        </row>
        <row r="23">
          <cell r="E23" t="str">
            <v>9201537</v>
          </cell>
          <cell r="I23">
            <v>722</v>
          </cell>
          <cell r="J23">
            <v>26353</v>
          </cell>
        </row>
        <row r="24">
          <cell r="E24" t="str">
            <v>9201540</v>
          </cell>
          <cell r="I24">
            <v>800000</v>
          </cell>
          <cell r="J24">
            <v>3600000</v>
          </cell>
        </row>
        <row r="25">
          <cell r="E25" t="str">
            <v>9201541</v>
          </cell>
          <cell r="I25">
            <v>8155</v>
          </cell>
          <cell r="J25">
            <v>1208489.45</v>
          </cell>
        </row>
        <row r="26">
          <cell r="E26" t="str">
            <v>9201542</v>
          </cell>
          <cell r="I26">
            <v>16279</v>
          </cell>
          <cell r="J26">
            <v>2412059.4299999997</v>
          </cell>
        </row>
        <row r="27">
          <cell r="E27" t="str">
            <v>9201543</v>
          </cell>
          <cell r="I27">
            <v>19999</v>
          </cell>
          <cell r="J27">
            <v>4342782.8500000006</v>
          </cell>
        </row>
        <row r="28">
          <cell r="E28" t="str">
            <v>9201544</v>
          </cell>
          <cell r="I28">
            <v>29554</v>
          </cell>
          <cell r="J28">
            <v>6417651.1000000006</v>
          </cell>
        </row>
        <row r="29">
          <cell r="E29" t="str">
            <v>92015446</v>
          </cell>
          <cell r="I29">
            <v>30940</v>
          </cell>
          <cell r="J29">
            <v>6718621</v>
          </cell>
        </row>
        <row r="30">
          <cell r="E30" t="str">
            <v>9201545</v>
          </cell>
          <cell r="I30">
            <v>24873</v>
          </cell>
          <cell r="J30">
            <v>5401171.9500000002</v>
          </cell>
        </row>
        <row r="31">
          <cell r="E31" t="str">
            <v>9201547</v>
          </cell>
          <cell r="I31">
            <v>4175</v>
          </cell>
          <cell r="J31">
            <v>673970.25</v>
          </cell>
        </row>
        <row r="32">
          <cell r="E32" t="str">
            <v>9201548</v>
          </cell>
          <cell r="I32">
            <v>3781</v>
          </cell>
          <cell r="J32">
            <v>875301.5</v>
          </cell>
        </row>
        <row r="33">
          <cell r="E33" t="str">
            <v>9201549</v>
          </cell>
          <cell r="I33">
            <v>1799</v>
          </cell>
          <cell r="J33">
            <v>330926.05</v>
          </cell>
        </row>
        <row r="34">
          <cell r="E34" t="str">
            <v>9201550</v>
          </cell>
          <cell r="I34">
            <v>12248</v>
          </cell>
          <cell r="J34">
            <v>2842760.8</v>
          </cell>
        </row>
        <row r="35">
          <cell r="E35" t="str">
            <v>9201551</v>
          </cell>
          <cell r="I35">
            <v>14259</v>
          </cell>
          <cell r="J35">
            <v>3309513.9</v>
          </cell>
        </row>
        <row r="36">
          <cell r="E36" t="str">
            <v>9201552</v>
          </cell>
          <cell r="I36">
            <v>3329</v>
          </cell>
          <cell r="J36">
            <v>503111.76999999996</v>
          </cell>
        </row>
        <row r="37">
          <cell r="E37" t="str">
            <v>9201553</v>
          </cell>
          <cell r="I37">
            <v>799</v>
          </cell>
          <cell r="J37">
            <v>221027.37</v>
          </cell>
        </row>
        <row r="38">
          <cell r="E38" t="str">
            <v>9201554</v>
          </cell>
          <cell r="I38">
            <v>6869</v>
          </cell>
          <cell r="J38">
            <v>4092687.5800000005</v>
          </cell>
        </row>
        <row r="39">
          <cell r="E39" t="str">
            <v>9201601</v>
          </cell>
          <cell r="I39">
            <v>1470</v>
          </cell>
          <cell r="J39">
            <v>7350</v>
          </cell>
        </row>
        <row r="40">
          <cell r="E40" t="str">
            <v>9201602</v>
          </cell>
          <cell r="I40">
            <v>23878</v>
          </cell>
          <cell r="J40">
            <v>90975.180000000008</v>
          </cell>
        </row>
        <row r="41">
          <cell r="E41" t="str">
            <v>9201605</v>
          </cell>
          <cell r="I41">
            <v>4487</v>
          </cell>
          <cell r="J41">
            <v>489172.74</v>
          </cell>
        </row>
        <row r="42">
          <cell r="E42" t="str">
            <v>9201607</v>
          </cell>
          <cell r="I42">
            <v>680</v>
          </cell>
          <cell r="J42">
            <v>49096</v>
          </cell>
        </row>
        <row r="43">
          <cell r="E43" t="str">
            <v>9201703</v>
          </cell>
          <cell r="I43">
            <v>206</v>
          </cell>
          <cell r="J43">
            <v>84107.74</v>
          </cell>
        </row>
        <row r="44">
          <cell r="E44" t="str">
            <v>9201717</v>
          </cell>
          <cell r="I44">
            <v>200</v>
          </cell>
          <cell r="J44">
            <v>66000</v>
          </cell>
        </row>
        <row r="45">
          <cell r="E45" t="str">
            <v>9201719</v>
          </cell>
          <cell r="I45">
            <v>2022</v>
          </cell>
          <cell r="J45">
            <v>288438.3</v>
          </cell>
        </row>
        <row r="46">
          <cell r="E46" t="str">
            <v>9201720</v>
          </cell>
          <cell r="I46">
            <v>1100</v>
          </cell>
          <cell r="J46">
            <v>310299</v>
          </cell>
        </row>
        <row r="47">
          <cell r="E47" t="str">
            <v>9201724</v>
          </cell>
          <cell r="I47">
            <v>388</v>
          </cell>
          <cell r="J47">
            <v>71908.040000000008</v>
          </cell>
        </row>
        <row r="48">
          <cell r="E48" t="str">
            <v>9201729</v>
          </cell>
          <cell r="I48">
            <v>20800</v>
          </cell>
          <cell r="J48">
            <v>1618655.9999999998</v>
          </cell>
        </row>
        <row r="49">
          <cell r="E49" t="str">
            <v>9201733</v>
          </cell>
          <cell r="I49">
            <v>4513</v>
          </cell>
          <cell r="J49">
            <v>63588.17</v>
          </cell>
        </row>
        <row r="50">
          <cell r="E50" t="str">
            <v>9201734</v>
          </cell>
          <cell r="I50">
            <v>2821</v>
          </cell>
          <cell r="J50">
            <v>55996.850000000006</v>
          </cell>
        </row>
        <row r="51">
          <cell r="E51" t="str">
            <v>9201735</v>
          </cell>
          <cell r="I51">
            <v>638</v>
          </cell>
          <cell r="J51">
            <v>31900</v>
          </cell>
        </row>
        <row r="52">
          <cell r="E52" t="str">
            <v>9201736</v>
          </cell>
          <cell r="I52">
            <v>30365</v>
          </cell>
          <cell r="J52">
            <v>1615114.3499999999</v>
          </cell>
        </row>
        <row r="53">
          <cell r="E53" t="str">
            <v>9201737</v>
          </cell>
          <cell r="I53">
            <v>4148</v>
          </cell>
          <cell r="J53">
            <v>324581</v>
          </cell>
        </row>
        <row r="54">
          <cell r="E54" t="str">
            <v>9201739</v>
          </cell>
          <cell r="I54">
            <v>1055</v>
          </cell>
          <cell r="J54">
            <v>83292.25</v>
          </cell>
        </row>
        <row r="55">
          <cell r="E55" t="str">
            <v>9201740</v>
          </cell>
          <cell r="I55">
            <v>6602</v>
          </cell>
          <cell r="J55">
            <v>523538.6</v>
          </cell>
        </row>
        <row r="56">
          <cell r="E56" t="str">
            <v>9201741</v>
          </cell>
          <cell r="I56">
            <v>1914</v>
          </cell>
          <cell r="J56">
            <v>248686.02000000002</v>
          </cell>
        </row>
        <row r="57">
          <cell r="E57" t="str">
            <v>9201742</v>
          </cell>
          <cell r="I57">
            <v>2338</v>
          </cell>
          <cell r="J57">
            <v>621042.93999999994</v>
          </cell>
        </row>
        <row r="58">
          <cell r="E58" t="str">
            <v>9202111</v>
          </cell>
          <cell r="I58">
            <v>4697</v>
          </cell>
          <cell r="J58">
            <v>3949801.2399999998</v>
          </cell>
        </row>
        <row r="59">
          <cell r="E59" t="str">
            <v>9202121</v>
          </cell>
          <cell r="I59">
            <v>14</v>
          </cell>
          <cell r="J59">
            <v>43596.56</v>
          </cell>
        </row>
        <row r="60">
          <cell r="E60" t="str">
            <v>9202321</v>
          </cell>
          <cell r="I60">
            <v>79</v>
          </cell>
          <cell r="J60">
            <v>516363.75</v>
          </cell>
        </row>
        <row r="61">
          <cell r="E61" t="str">
            <v>9202322</v>
          </cell>
          <cell r="I61">
            <v>8</v>
          </cell>
          <cell r="J61">
            <v>7394.8</v>
          </cell>
        </row>
        <row r="62">
          <cell r="E62" t="str">
            <v>9202323</v>
          </cell>
          <cell r="I62">
            <v>182</v>
          </cell>
          <cell r="J62">
            <v>781200.42</v>
          </cell>
        </row>
        <row r="63">
          <cell r="E63" t="str">
            <v>9202326</v>
          </cell>
          <cell r="I63">
            <v>26</v>
          </cell>
          <cell r="J63">
            <v>226500.04000000004</v>
          </cell>
        </row>
        <row r="64">
          <cell r="E64" t="str">
            <v>9202624</v>
          </cell>
          <cell r="I64">
            <v>2766.1869999999999</v>
          </cell>
          <cell r="J64">
            <v>17472869.142329998</v>
          </cell>
        </row>
        <row r="65">
          <cell r="E65" t="str">
            <v>9202721</v>
          </cell>
          <cell r="I65">
            <v>20.96</v>
          </cell>
          <cell r="J65">
            <v>20.96</v>
          </cell>
        </row>
        <row r="66">
          <cell r="E66" t="str">
            <v>9202722</v>
          </cell>
          <cell r="I66">
            <v>181</v>
          </cell>
          <cell r="J66">
            <v>1740928.5899999999</v>
          </cell>
        </row>
        <row r="67">
          <cell r="E67" t="str">
            <v>9202723</v>
          </cell>
          <cell r="I67">
            <v>1165</v>
          </cell>
          <cell r="J67">
            <v>9650079.4499999993</v>
          </cell>
        </row>
        <row r="68">
          <cell r="E68" t="str">
            <v>9202727</v>
          </cell>
          <cell r="I68">
            <v>29.5</v>
          </cell>
          <cell r="J68">
            <v>2941368.3</v>
          </cell>
        </row>
        <row r="69">
          <cell r="E69" t="str">
            <v>9202728</v>
          </cell>
          <cell r="I69">
            <v>-3.0000000000000001E-3</v>
          </cell>
          <cell r="J69">
            <v>-64.83999</v>
          </cell>
        </row>
        <row r="70">
          <cell r="E70" t="str">
            <v>9202730</v>
          </cell>
          <cell r="I70">
            <v>6.33</v>
          </cell>
          <cell r="J70">
            <v>223657.5735</v>
          </cell>
        </row>
        <row r="71">
          <cell r="E71" t="str">
            <v>9202731</v>
          </cell>
          <cell r="I71">
            <v>388.69</v>
          </cell>
          <cell r="J71">
            <v>4065903.4057</v>
          </cell>
        </row>
        <row r="72">
          <cell r="E72" t="str">
            <v>9202732</v>
          </cell>
          <cell r="I72">
            <v>3</v>
          </cell>
          <cell r="J72">
            <v>52080</v>
          </cell>
        </row>
        <row r="73">
          <cell r="E73" t="str">
            <v>9202735</v>
          </cell>
          <cell r="I73">
            <v>76.87</v>
          </cell>
          <cell r="J73">
            <v>2888531.6908</v>
          </cell>
        </row>
        <row r="74">
          <cell r="E74" t="str">
            <v>9202738</v>
          </cell>
          <cell r="I74">
            <v>7.8</v>
          </cell>
          <cell r="J74">
            <v>156000</v>
          </cell>
        </row>
        <row r="75">
          <cell r="E75" t="str">
            <v>9203002</v>
          </cell>
          <cell r="I75">
            <v>191000</v>
          </cell>
          <cell r="J75">
            <v>771640</v>
          </cell>
        </row>
        <row r="76">
          <cell r="E76" t="str">
            <v>9203005</v>
          </cell>
          <cell r="I76">
            <v>41</v>
          </cell>
          <cell r="J76">
            <v>9430</v>
          </cell>
        </row>
        <row r="77">
          <cell r="E77" t="str">
            <v>9203011</v>
          </cell>
          <cell r="I77">
            <v>78000</v>
          </cell>
          <cell r="J77">
            <v>7800</v>
          </cell>
        </row>
        <row r="78">
          <cell r="E78" t="str">
            <v>9203014</v>
          </cell>
          <cell r="I78">
            <v>90</v>
          </cell>
          <cell r="J78">
            <v>1341</v>
          </cell>
        </row>
        <row r="79">
          <cell r="E79" t="str">
            <v>9203021</v>
          </cell>
          <cell r="I79">
            <v>8200</v>
          </cell>
          <cell r="J79">
            <v>113324</v>
          </cell>
        </row>
        <row r="80">
          <cell r="E80" t="str">
            <v>9203024</v>
          </cell>
          <cell r="I80">
            <v>6386</v>
          </cell>
          <cell r="J80">
            <v>22159.420000000002</v>
          </cell>
        </row>
        <row r="81">
          <cell r="E81" t="str">
            <v>9203025</v>
          </cell>
          <cell r="I81">
            <v>1800</v>
          </cell>
          <cell r="J81">
            <v>36540</v>
          </cell>
        </row>
        <row r="82">
          <cell r="E82" t="str">
            <v>9203027</v>
          </cell>
          <cell r="I82">
            <v>6392</v>
          </cell>
          <cell r="J82">
            <v>767.04</v>
          </cell>
        </row>
        <row r="83">
          <cell r="E83" t="str">
            <v>9203028</v>
          </cell>
          <cell r="I83">
            <v>2853</v>
          </cell>
          <cell r="J83">
            <v>4965047.37</v>
          </cell>
        </row>
        <row r="84">
          <cell r="E84" t="str">
            <v>9203031</v>
          </cell>
          <cell r="I84">
            <v>100</v>
          </cell>
          <cell r="J84">
            <v>400</v>
          </cell>
        </row>
        <row r="85">
          <cell r="E85" t="str">
            <v>9203032</v>
          </cell>
          <cell r="I85">
            <v>5107</v>
          </cell>
          <cell r="J85">
            <v>62305.399999999994</v>
          </cell>
        </row>
        <row r="86">
          <cell r="E86" t="str">
            <v>9203033</v>
          </cell>
          <cell r="I86">
            <v>209</v>
          </cell>
          <cell r="J86">
            <v>5708141.1200000001</v>
          </cell>
        </row>
        <row r="87">
          <cell r="E87" t="str">
            <v>9203041</v>
          </cell>
          <cell r="I87">
            <v>399</v>
          </cell>
          <cell r="J87">
            <v>14986.44</v>
          </cell>
        </row>
        <row r="88">
          <cell r="E88" t="str">
            <v>9203044</v>
          </cell>
          <cell r="I88">
            <v>2787</v>
          </cell>
          <cell r="J88">
            <v>23494.41</v>
          </cell>
        </row>
        <row r="89">
          <cell r="E89" t="str">
            <v>9203045</v>
          </cell>
          <cell r="I89">
            <v>161</v>
          </cell>
          <cell r="J89">
            <v>241500</v>
          </cell>
        </row>
        <row r="90">
          <cell r="E90" t="str">
            <v>9203046</v>
          </cell>
          <cell r="I90">
            <v>85164</v>
          </cell>
          <cell r="J90">
            <v>17032.8</v>
          </cell>
        </row>
        <row r="91">
          <cell r="E91" t="str">
            <v>9203049</v>
          </cell>
          <cell r="I91">
            <v>5454</v>
          </cell>
          <cell r="J91">
            <v>1363500</v>
          </cell>
        </row>
        <row r="92">
          <cell r="E92" t="str">
            <v>9203050</v>
          </cell>
          <cell r="I92">
            <v>7636</v>
          </cell>
          <cell r="J92">
            <v>9697.7199999999993</v>
          </cell>
        </row>
        <row r="93">
          <cell r="E93" t="str">
            <v>9203051</v>
          </cell>
          <cell r="I93">
            <v>1298</v>
          </cell>
          <cell r="J93">
            <v>55022.22</v>
          </cell>
        </row>
        <row r="94">
          <cell r="E94" t="str">
            <v>9203052</v>
          </cell>
          <cell r="I94">
            <v>1640</v>
          </cell>
          <cell r="J94">
            <v>1057718</v>
          </cell>
        </row>
        <row r="95">
          <cell r="E95" t="str">
            <v>9203054</v>
          </cell>
          <cell r="I95">
            <v>123</v>
          </cell>
          <cell r="J95">
            <v>17220</v>
          </cell>
        </row>
        <row r="96">
          <cell r="E96" t="str">
            <v>9203055</v>
          </cell>
          <cell r="I96">
            <v>120</v>
          </cell>
          <cell r="J96">
            <v>48000</v>
          </cell>
        </row>
        <row r="97">
          <cell r="E97" t="str">
            <v>9203059</v>
          </cell>
          <cell r="I97">
            <v>266</v>
          </cell>
          <cell r="J97">
            <v>80324.02</v>
          </cell>
        </row>
        <row r="98">
          <cell r="E98" t="str">
            <v>9203061</v>
          </cell>
          <cell r="I98">
            <v>1135</v>
          </cell>
          <cell r="J98">
            <v>417339.5</v>
          </cell>
        </row>
        <row r="99">
          <cell r="E99" t="str">
            <v>9203062</v>
          </cell>
          <cell r="I99">
            <v>1356</v>
          </cell>
          <cell r="J99">
            <v>794507.5199999999</v>
          </cell>
        </row>
        <row r="100">
          <cell r="E100" t="str">
            <v>9203063</v>
          </cell>
          <cell r="I100">
            <v>268.928</v>
          </cell>
          <cell r="J100">
            <v>7683606.4307200005</v>
          </cell>
        </row>
        <row r="101">
          <cell r="E101" t="str">
            <v>9203067</v>
          </cell>
          <cell r="I101">
            <v>3</v>
          </cell>
          <cell r="J101">
            <v>83.94</v>
          </cell>
        </row>
        <row r="102">
          <cell r="E102" t="str">
            <v>9203070</v>
          </cell>
          <cell r="I102">
            <v>80</v>
          </cell>
          <cell r="J102">
            <v>13728</v>
          </cell>
        </row>
        <row r="103">
          <cell r="E103" t="str">
            <v>9203072</v>
          </cell>
          <cell r="I103">
            <v>4500</v>
          </cell>
          <cell r="J103">
            <v>3203685</v>
          </cell>
        </row>
        <row r="104">
          <cell r="E104" t="str">
            <v>9203080</v>
          </cell>
          <cell r="I104">
            <v>605</v>
          </cell>
          <cell r="J104">
            <v>707747.14999999991</v>
          </cell>
        </row>
        <row r="105">
          <cell r="E105" t="str">
            <v>9203081</v>
          </cell>
          <cell r="I105">
            <v>1912</v>
          </cell>
          <cell r="J105">
            <v>2262393.12</v>
          </cell>
        </row>
        <row r="106">
          <cell r="E106" t="str">
            <v>9203082</v>
          </cell>
          <cell r="I106">
            <v>2403</v>
          </cell>
          <cell r="J106">
            <v>2880956.7</v>
          </cell>
        </row>
        <row r="107">
          <cell r="E107" t="str">
            <v>9203083</v>
          </cell>
          <cell r="I107">
            <v>2064</v>
          </cell>
          <cell r="J107">
            <v>2506851.84</v>
          </cell>
        </row>
        <row r="108">
          <cell r="E108" t="str">
            <v>9203084</v>
          </cell>
          <cell r="I108">
            <v>680</v>
          </cell>
          <cell r="J108">
            <v>836549.6</v>
          </cell>
        </row>
        <row r="109">
          <cell r="E109" t="str">
            <v>9203085</v>
          </cell>
          <cell r="I109">
            <v>1666</v>
          </cell>
          <cell r="J109">
            <v>813191.26</v>
          </cell>
        </row>
        <row r="110">
          <cell r="E110" t="str">
            <v>9203086</v>
          </cell>
          <cell r="I110">
            <v>537</v>
          </cell>
          <cell r="J110">
            <v>775685.76</v>
          </cell>
        </row>
        <row r="111">
          <cell r="E111" t="str">
            <v>9203087</v>
          </cell>
          <cell r="I111">
            <v>1356</v>
          </cell>
          <cell r="J111">
            <v>1981346.52</v>
          </cell>
        </row>
        <row r="112">
          <cell r="E112" t="str">
            <v>9203088</v>
          </cell>
          <cell r="I112">
            <v>1459</v>
          </cell>
          <cell r="J112">
            <v>2156153.9699999997</v>
          </cell>
        </row>
        <row r="113">
          <cell r="E113" t="str">
            <v>9203089</v>
          </cell>
          <cell r="I113">
            <v>1506</v>
          </cell>
          <cell r="J113">
            <v>2250701.94</v>
          </cell>
        </row>
        <row r="114">
          <cell r="E114" t="str">
            <v>9203090</v>
          </cell>
          <cell r="I114">
            <v>514</v>
          </cell>
          <cell r="J114">
            <v>768167.86</v>
          </cell>
        </row>
        <row r="115">
          <cell r="E115" t="str">
            <v>9203091</v>
          </cell>
          <cell r="I115">
            <v>181</v>
          </cell>
          <cell r="J115">
            <v>249287.67999999999</v>
          </cell>
        </row>
        <row r="116">
          <cell r="E116" t="str">
            <v>9203092</v>
          </cell>
          <cell r="I116">
            <v>361</v>
          </cell>
          <cell r="J116">
            <v>503270.1</v>
          </cell>
        </row>
        <row r="117">
          <cell r="E117" t="str">
            <v>9203093</v>
          </cell>
          <cell r="I117">
            <v>452</v>
          </cell>
          <cell r="J117">
            <v>637753.92000000004</v>
          </cell>
        </row>
        <row r="118">
          <cell r="E118" t="str">
            <v>9203094</v>
          </cell>
          <cell r="I118">
            <v>360</v>
          </cell>
          <cell r="J118">
            <v>514000.8</v>
          </cell>
        </row>
        <row r="119">
          <cell r="E119" t="str">
            <v>9203095</v>
          </cell>
          <cell r="I119">
            <v>145</v>
          </cell>
          <cell r="J119">
            <v>209472.80000000002</v>
          </cell>
        </row>
        <row r="120">
          <cell r="E120" t="str">
            <v>9203096</v>
          </cell>
          <cell r="I120">
            <v>233</v>
          </cell>
          <cell r="J120">
            <v>316852.04000000004</v>
          </cell>
        </row>
        <row r="121">
          <cell r="E121" t="str">
            <v>9203097</v>
          </cell>
          <cell r="I121">
            <v>1971</v>
          </cell>
          <cell r="J121">
            <v>3239121.6900000004</v>
          </cell>
        </row>
        <row r="122">
          <cell r="E122" t="str">
            <v>9203098</v>
          </cell>
          <cell r="I122">
            <v>2914</v>
          </cell>
          <cell r="J122">
            <v>4010013.6799999997</v>
          </cell>
        </row>
        <row r="123">
          <cell r="E123" t="str">
            <v>9203099</v>
          </cell>
          <cell r="I123">
            <v>1534</v>
          </cell>
          <cell r="J123">
            <v>2069151.2399999998</v>
          </cell>
        </row>
        <row r="124">
          <cell r="E124" t="str">
            <v>9203100</v>
          </cell>
          <cell r="I124">
            <v>2905</v>
          </cell>
          <cell r="J124">
            <v>5029600.8</v>
          </cell>
        </row>
        <row r="125">
          <cell r="E125" t="str">
            <v>9203993</v>
          </cell>
          <cell r="I125">
            <v>1889</v>
          </cell>
          <cell r="J125">
            <v>1037741.04</v>
          </cell>
        </row>
        <row r="126">
          <cell r="E126" t="str">
            <v>9204001</v>
          </cell>
          <cell r="I126">
            <v>7984</v>
          </cell>
          <cell r="J126">
            <v>3373958.5599999996</v>
          </cell>
        </row>
        <row r="127">
          <cell r="E127" t="str">
            <v>9204003</v>
          </cell>
          <cell r="I127">
            <v>267</v>
          </cell>
          <cell r="J127">
            <v>818491.17</v>
          </cell>
        </row>
        <row r="128">
          <cell r="E128" t="str">
            <v>9204005</v>
          </cell>
          <cell r="I128">
            <v>319</v>
          </cell>
          <cell r="J128">
            <v>570470.89</v>
          </cell>
        </row>
        <row r="129">
          <cell r="E129" t="str">
            <v>9204035</v>
          </cell>
          <cell r="I129">
            <v>18588</v>
          </cell>
          <cell r="J129">
            <v>6139802.2800000003</v>
          </cell>
        </row>
        <row r="130">
          <cell r="E130" t="str">
            <v>9204932</v>
          </cell>
          <cell r="I130">
            <v>240</v>
          </cell>
          <cell r="J130">
            <v>513441.60000000003</v>
          </cell>
        </row>
        <row r="131">
          <cell r="E131" t="str">
            <v>9205002</v>
          </cell>
          <cell r="I131">
            <v>554129</v>
          </cell>
          <cell r="J131">
            <v>1030679.9400000001</v>
          </cell>
        </row>
        <row r="132">
          <cell r="E132" t="str">
            <v>9205004</v>
          </cell>
          <cell r="I132">
            <v>8742</v>
          </cell>
          <cell r="J132">
            <v>340850.58</v>
          </cell>
        </row>
        <row r="133">
          <cell r="E133" t="str">
            <v>9205005</v>
          </cell>
          <cell r="I133">
            <v>142829</v>
          </cell>
          <cell r="J133">
            <v>2995124.13</v>
          </cell>
        </row>
        <row r="134">
          <cell r="E134" t="str">
            <v>9205006</v>
          </cell>
          <cell r="I134">
            <v>44544</v>
          </cell>
          <cell r="J134">
            <v>356352</v>
          </cell>
        </row>
        <row r="135">
          <cell r="E135" t="str">
            <v>9205007</v>
          </cell>
          <cell r="I135">
            <v>339925</v>
          </cell>
          <cell r="J135">
            <v>197156.5</v>
          </cell>
        </row>
        <row r="136">
          <cell r="E136" t="str">
            <v>9205010</v>
          </cell>
          <cell r="I136">
            <v>8493</v>
          </cell>
          <cell r="J136">
            <v>2336509.23</v>
          </cell>
        </row>
        <row r="137">
          <cell r="E137" t="str">
            <v>9205011</v>
          </cell>
          <cell r="I137">
            <v>998</v>
          </cell>
          <cell r="J137">
            <v>186186.88</v>
          </cell>
        </row>
        <row r="138">
          <cell r="E138" t="str">
            <v>9205012</v>
          </cell>
          <cell r="I138">
            <v>884</v>
          </cell>
          <cell r="J138">
            <v>117580.84</v>
          </cell>
        </row>
        <row r="139">
          <cell r="E139" t="str">
            <v>9205013</v>
          </cell>
          <cell r="I139">
            <v>15530</v>
          </cell>
          <cell r="J139">
            <v>1587321.2999999998</v>
          </cell>
        </row>
        <row r="140">
          <cell r="E140" t="str">
            <v>9205014</v>
          </cell>
          <cell r="I140">
            <v>10896</v>
          </cell>
          <cell r="J140">
            <v>1172954.4000000001</v>
          </cell>
        </row>
        <row r="141">
          <cell r="E141" t="str">
            <v>9205018</v>
          </cell>
          <cell r="I141">
            <v>2769</v>
          </cell>
          <cell r="J141">
            <v>583760.57999999996</v>
          </cell>
        </row>
        <row r="142">
          <cell r="E142" t="str">
            <v>9205019</v>
          </cell>
          <cell r="I142">
            <v>1200</v>
          </cell>
          <cell r="J142">
            <v>268152</v>
          </cell>
        </row>
        <row r="143">
          <cell r="E143" t="str">
            <v>9205031</v>
          </cell>
          <cell r="I143">
            <v>4151</v>
          </cell>
          <cell r="J143">
            <v>290113.39</v>
          </cell>
        </row>
        <row r="144">
          <cell r="E144" t="str">
            <v>9205034</v>
          </cell>
          <cell r="I144">
            <v>34786</v>
          </cell>
          <cell r="J144">
            <v>788946.48</v>
          </cell>
        </row>
        <row r="145">
          <cell r="E145" t="str">
            <v>9205051</v>
          </cell>
          <cell r="I145">
            <v>780</v>
          </cell>
          <cell r="J145">
            <v>1914549.0000000002</v>
          </cell>
        </row>
        <row r="146">
          <cell r="E146" t="str">
            <v>9205812</v>
          </cell>
          <cell r="I146">
            <v>79604</v>
          </cell>
          <cell r="J146">
            <v>1003806.44</v>
          </cell>
        </row>
        <row r="147">
          <cell r="E147" t="str">
            <v>9205815</v>
          </cell>
          <cell r="I147">
            <v>5399</v>
          </cell>
          <cell r="J147">
            <v>930301.69000000006</v>
          </cell>
        </row>
        <row r="148">
          <cell r="E148" t="str">
            <v>9205816</v>
          </cell>
          <cell r="I148">
            <v>2292</v>
          </cell>
          <cell r="J148">
            <v>359179.32</v>
          </cell>
        </row>
        <row r="149">
          <cell r="E149" t="str">
            <v>9205817</v>
          </cell>
          <cell r="I149">
            <v>29751</v>
          </cell>
          <cell r="J149">
            <v>2009680.0499999998</v>
          </cell>
        </row>
        <row r="150">
          <cell r="E150" t="str">
            <v>9205819</v>
          </cell>
          <cell r="I150">
            <v>9540</v>
          </cell>
          <cell r="J150">
            <v>15722778.6</v>
          </cell>
        </row>
        <row r="151">
          <cell r="E151" t="str">
            <v>9205820</v>
          </cell>
          <cell r="I151">
            <v>9090</v>
          </cell>
          <cell r="J151">
            <v>9219168.9000000004</v>
          </cell>
        </row>
        <row r="152">
          <cell r="E152" t="str">
            <v>9205821</v>
          </cell>
          <cell r="I152">
            <v>1098</v>
          </cell>
          <cell r="J152">
            <v>1764453.06</v>
          </cell>
        </row>
        <row r="153">
          <cell r="E153" t="str">
            <v>9205822</v>
          </cell>
          <cell r="I153">
            <v>4524</v>
          </cell>
          <cell r="J153">
            <v>7424381.6399999997</v>
          </cell>
        </row>
        <row r="154">
          <cell r="E154" t="str">
            <v>9205823</v>
          </cell>
          <cell r="I154">
            <v>388</v>
          </cell>
          <cell r="J154">
            <v>736812</v>
          </cell>
        </row>
        <row r="155">
          <cell r="E155" t="str">
            <v>9205824</v>
          </cell>
          <cell r="I155">
            <v>3107</v>
          </cell>
          <cell r="J155">
            <v>5506846.8000000007</v>
          </cell>
        </row>
        <row r="156">
          <cell r="E156" t="str">
            <v>9205825</v>
          </cell>
          <cell r="I156">
            <v>940</v>
          </cell>
          <cell r="J156">
            <v>1782155.4000000001</v>
          </cell>
        </row>
        <row r="157">
          <cell r="E157" t="str">
            <v>9205899</v>
          </cell>
          <cell r="I157">
            <v>6112</v>
          </cell>
          <cell r="J157">
            <v>91680</v>
          </cell>
        </row>
        <row r="158">
          <cell r="E158" t="str">
            <v>9205902</v>
          </cell>
          <cell r="I158">
            <v>1116</v>
          </cell>
          <cell r="J158">
            <v>44852.04</v>
          </cell>
        </row>
        <row r="159">
          <cell r="E159" t="str">
            <v>9205903</v>
          </cell>
          <cell r="I159">
            <v>1220</v>
          </cell>
          <cell r="J159">
            <v>61414.8</v>
          </cell>
        </row>
        <row r="160">
          <cell r="E160" t="str">
            <v>9205906</v>
          </cell>
          <cell r="I160">
            <v>456</v>
          </cell>
          <cell r="J160">
            <v>18326.64</v>
          </cell>
        </row>
        <row r="161">
          <cell r="E161" t="str">
            <v>9205909</v>
          </cell>
          <cell r="I161">
            <v>49</v>
          </cell>
          <cell r="J161">
            <v>603.19000000000005</v>
          </cell>
        </row>
        <row r="162">
          <cell r="E162" t="str">
            <v>9205911</v>
          </cell>
          <cell r="I162">
            <v>19805</v>
          </cell>
          <cell r="J162">
            <v>13467.400000000001</v>
          </cell>
        </row>
        <row r="163">
          <cell r="E163" t="str">
            <v>9205913</v>
          </cell>
          <cell r="I163">
            <v>1291</v>
          </cell>
          <cell r="J163">
            <v>275112.09999999998</v>
          </cell>
        </row>
        <row r="164">
          <cell r="E164" t="str">
            <v>9205914</v>
          </cell>
          <cell r="I164">
            <v>17995</v>
          </cell>
          <cell r="J164">
            <v>1208544.2</v>
          </cell>
        </row>
        <row r="165">
          <cell r="E165" t="str">
            <v>9205916</v>
          </cell>
          <cell r="I165">
            <v>95</v>
          </cell>
          <cell r="J165">
            <v>17580.7</v>
          </cell>
        </row>
        <row r="166">
          <cell r="E166" t="str">
            <v>9205926</v>
          </cell>
          <cell r="I166">
            <v>1955</v>
          </cell>
          <cell r="J166">
            <v>5337.15</v>
          </cell>
        </row>
        <row r="167">
          <cell r="E167" t="str">
            <v>9205928</v>
          </cell>
          <cell r="I167">
            <v>80</v>
          </cell>
          <cell r="J167">
            <v>74.400000000000006</v>
          </cell>
        </row>
        <row r="168">
          <cell r="E168" t="str">
            <v>9205929</v>
          </cell>
          <cell r="I168">
            <v>295</v>
          </cell>
          <cell r="J168">
            <v>362.85</v>
          </cell>
        </row>
        <row r="169">
          <cell r="E169" t="str">
            <v>9205930</v>
          </cell>
          <cell r="I169">
            <v>35275</v>
          </cell>
          <cell r="J169">
            <v>246925</v>
          </cell>
        </row>
        <row r="170">
          <cell r="E170" t="str">
            <v>9205931</v>
          </cell>
          <cell r="I170">
            <v>1168</v>
          </cell>
          <cell r="J170">
            <v>6856.16</v>
          </cell>
        </row>
        <row r="171">
          <cell r="E171" t="str">
            <v>9205932</v>
          </cell>
          <cell r="I171">
            <v>800</v>
          </cell>
          <cell r="J171">
            <v>4440</v>
          </cell>
        </row>
        <row r="172">
          <cell r="E172" t="str">
            <v>9205934</v>
          </cell>
          <cell r="I172">
            <v>2100</v>
          </cell>
          <cell r="J172">
            <v>840</v>
          </cell>
        </row>
        <row r="173">
          <cell r="E173" t="str">
            <v>9205937</v>
          </cell>
          <cell r="I173">
            <v>1330</v>
          </cell>
          <cell r="J173">
            <v>532</v>
          </cell>
        </row>
        <row r="174">
          <cell r="E174" t="str">
            <v>9205938</v>
          </cell>
          <cell r="I174">
            <v>5490</v>
          </cell>
          <cell r="J174">
            <v>2745</v>
          </cell>
        </row>
        <row r="175">
          <cell r="E175" t="str">
            <v>9205944</v>
          </cell>
          <cell r="I175">
            <v>1800</v>
          </cell>
          <cell r="J175">
            <v>2808</v>
          </cell>
        </row>
        <row r="176">
          <cell r="E176" t="str">
            <v>9205946</v>
          </cell>
          <cell r="I176">
            <v>8400</v>
          </cell>
          <cell r="J176">
            <v>13104</v>
          </cell>
        </row>
        <row r="177">
          <cell r="E177" t="str">
            <v>9205951</v>
          </cell>
          <cell r="I177">
            <v>550</v>
          </cell>
          <cell r="J177">
            <v>440</v>
          </cell>
        </row>
        <row r="178">
          <cell r="E178" t="str">
            <v>9205953</v>
          </cell>
          <cell r="I178">
            <v>1500</v>
          </cell>
          <cell r="J178">
            <v>750</v>
          </cell>
        </row>
        <row r="179">
          <cell r="E179" t="str">
            <v>9205954</v>
          </cell>
          <cell r="I179">
            <v>244</v>
          </cell>
          <cell r="J179">
            <v>122</v>
          </cell>
        </row>
        <row r="180">
          <cell r="E180" t="str">
            <v>9205958</v>
          </cell>
          <cell r="I180">
            <v>3481</v>
          </cell>
          <cell r="J180">
            <v>4351.25</v>
          </cell>
        </row>
        <row r="181">
          <cell r="E181" t="str">
            <v>9206001</v>
          </cell>
          <cell r="I181">
            <v>20240</v>
          </cell>
          <cell r="J181">
            <v>18591249.599999998</v>
          </cell>
        </row>
        <row r="182">
          <cell r="E182" t="str">
            <v>9206003</v>
          </cell>
          <cell r="I182">
            <v>15430</v>
          </cell>
          <cell r="J182">
            <v>108935.79999999999</v>
          </cell>
        </row>
        <row r="183">
          <cell r="E183" t="str">
            <v>9206006</v>
          </cell>
          <cell r="I183">
            <v>2127</v>
          </cell>
          <cell r="J183">
            <v>2502585.6599999997</v>
          </cell>
        </row>
        <row r="184">
          <cell r="E184" t="str">
            <v>9206112</v>
          </cell>
          <cell r="I184">
            <v>685</v>
          </cell>
          <cell r="J184">
            <v>1407962.7</v>
          </cell>
        </row>
        <row r="185">
          <cell r="E185" t="str">
            <v>9206114</v>
          </cell>
          <cell r="I185">
            <v>563</v>
          </cell>
          <cell r="J185">
            <v>1503761.74</v>
          </cell>
        </row>
        <row r="186">
          <cell r="E186" t="str">
            <v>9206115</v>
          </cell>
          <cell r="I186">
            <v>2706</v>
          </cell>
          <cell r="J186">
            <v>7097377.9799999995</v>
          </cell>
        </row>
        <row r="187">
          <cell r="E187" t="str">
            <v>9206116</v>
          </cell>
          <cell r="I187">
            <v>2074</v>
          </cell>
          <cell r="J187">
            <v>4422162.0600000005</v>
          </cell>
        </row>
        <row r="188">
          <cell r="E188" t="str">
            <v>9206118</v>
          </cell>
          <cell r="I188">
            <v>345</v>
          </cell>
          <cell r="J188">
            <v>5851.2000000000007</v>
          </cell>
        </row>
        <row r="189">
          <cell r="E189" t="str">
            <v>9206119</v>
          </cell>
          <cell r="I189">
            <v>300</v>
          </cell>
          <cell r="J189">
            <v>1772727</v>
          </cell>
        </row>
        <row r="190">
          <cell r="E190" t="str">
            <v>9206120</v>
          </cell>
          <cell r="I190">
            <v>500</v>
          </cell>
          <cell r="J190">
            <v>98220</v>
          </cell>
        </row>
        <row r="191">
          <cell r="E191" t="str">
            <v>9206121</v>
          </cell>
          <cell r="I191">
            <v>3491</v>
          </cell>
          <cell r="J191">
            <v>221364.31</v>
          </cell>
        </row>
        <row r="192">
          <cell r="E192" t="str">
            <v>9207001</v>
          </cell>
          <cell r="I192">
            <v>5000</v>
          </cell>
          <cell r="J192">
            <v>6500</v>
          </cell>
        </row>
        <row r="193">
          <cell r="E193" t="str">
            <v>9207002</v>
          </cell>
          <cell r="I193">
            <v>20720</v>
          </cell>
          <cell r="J193">
            <v>659103.19999999995</v>
          </cell>
        </row>
        <row r="194">
          <cell r="E194" t="str">
            <v>9207011</v>
          </cell>
          <cell r="I194">
            <v>13934</v>
          </cell>
          <cell r="J194">
            <v>16722193.399999999</v>
          </cell>
        </row>
        <row r="195">
          <cell r="E195" t="str">
            <v>9207012</v>
          </cell>
          <cell r="I195">
            <v>199</v>
          </cell>
          <cell r="J195">
            <v>282162.10000000003</v>
          </cell>
        </row>
        <row r="196">
          <cell r="E196" t="str">
            <v>9207014</v>
          </cell>
          <cell r="I196">
            <v>7000</v>
          </cell>
          <cell r="J196">
            <v>12527270</v>
          </cell>
        </row>
        <row r="197">
          <cell r="E197" t="str">
            <v>9207016</v>
          </cell>
          <cell r="I197">
            <v>7800</v>
          </cell>
          <cell r="J197">
            <v>584454</v>
          </cell>
        </row>
        <row r="198">
          <cell r="E198" t="str">
            <v>9207017</v>
          </cell>
          <cell r="I198">
            <v>7800</v>
          </cell>
          <cell r="J198">
            <v>250535.99999999997</v>
          </cell>
        </row>
        <row r="199">
          <cell r="E199" t="str">
            <v>9207018</v>
          </cell>
          <cell r="I199">
            <v>7800</v>
          </cell>
          <cell r="J199">
            <v>531804</v>
          </cell>
        </row>
        <row r="200">
          <cell r="E200" t="str">
            <v>9207020</v>
          </cell>
          <cell r="I200">
            <v>114488</v>
          </cell>
          <cell r="J200">
            <v>7668406.2400000002</v>
          </cell>
        </row>
        <row r="201">
          <cell r="E201" t="str">
            <v>9207021</v>
          </cell>
          <cell r="I201">
            <v>11261</v>
          </cell>
          <cell r="J201">
            <v>523073.45</v>
          </cell>
        </row>
        <row r="202">
          <cell r="E202" t="str">
            <v>9207022</v>
          </cell>
          <cell r="I202">
            <v>1725</v>
          </cell>
          <cell r="J202">
            <v>63894</v>
          </cell>
        </row>
        <row r="203">
          <cell r="E203" t="str">
            <v>9207027</v>
          </cell>
          <cell r="I203">
            <v>12825</v>
          </cell>
          <cell r="J203">
            <v>588411</v>
          </cell>
        </row>
        <row r="204">
          <cell r="E204" t="str">
            <v>9207031</v>
          </cell>
          <cell r="I204">
            <v>3600</v>
          </cell>
          <cell r="J204">
            <v>1398456</v>
          </cell>
        </row>
        <row r="205">
          <cell r="E205" t="str">
            <v>9207032</v>
          </cell>
          <cell r="I205">
            <v>2000</v>
          </cell>
          <cell r="J205">
            <v>2472880</v>
          </cell>
        </row>
        <row r="206">
          <cell r="E206" t="str">
            <v>9207033</v>
          </cell>
          <cell r="I206">
            <v>2000</v>
          </cell>
          <cell r="J206">
            <v>2472860</v>
          </cell>
        </row>
        <row r="207">
          <cell r="E207" t="str">
            <v>9208002</v>
          </cell>
          <cell r="I207">
            <v>4400</v>
          </cell>
          <cell r="J207">
            <v>5123976</v>
          </cell>
        </row>
        <row r="208">
          <cell r="E208" t="str">
            <v>9208003</v>
          </cell>
          <cell r="I208">
            <v>4350</v>
          </cell>
          <cell r="J208">
            <v>7092066</v>
          </cell>
        </row>
        <row r="209">
          <cell r="E209" t="str">
            <v>9208005</v>
          </cell>
          <cell r="I209">
            <v>144561</v>
          </cell>
          <cell r="J209">
            <v>5201304.7799999993</v>
          </cell>
        </row>
        <row r="210">
          <cell r="E210" t="str">
            <v>9208006</v>
          </cell>
          <cell r="I210">
            <v>67243</v>
          </cell>
          <cell r="J210">
            <v>4522764.1800000006</v>
          </cell>
        </row>
        <row r="211">
          <cell r="E211" t="str">
            <v>9208010</v>
          </cell>
          <cell r="I211">
            <v>1857</v>
          </cell>
          <cell r="J211">
            <v>338883.93</v>
          </cell>
        </row>
        <row r="212">
          <cell r="E212" t="str">
            <v>9208017</v>
          </cell>
          <cell r="I212">
            <v>5161</v>
          </cell>
          <cell r="J212">
            <v>5286051.03</v>
          </cell>
        </row>
        <row r="213">
          <cell r="E213" t="str">
            <v>9208019</v>
          </cell>
          <cell r="I213">
            <v>18580</v>
          </cell>
          <cell r="J213">
            <v>4698696.2</v>
          </cell>
        </row>
        <row r="214">
          <cell r="E214" t="str">
            <v>9208020</v>
          </cell>
          <cell r="I214">
            <v>11673</v>
          </cell>
          <cell r="J214">
            <v>5503002.3899999997</v>
          </cell>
        </row>
        <row r="215">
          <cell r="E215" t="str">
            <v>9208024</v>
          </cell>
          <cell r="I215">
            <v>1000</v>
          </cell>
          <cell r="J215">
            <v>70000</v>
          </cell>
        </row>
        <row r="216">
          <cell r="E216" t="str">
            <v>9208030</v>
          </cell>
          <cell r="I216">
            <v>1800</v>
          </cell>
          <cell r="J216">
            <v>3762378</v>
          </cell>
        </row>
        <row r="217">
          <cell r="E217" t="str">
            <v>9208031</v>
          </cell>
          <cell r="I217">
            <v>1740</v>
          </cell>
          <cell r="J217">
            <v>3491484</v>
          </cell>
        </row>
        <row r="218">
          <cell r="E218" t="str">
            <v>9208034</v>
          </cell>
          <cell r="I218">
            <v>22935</v>
          </cell>
          <cell r="J218">
            <v>1616917.5</v>
          </cell>
        </row>
        <row r="219">
          <cell r="E219" t="str">
            <v>9208037</v>
          </cell>
          <cell r="I219">
            <v>7892</v>
          </cell>
          <cell r="J219">
            <v>167705</v>
          </cell>
        </row>
        <row r="220">
          <cell r="E220" t="str">
            <v>9208038</v>
          </cell>
          <cell r="I220">
            <v>2160</v>
          </cell>
          <cell r="J220">
            <v>267991.2</v>
          </cell>
        </row>
        <row r="221">
          <cell r="E221" t="str">
            <v>9209001</v>
          </cell>
          <cell r="I221">
            <v>25100</v>
          </cell>
          <cell r="J221">
            <v>1947006.9999999998</v>
          </cell>
        </row>
        <row r="222">
          <cell r="E222" t="str">
            <v>9209002</v>
          </cell>
          <cell r="I222">
            <v>197</v>
          </cell>
          <cell r="J222">
            <v>455572.35000000003</v>
          </cell>
        </row>
        <row r="223">
          <cell r="E223" t="str">
            <v>9209017</v>
          </cell>
          <cell r="I223">
            <v>200</v>
          </cell>
          <cell r="J223">
            <v>10738</v>
          </cell>
        </row>
        <row r="224">
          <cell r="E224" t="str">
            <v>9209028</v>
          </cell>
          <cell r="I224">
            <v>3281</v>
          </cell>
          <cell r="J224">
            <v>660038.7699999999</v>
          </cell>
        </row>
        <row r="225">
          <cell r="E225" t="str">
            <v>9209030</v>
          </cell>
          <cell r="I225">
            <v>20</v>
          </cell>
          <cell r="J225">
            <v>96700.800000000003</v>
          </cell>
        </row>
        <row r="226">
          <cell r="E226" t="str">
            <v>9209040</v>
          </cell>
          <cell r="I226">
            <v>263</v>
          </cell>
          <cell r="J226">
            <v>683800</v>
          </cell>
        </row>
        <row r="227">
          <cell r="E227" t="str">
            <v>9209102</v>
          </cell>
          <cell r="I227">
            <v>52</v>
          </cell>
          <cell r="J227">
            <v>1077976.1200000001</v>
          </cell>
        </row>
        <row r="228">
          <cell r="E228" t="str">
            <v>9209962</v>
          </cell>
          <cell r="I228">
            <v>23655</v>
          </cell>
          <cell r="J228">
            <v>40450.049999999996</v>
          </cell>
        </row>
        <row r="229">
          <cell r="E229" t="str">
            <v>9210001</v>
          </cell>
          <cell r="I229">
            <v>4700</v>
          </cell>
          <cell r="J229">
            <v>573400</v>
          </cell>
        </row>
        <row r="230">
          <cell r="E230" t="str">
            <v>9210002</v>
          </cell>
          <cell r="I230">
            <v>681</v>
          </cell>
          <cell r="J230">
            <v>83082</v>
          </cell>
        </row>
        <row r="231">
          <cell r="E231" t="str">
            <v>9210003</v>
          </cell>
          <cell r="I231">
            <v>12614</v>
          </cell>
          <cell r="J231">
            <v>908208</v>
          </cell>
        </row>
        <row r="232">
          <cell r="E232" t="str">
            <v>9210004</v>
          </cell>
          <cell r="I232">
            <v>7912</v>
          </cell>
          <cell r="J232">
            <v>767464</v>
          </cell>
        </row>
        <row r="233">
          <cell r="E233" t="str">
            <v>9210005</v>
          </cell>
          <cell r="I233">
            <v>652</v>
          </cell>
          <cell r="J233">
            <v>37164</v>
          </cell>
        </row>
        <row r="234">
          <cell r="E234" t="str">
            <v>9210007</v>
          </cell>
          <cell r="I234">
            <v>27196</v>
          </cell>
          <cell r="J234">
            <v>1296705.28</v>
          </cell>
        </row>
        <row r="235">
          <cell r="E235" t="str">
            <v>9210030</v>
          </cell>
          <cell r="I235">
            <v>2171</v>
          </cell>
          <cell r="J235">
            <v>277388.67</v>
          </cell>
        </row>
        <row r="236">
          <cell r="E236" t="str">
            <v>9210037</v>
          </cell>
          <cell r="I236">
            <v>3</v>
          </cell>
          <cell r="J236">
            <v>4327.9500000000007</v>
          </cell>
        </row>
        <row r="237">
          <cell r="E237" t="str">
            <v>9210058</v>
          </cell>
          <cell r="I237">
            <v>77.5</v>
          </cell>
          <cell r="J237">
            <v>93000</v>
          </cell>
        </row>
        <row r="238">
          <cell r="E238" t="str">
            <v>9210065</v>
          </cell>
          <cell r="I238">
            <v>110</v>
          </cell>
          <cell r="J238">
            <v>57921.599999999991</v>
          </cell>
        </row>
        <row r="239">
          <cell r="E239" t="str">
            <v>9210072</v>
          </cell>
          <cell r="I239">
            <v>70.849999999999994</v>
          </cell>
          <cell r="J239">
            <v>92104.999999999985</v>
          </cell>
        </row>
        <row r="240">
          <cell r="E240" t="str">
            <v>9210083</v>
          </cell>
          <cell r="I240">
            <v>600</v>
          </cell>
          <cell r="J240">
            <v>3823020</v>
          </cell>
        </row>
        <row r="241">
          <cell r="E241" t="str">
            <v>9210084</v>
          </cell>
          <cell r="I241">
            <v>750</v>
          </cell>
          <cell r="J241">
            <v>3780225</v>
          </cell>
        </row>
        <row r="242">
          <cell r="E242" t="str">
            <v>9210094</v>
          </cell>
          <cell r="I242">
            <v>23</v>
          </cell>
          <cell r="J242">
            <v>368613.64</v>
          </cell>
        </row>
        <row r="243">
          <cell r="E243" t="str">
            <v>9210117</v>
          </cell>
          <cell r="I243">
            <v>960</v>
          </cell>
          <cell r="J243">
            <v>35074108.799999997</v>
          </cell>
        </row>
        <row r="244">
          <cell r="E244" t="str">
            <v>9210119</v>
          </cell>
          <cell r="I244">
            <v>430</v>
          </cell>
          <cell r="J244">
            <v>628870.69999999995</v>
          </cell>
        </row>
        <row r="245">
          <cell r="E245" t="str">
            <v>9210127</v>
          </cell>
          <cell r="I245">
            <v>1211</v>
          </cell>
          <cell r="J245">
            <v>363300</v>
          </cell>
        </row>
        <row r="246">
          <cell r="E246" t="str">
            <v>9210139</v>
          </cell>
          <cell r="I246">
            <v>10</v>
          </cell>
          <cell r="J246">
            <v>7.1999999999999993</v>
          </cell>
        </row>
        <row r="247">
          <cell r="E247" t="str">
            <v>9210141</v>
          </cell>
          <cell r="I247">
            <v>152</v>
          </cell>
          <cell r="J247">
            <v>109.44</v>
          </cell>
        </row>
        <row r="248">
          <cell r="E248" t="str">
            <v>9210142</v>
          </cell>
          <cell r="I248">
            <v>720</v>
          </cell>
          <cell r="J248">
            <v>2080.8000000000002</v>
          </cell>
        </row>
        <row r="249">
          <cell r="E249" t="str">
            <v>9210143</v>
          </cell>
          <cell r="I249">
            <v>814</v>
          </cell>
          <cell r="J249">
            <v>586.07999999999993</v>
          </cell>
        </row>
        <row r="250">
          <cell r="E250" t="str">
            <v>9210145</v>
          </cell>
          <cell r="I250">
            <v>2183</v>
          </cell>
          <cell r="J250">
            <v>1571.76</v>
          </cell>
        </row>
        <row r="251">
          <cell r="E251" t="str">
            <v>9210147</v>
          </cell>
          <cell r="I251">
            <v>4</v>
          </cell>
          <cell r="J251">
            <v>7539.4</v>
          </cell>
        </row>
        <row r="252">
          <cell r="E252" t="str">
            <v>9210155</v>
          </cell>
          <cell r="I252">
            <v>577</v>
          </cell>
          <cell r="J252">
            <v>154145.54999999999</v>
          </cell>
        </row>
        <row r="253">
          <cell r="E253" t="str">
            <v>9210175</v>
          </cell>
          <cell r="I253">
            <v>4813</v>
          </cell>
          <cell r="J253">
            <v>79895.8</v>
          </cell>
        </row>
        <row r="254">
          <cell r="E254" t="str">
            <v>9210182</v>
          </cell>
          <cell r="I254">
            <v>17846</v>
          </cell>
          <cell r="J254">
            <v>540555.34</v>
          </cell>
        </row>
        <row r="255">
          <cell r="E255" t="str">
            <v>9210185</v>
          </cell>
          <cell r="I255">
            <v>950</v>
          </cell>
          <cell r="J255">
            <v>247000</v>
          </cell>
        </row>
        <row r="256">
          <cell r="E256" t="str">
            <v>9210186</v>
          </cell>
          <cell r="I256">
            <v>556</v>
          </cell>
          <cell r="J256">
            <v>47399</v>
          </cell>
        </row>
        <row r="257">
          <cell r="E257" t="str">
            <v>9210197</v>
          </cell>
          <cell r="I257">
            <v>120955</v>
          </cell>
          <cell r="J257">
            <v>348350.39999999997</v>
          </cell>
        </row>
        <row r="258">
          <cell r="E258" t="str">
            <v>9210203</v>
          </cell>
          <cell r="I258">
            <v>725</v>
          </cell>
          <cell r="J258">
            <v>782267.75</v>
          </cell>
        </row>
        <row r="259">
          <cell r="E259" t="str">
            <v>9210209</v>
          </cell>
          <cell r="I259">
            <v>3499</v>
          </cell>
          <cell r="J259">
            <v>91743.78</v>
          </cell>
        </row>
        <row r="260">
          <cell r="E260" t="str">
            <v>9210213</v>
          </cell>
          <cell r="I260">
            <v>200</v>
          </cell>
          <cell r="J260">
            <v>50000</v>
          </cell>
        </row>
        <row r="261">
          <cell r="E261" t="str">
            <v>9210219</v>
          </cell>
          <cell r="I261">
            <v>84097</v>
          </cell>
          <cell r="J261">
            <v>449918.94999999995</v>
          </cell>
        </row>
        <row r="262">
          <cell r="E262" t="str">
            <v>9210224</v>
          </cell>
          <cell r="I262">
            <v>2</v>
          </cell>
          <cell r="J262">
            <v>4560</v>
          </cell>
        </row>
        <row r="263">
          <cell r="E263" t="str">
            <v>9210231</v>
          </cell>
          <cell r="I263">
            <v>249</v>
          </cell>
          <cell r="J263">
            <v>1860652.5</v>
          </cell>
        </row>
        <row r="264">
          <cell r="E264" t="str">
            <v>9210235</v>
          </cell>
          <cell r="I264">
            <v>2358</v>
          </cell>
          <cell r="J264">
            <v>38694.78</v>
          </cell>
        </row>
        <row r="265">
          <cell r="E265" t="str">
            <v>9210267</v>
          </cell>
          <cell r="I265">
            <v>68951</v>
          </cell>
          <cell r="J265">
            <v>899121.03999999992</v>
          </cell>
        </row>
        <row r="266">
          <cell r="E266" t="str">
            <v>9210274</v>
          </cell>
          <cell r="I266">
            <v>26627</v>
          </cell>
          <cell r="J266">
            <v>1110612.17</v>
          </cell>
        </row>
        <row r="267">
          <cell r="E267" t="str">
            <v>9210280</v>
          </cell>
          <cell r="I267">
            <v>13</v>
          </cell>
          <cell r="J267">
            <v>6081.1399999999994</v>
          </cell>
        </row>
        <row r="268">
          <cell r="E268" t="str">
            <v>9210328</v>
          </cell>
          <cell r="I268">
            <v>10</v>
          </cell>
          <cell r="J268">
            <v>379666</v>
          </cell>
        </row>
        <row r="269">
          <cell r="E269" t="str">
            <v>9210339</v>
          </cell>
          <cell r="I269">
            <v>266</v>
          </cell>
          <cell r="J269">
            <v>31403.96</v>
          </cell>
        </row>
        <row r="270">
          <cell r="E270" t="str">
            <v>9210343</v>
          </cell>
          <cell r="I270">
            <v>100</v>
          </cell>
          <cell r="J270">
            <v>24150</v>
          </cell>
        </row>
        <row r="271">
          <cell r="E271" t="str">
            <v>9210345</v>
          </cell>
          <cell r="I271">
            <v>2928</v>
          </cell>
          <cell r="J271">
            <v>215969.28000000003</v>
          </cell>
        </row>
        <row r="272">
          <cell r="E272" t="str">
            <v>9210346</v>
          </cell>
          <cell r="I272">
            <v>0.7</v>
          </cell>
          <cell r="J272">
            <v>5950</v>
          </cell>
        </row>
        <row r="273">
          <cell r="E273" t="str">
            <v>9210371</v>
          </cell>
          <cell r="I273">
            <v>830</v>
          </cell>
          <cell r="J273">
            <v>1298128.3</v>
          </cell>
        </row>
        <row r="274">
          <cell r="E274" t="str">
            <v>9210376</v>
          </cell>
          <cell r="I274">
            <v>1500</v>
          </cell>
          <cell r="J274">
            <v>8655</v>
          </cell>
        </row>
        <row r="275">
          <cell r="E275" t="str">
            <v>9210380</v>
          </cell>
          <cell r="I275">
            <v>295</v>
          </cell>
          <cell r="J275">
            <v>14750</v>
          </cell>
        </row>
        <row r="276">
          <cell r="E276" t="str">
            <v>9210427</v>
          </cell>
          <cell r="I276">
            <v>1</v>
          </cell>
          <cell r="J276">
            <v>10000</v>
          </cell>
        </row>
        <row r="277">
          <cell r="E277" t="str">
            <v>9210428</v>
          </cell>
          <cell r="I277">
            <v>807</v>
          </cell>
          <cell r="J277">
            <v>58346.1</v>
          </cell>
        </row>
        <row r="278">
          <cell r="E278" t="str">
            <v>9210430</v>
          </cell>
          <cell r="I278">
            <v>1</v>
          </cell>
          <cell r="J278">
            <v>10000</v>
          </cell>
        </row>
        <row r="279">
          <cell r="E279" t="str">
            <v>9210440</v>
          </cell>
          <cell r="I279">
            <v>124</v>
          </cell>
          <cell r="J279">
            <v>9618.6799999999985</v>
          </cell>
        </row>
        <row r="280">
          <cell r="E280" t="str">
            <v>9210445</v>
          </cell>
          <cell r="I280">
            <v>52.5</v>
          </cell>
          <cell r="J280">
            <v>22223.25</v>
          </cell>
        </row>
        <row r="281">
          <cell r="E281" t="str">
            <v>9210481</v>
          </cell>
          <cell r="I281">
            <v>87.3</v>
          </cell>
          <cell r="J281">
            <v>125656.12799999998</v>
          </cell>
        </row>
        <row r="282">
          <cell r="E282" t="str">
            <v>9210483</v>
          </cell>
          <cell r="I282">
            <v>37.9</v>
          </cell>
          <cell r="J282">
            <v>113700</v>
          </cell>
        </row>
        <row r="283">
          <cell r="E283" t="str">
            <v>9210484</v>
          </cell>
          <cell r="I283">
            <v>291.2</v>
          </cell>
          <cell r="J283">
            <v>611520</v>
          </cell>
        </row>
        <row r="284">
          <cell r="E284" t="str">
            <v>9210511</v>
          </cell>
          <cell r="I284">
            <v>86</v>
          </cell>
          <cell r="J284">
            <v>215000</v>
          </cell>
        </row>
        <row r="285">
          <cell r="E285" t="str">
            <v>9210513</v>
          </cell>
          <cell r="I285">
            <v>901</v>
          </cell>
          <cell r="J285">
            <v>99110</v>
          </cell>
        </row>
        <row r="286">
          <cell r="E286" t="str">
            <v>9210621</v>
          </cell>
          <cell r="I286">
            <v>4</v>
          </cell>
          <cell r="J286">
            <v>2000</v>
          </cell>
        </row>
        <row r="287">
          <cell r="E287" t="str">
            <v>9210622</v>
          </cell>
          <cell r="I287">
            <v>23760</v>
          </cell>
          <cell r="J287">
            <v>22686523.200000003</v>
          </cell>
        </row>
        <row r="288">
          <cell r="E288" t="str">
            <v>9210672</v>
          </cell>
          <cell r="I288">
            <v>5400</v>
          </cell>
          <cell r="J288">
            <v>139428</v>
          </cell>
        </row>
        <row r="289">
          <cell r="E289" t="str">
            <v>9210673</v>
          </cell>
          <cell r="I289">
            <v>104866</v>
          </cell>
          <cell r="J289">
            <v>1624374.34</v>
          </cell>
        </row>
        <row r="290">
          <cell r="E290" t="str">
            <v>9210694</v>
          </cell>
          <cell r="I290">
            <v>2</v>
          </cell>
          <cell r="J290">
            <v>7600</v>
          </cell>
        </row>
        <row r="291">
          <cell r="E291" t="str">
            <v>9210707</v>
          </cell>
          <cell r="I291">
            <v>10192</v>
          </cell>
          <cell r="J291">
            <v>101920</v>
          </cell>
        </row>
        <row r="292">
          <cell r="E292" t="str">
            <v>9210715</v>
          </cell>
          <cell r="I292">
            <v>1</v>
          </cell>
          <cell r="J292">
            <v>25669.439999999999</v>
          </cell>
        </row>
        <row r="293">
          <cell r="E293" t="str">
            <v>9210716</v>
          </cell>
          <cell r="I293">
            <v>5</v>
          </cell>
          <cell r="J293">
            <v>168200.55</v>
          </cell>
        </row>
        <row r="294">
          <cell r="E294" t="str">
            <v>9210717</v>
          </cell>
          <cell r="I294">
            <v>2</v>
          </cell>
          <cell r="J294">
            <v>50538.26</v>
          </cell>
        </row>
        <row r="295">
          <cell r="E295" t="str">
            <v>93102113</v>
          </cell>
          <cell r="I295">
            <v>195</v>
          </cell>
          <cell r="J295">
            <v>216666.44999999998</v>
          </cell>
        </row>
        <row r="296">
          <cell r="E296" t="str">
            <v>93102120</v>
          </cell>
          <cell r="I296">
            <v>1000</v>
          </cell>
          <cell r="J296">
            <v>139960</v>
          </cell>
        </row>
        <row r="297">
          <cell r="E297" t="str">
            <v>93102121</v>
          </cell>
          <cell r="I297">
            <v>4500</v>
          </cell>
          <cell r="J297">
            <v>565830</v>
          </cell>
        </row>
        <row r="298">
          <cell r="E298" t="str">
            <v>93102122</v>
          </cell>
          <cell r="I298">
            <v>890</v>
          </cell>
          <cell r="J298">
            <v>285645.5</v>
          </cell>
        </row>
        <row r="299">
          <cell r="E299" t="str">
            <v>93102135</v>
          </cell>
          <cell r="I299">
            <v>27</v>
          </cell>
          <cell r="J299">
            <v>27681.21</v>
          </cell>
        </row>
        <row r="300">
          <cell r="E300" t="str">
            <v>9310547</v>
          </cell>
          <cell r="I300">
            <v>785</v>
          </cell>
          <cell r="J300">
            <v>57038.1</v>
          </cell>
        </row>
        <row r="301">
          <cell r="E301" t="str">
            <v>9310600</v>
          </cell>
          <cell r="I301">
            <v>1972</v>
          </cell>
          <cell r="J301">
            <v>3956206.68</v>
          </cell>
        </row>
        <row r="302">
          <cell r="E302" t="str">
            <v>9310611</v>
          </cell>
          <cell r="I302">
            <v>1820</v>
          </cell>
          <cell r="J302">
            <v>1783.6</v>
          </cell>
        </row>
        <row r="303">
          <cell r="E303" t="str">
            <v>9310612</v>
          </cell>
          <cell r="I303">
            <v>1310</v>
          </cell>
          <cell r="J303">
            <v>102271.7</v>
          </cell>
        </row>
        <row r="304">
          <cell r="E304" t="str">
            <v>9310617</v>
          </cell>
          <cell r="I304">
            <v>14</v>
          </cell>
          <cell r="J304">
            <v>64.399999999999991</v>
          </cell>
        </row>
        <row r="305">
          <cell r="E305" t="str">
            <v>9310622</v>
          </cell>
          <cell r="I305">
            <v>9684</v>
          </cell>
          <cell r="J305">
            <v>952808.76</v>
          </cell>
        </row>
        <row r="306">
          <cell r="E306" t="str">
            <v>9310627</v>
          </cell>
          <cell r="I306">
            <v>100</v>
          </cell>
          <cell r="J306">
            <v>12360</v>
          </cell>
        </row>
        <row r="307">
          <cell r="E307" t="str">
            <v>9310628</v>
          </cell>
          <cell r="I307">
            <v>3337</v>
          </cell>
          <cell r="J307">
            <v>306503.44999999995</v>
          </cell>
        </row>
        <row r="308">
          <cell r="E308" t="str">
            <v>9310631</v>
          </cell>
          <cell r="I308">
            <v>6000</v>
          </cell>
          <cell r="J308">
            <v>448919.99999999994</v>
          </cell>
        </row>
        <row r="309">
          <cell r="E309" t="str">
            <v>9310634</v>
          </cell>
          <cell r="I309">
            <v>1684</v>
          </cell>
          <cell r="J309">
            <v>1216807.8800000001</v>
          </cell>
        </row>
        <row r="310">
          <cell r="E310" t="str">
            <v>9310635</v>
          </cell>
          <cell r="I310">
            <v>1050</v>
          </cell>
          <cell r="J310">
            <v>94636.5</v>
          </cell>
        </row>
        <row r="311">
          <cell r="E311" t="str">
            <v>9310636</v>
          </cell>
          <cell r="I311">
            <v>5000</v>
          </cell>
          <cell r="J311">
            <v>576900</v>
          </cell>
        </row>
        <row r="312">
          <cell r="E312" t="str">
            <v>9310637</v>
          </cell>
          <cell r="I312">
            <v>10000</v>
          </cell>
          <cell r="J312">
            <v>711600</v>
          </cell>
        </row>
        <row r="313">
          <cell r="E313" t="str">
            <v>9310638</v>
          </cell>
          <cell r="I313">
            <v>4400</v>
          </cell>
          <cell r="J313">
            <v>459756</v>
          </cell>
        </row>
        <row r="314">
          <cell r="E314" t="str">
            <v>9310640</v>
          </cell>
          <cell r="I314">
            <v>1280</v>
          </cell>
          <cell r="J314">
            <v>338534.40000000002</v>
          </cell>
        </row>
        <row r="315">
          <cell r="E315" t="str">
            <v>9310641</v>
          </cell>
          <cell r="I315">
            <v>1870</v>
          </cell>
          <cell r="J315">
            <v>344828</v>
          </cell>
        </row>
        <row r="316">
          <cell r="E316" t="str">
            <v>9310642</v>
          </cell>
          <cell r="I316">
            <v>1995</v>
          </cell>
          <cell r="J316">
            <v>1498464.45</v>
          </cell>
        </row>
        <row r="317">
          <cell r="E317" t="str">
            <v>9310643</v>
          </cell>
          <cell r="I317">
            <v>1075</v>
          </cell>
          <cell r="J317">
            <v>503605.25000000006</v>
          </cell>
        </row>
        <row r="318">
          <cell r="E318" t="str">
            <v>9310644</v>
          </cell>
          <cell r="I318">
            <v>4381</v>
          </cell>
          <cell r="J318">
            <v>1668065.75</v>
          </cell>
        </row>
        <row r="319">
          <cell r="E319" t="str">
            <v>9310652</v>
          </cell>
          <cell r="I319">
            <v>19</v>
          </cell>
          <cell r="J319">
            <v>101152.01</v>
          </cell>
        </row>
        <row r="320">
          <cell r="E320" t="str">
            <v>9310684</v>
          </cell>
          <cell r="I320">
            <v>6</v>
          </cell>
          <cell r="J320">
            <v>54720</v>
          </cell>
        </row>
        <row r="321">
          <cell r="E321" t="str">
            <v>9310693</v>
          </cell>
          <cell r="I321">
            <v>3</v>
          </cell>
          <cell r="J321">
            <v>11095.380000000001</v>
          </cell>
        </row>
        <row r="322">
          <cell r="E322" t="str">
            <v>9310699</v>
          </cell>
          <cell r="I322">
            <v>1</v>
          </cell>
          <cell r="J322">
            <v>4569.33</v>
          </cell>
        </row>
        <row r="323">
          <cell r="E323" t="str">
            <v>9311009</v>
          </cell>
          <cell r="I323">
            <v>1</v>
          </cell>
          <cell r="J323">
            <v>9142</v>
          </cell>
        </row>
        <row r="324">
          <cell r="E324" t="str">
            <v>9311016</v>
          </cell>
          <cell r="I324">
            <v>3</v>
          </cell>
          <cell r="J324">
            <v>11423.400000000001</v>
          </cell>
        </row>
        <row r="325">
          <cell r="E325" t="str">
            <v>9311017</v>
          </cell>
          <cell r="I325">
            <v>3</v>
          </cell>
          <cell r="J325">
            <v>11445</v>
          </cell>
        </row>
        <row r="326">
          <cell r="E326" t="str">
            <v>9311023</v>
          </cell>
          <cell r="I326">
            <v>4</v>
          </cell>
          <cell r="J326">
            <v>60960</v>
          </cell>
        </row>
        <row r="327">
          <cell r="E327" t="str">
            <v>9311035</v>
          </cell>
          <cell r="I327">
            <v>1</v>
          </cell>
          <cell r="J327">
            <v>8986.67</v>
          </cell>
        </row>
        <row r="328">
          <cell r="E328" t="str">
            <v>9311040</v>
          </cell>
          <cell r="I328">
            <v>4</v>
          </cell>
          <cell r="J328">
            <v>223379.20000000001</v>
          </cell>
        </row>
        <row r="329">
          <cell r="E329" t="str">
            <v>9311041</v>
          </cell>
          <cell r="I329">
            <v>3</v>
          </cell>
          <cell r="J329">
            <v>5505</v>
          </cell>
        </row>
        <row r="330">
          <cell r="E330" t="str">
            <v>9311049</v>
          </cell>
          <cell r="I330">
            <v>2</v>
          </cell>
          <cell r="J330">
            <v>15234</v>
          </cell>
        </row>
        <row r="331">
          <cell r="E331" t="str">
            <v>9311067</v>
          </cell>
          <cell r="I331">
            <v>272</v>
          </cell>
          <cell r="J331">
            <v>289780.63999999996</v>
          </cell>
        </row>
        <row r="332">
          <cell r="E332" t="str">
            <v>9311068</v>
          </cell>
          <cell r="I332">
            <v>2478</v>
          </cell>
          <cell r="J332">
            <v>1242617.8799999999</v>
          </cell>
        </row>
        <row r="333">
          <cell r="E333" t="str">
            <v>9311069</v>
          </cell>
          <cell r="I333">
            <v>1107</v>
          </cell>
          <cell r="J333">
            <v>254831.4</v>
          </cell>
        </row>
        <row r="334">
          <cell r="E334" t="str">
            <v>93110701</v>
          </cell>
          <cell r="I334">
            <v>1674</v>
          </cell>
          <cell r="J334">
            <v>191991.06</v>
          </cell>
        </row>
        <row r="335">
          <cell r="E335" t="str">
            <v>93110704</v>
          </cell>
          <cell r="I335">
            <v>16</v>
          </cell>
          <cell r="J335">
            <v>11.04</v>
          </cell>
        </row>
        <row r="336">
          <cell r="E336" t="str">
            <v>93110705</v>
          </cell>
          <cell r="I336">
            <v>2282</v>
          </cell>
          <cell r="J336">
            <v>385155.96</v>
          </cell>
        </row>
        <row r="337">
          <cell r="E337" t="str">
            <v>93110706</v>
          </cell>
          <cell r="I337">
            <v>1260</v>
          </cell>
          <cell r="J337">
            <v>646304.4</v>
          </cell>
        </row>
        <row r="338">
          <cell r="E338" t="str">
            <v>9311120</v>
          </cell>
          <cell r="I338">
            <v>130</v>
          </cell>
          <cell r="J338">
            <v>77444.900000000009</v>
          </cell>
        </row>
        <row r="339">
          <cell r="E339" t="str">
            <v>9311126</v>
          </cell>
          <cell r="I339">
            <v>440</v>
          </cell>
          <cell r="J339">
            <v>66000</v>
          </cell>
        </row>
        <row r="340">
          <cell r="E340" t="str">
            <v>9311130</v>
          </cell>
          <cell r="I340">
            <v>8000</v>
          </cell>
          <cell r="J340">
            <v>276720</v>
          </cell>
        </row>
        <row r="341">
          <cell r="E341" t="str">
            <v>9311138</v>
          </cell>
          <cell r="I341">
            <v>1218</v>
          </cell>
          <cell r="J341">
            <v>116599.14</v>
          </cell>
        </row>
        <row r="342">
          <cell r="E342" t="str">
            <v>9311140</v>
          </cell>
          <cell r="I342">
            <v>921</v>
          </cell>
          <cell r="J342">
            <v>139706.49</v>
          </cell>
        </row>
        <row r="343">
          <cell r="E343" t="str">
            <v>9311146</v>
          </cell>
          <cell r="I343">
            <v>1359</v>
          </cell>
          <cell r="J343">
            <v>453810.87</v>
          </cell>
        </row>
        <row r="344">
          <cell r="E344" t="str">
            <v>9311181</v>
          </cell>
          <cell r="I344">
            <v>4</v>
          </cell>
          <cell r="J344">
            <v>2218.12</v>
          </cell>
        </row>
        <row r="345">
          <cell r="E345" t="str">
            <v>9311182</v>
          </cell>
          <cell r="I345">
            <v>305</v>
          </cell>
          <cell r="J345">
            <v>542219.85</v>
          </cell>
        </row>
        <row r="346">
          <cell r="E346" t="str">
            <v>9311194</v>
          </cell>
          <cell r="I346">
            <v>16</v>
          </cell>
          <cell r="J346">
            <v>17683.36</v>
          </cell>
        </row>
        <row r="347">
          <cell r="E347" t="str">
            <v>9311199</v>
          </cell>
          <cell r="I347">
            <v>1</v>
          </cell>
          <cell r="J347">
            <v>30000</v>
          </cell>
        </row>
        <row r="348">
          <cell r="E348" t="str">
            <v>9311201</v>
          </cell>
          <cell r="I348">
            <v>1</v>
          </cell>
          <cell r="J348">
            <v>6500</v>
          </cell>
        </row>
        <row r="349">
          <cell r="E349" t="str">
            <v>9311204</v>
          </cell>
          <cell r="I349">
            <v>146</v>
          </cell>
          <cell r="J349">
            <v>116995.64</v>
          </cell>
        </row>
        <row r="350">
          <cell r="E350" t="str">
            <v>9311212</v>
          </cell>
          <cell r="I350">
            <v>2</v>
          </cell>
          <cell r="J350">
            <v>265556.14</v>
          </cell>
        </row>
        <row r="351">
          <cell r="E351" t="str">
            <v>9311214</v>
          </cell>
          <cell r="I351">
            <v>886</v>
          </cell>
          <cell r="J351">
            <v>679340.5</v>
          </cell>
        </row>
        <row r="352">
          <cell r="E352" t="str">
            <v>9311215</v>
          </cell>
          <cell r="I352">
            <v>4124</v>
          </cell>
          <cell r="J352">
            <v>11511403.680000002</v>
          </cell>
        </row>
        <row r="353">
          <cell r="E353" t="str">
            <v>9311216</v>
          </cell>
          <cell r="I353">
            <v>599</v>
          </cell>
          <cell r="J353">
            <v>935176.77</v>
          </cell>
        </row>
        <row r="354">
          <cell r="E354" t="str">
            <v>9311227</v>
          </cell>
          <cell r="I354">
            <v>10</v>
          </cell>
          <cell r="J354">
            <v>522914.89999999997</v>
          </cell>
        </row>
        <row r="355">
          <cell r="E355" t="str">
            <v>9311228</v>
          </cell>
          <cell r="I355">
            <v>100</v>
          </cell>
          <cell r="J355">
            <v>636977</v>
          </cell>
        </row>
        <row r="356">
          <cell r="E356" t="str">
            <v>9311229</v>
          </cell>
          <cell r="I356">
            <v>19317</v>
          </cell>
          <cell r="J356">
            <v>537398.94000000006</v>
          </cell>
        </row>
        <row r="357">
          <cell r="E357" t="str">
            <v>9311230</v>
          </cell>
          <cell r="I357">
            <v>10000</v>
          </cell>
          <cell r="J357">
            <v>130300</v>
          </cell>
        </row>
        <row r="358">
          <cell r="E358" t="str">
            <v>9311232</v>
          </cell>
          <cell r="I358">
            <v>4500</v>
          </cell>
          <cell r="J358">
            <v>1867770</v>
          </cell>
        </row>
        <row r="359">
          <cell r="E359" t="str">
            <v>9311237</v>
          </cell>
          <cell r="I359">
            <v>4509</v>
          </cell>
          <cell r="J359">
            <v>342097.83</v>
          </cell>
        </row>
        <row r="360">
          <cell r="E360" t="str">
            <v>9311238</v>
          </cell>
          <cell r="I360">
            <v>5279</v>
          </cell>
          <cell r="J360">
            <v>560049.11</v>
          </cell>
        </row>
      </sheetData>
      <sheetData sheetId="8">
        <row r="3">
          <cell r="B3" t="str">
            <v>9202624</v>
          </cell>
          <cell r="E3">
            <v>1050</v>
          </cell>
        </row>
        <row r="4">
          <cell r="B4" t="str">
            <v>9210346</v>
          </cell>
          <cell r="E4">
            <v>122</v>
          </cell>
        </row>
        <row r="5">
          <cell r="B5" t="str">
            <v>9210164</v>
          </cell>
          <cell r="E5">
            <v>610</v>
          </cell>
        </row>
        <row r="6">
          <cell r="B6" t="str">
            <v>9210311</v>
          </cell>
          <cell r="E6">
            <v>38</v>
          </cell>
        </row>
        <row r="7">
          <cell r="B7" t="str">
            <v>9210136</v>
          </cell>
          <cell r="E7">
            <v>160</v>
          </cell>
        </row>
        <row r="8">
          <cell r="B8" t="str">
            <v>9201738</v>
          </cell>
          <cell r="E8">
            <v>2000</v>
          </cell>
        </row>
        <row r="9">
          <cell r="B9" t="str">
            <v>9210136</v>
          </cell>
          <cell r="E9">
            <v>945</v>
          </cell>
        </row>
        <row r="10">
          <cell r="B10" t="str">
            <v>9210155</v>
          </cell>
          <cell r="E10">
            <v>920</v>
          </cell>
        </row>
        <row r="11">
          <cell r="B11" t="str">
            <v>9210236</v>
          </cell>
          <cell r="E11">
            <v>600</v>
          </cell>
        </row>
        <row r="12">
          <cell r="B12" t="str">
            <v>9210637</v>
          </cell>
          <cell r="E12">
            <v>42</v>
          </cell>
        </row>
        <row r="13">
          <cell r="B13" t="str">
            <v>9208011</v>
          </cell>
          <cell r="E13">
            <v>10070</v>
          </cell>
        </row>
        <row r="14">
          <cell r="B14" t="str">
            <v>9210628</v>
          </cell>
          <cell r="E14">
            <v>48</v>
          </cell>
        </row>
        <row r="15">
          <cell r="B15" t="str">
            <v>9209029</v>
          </cell>
          <cell r="E15">
            <v>370</v>
          </cell>
        </row>
        <row r="16">
          <cell r="B16" t="str">
            <v>9205011</v>
          </cell>
          <cell r="E16">
            <v>10000</v>
          </cell>
        </row>
        <row r="17">
          <cell r="B17" t="str">
            <v>9203028</v>
          </cell>
          <cell r="E17">
            <v>36</v>
          </cell>
        </row>
        <row r="18">
          <cell r="B18" t="str">
            <v>9210506</v>
          </cell>
          <cell r="E18">
            <v>66</v>
          </cell>
        </row>
        <row r="19">
          <cell r="B19" t="str">
            <v>9210480</v>
          </cell>
          <cell r="E19">
            <v>504</v>
          </cell>
        </row>
        <row r="20">
          <cell r="B20" t="str">
            <v>9210481</v>
          </cell>
          <cell r="E20">
            <v>140</v>
          </cell>
        </row>
        <row r="21">
          <cell r="B21" t="str">
            <v>9210209</v>
          </cell>
          <cell r="E21">
            <v>4200</v>
          </cell>
        </row>
        <row r="22">
          <cell r="B22" t="str">
            <v>9210309</v>
          </cell>
          <cell r="E22">
            <v>6</v>
          </cell>
        </row>
        <row r="23">
          <cell r="B23" t="str">
            <v>9210309</v>
          </cell>
          <cell r="E23">
            <v>4</v>
          </cell>
        </row>
        <row r="24">
          <cell r="B24" t="str">
            <v>9210665</v>
          </cell>
          <cell r="E24">
            <v>9</v>
          </cell>
        </row>
        <row r="25">
          <cell r="B25" t="str">
            <v>9210165</v>
          </cell>
          <cell r="E25">
            <v>20</v>
          </cell>
        </row>
        <row r="26">
          <cell r="B26" t="str">
            <v>9209055</v>
          </cell>
          <cell r="E26">
            <v>2</v>
          </cell>
        </row>
        <row r="27">
          <cell r="B27" t="str">
            <v>9210138</v>
          </cell>
          <cell r="E27">
            <v>61.5</v>
          </cell>
        </row>
        <row r="28">
          <cell r="B28" t="str">
            <v>9210164</v>
          </cell>
          <cell r="E28">
            <v>14</v>
          </cell>
        </row>
        <row r="29">
          <cell r="B29" t="str">
            <v>9210343</v>
          </cell>
          <cell r="E29">
            <v>1</v>
          </cell>
        </row>
        <row r="30">
          <cell r="B30" t="str">
            <v>9210309</v>
          </cell>
          <cell r="E30">
            <v>13</v>
          </cell>
        </row>
        <row r="31">
          <cell r="B31" t="str">
            <v>9210164</v>
          </cell>
          <cell r="E31">
            <v>150</v>
          </cell>
        </row>
        <row r="32">
          <cell r="B32" t="str">
            <v>9210164</v>
          </cell>
          <cell r="E32">
            <v>4</v>
          </cell>
        </row>
        <row r="33">
          <cell r="B33" t="str">
            <v>9210164</v>
          </cell>
          <cell r="E33">
            <v>11</v>
          </cell>
        </row>
        <row r="34">
          <cell r="B34" t="str">
            <v>9210164</v>
          </cell>
          <cell r="E34">
            <v>76</v>
          </cell>
        </row>
        <row r="35">
          <cell r="B35" t="str">
            <v>9210164</v>
          </cell>
          <cell r="E35">
            <v>60</v>
          </cell>
        </row>
        <row r="36">
          <cell r="B36" t="str">
            <v>9210164</v>
          </cell>
          <cell r="E36">
            <v>42</v>
          </cell>
        </row>
        <row r="37">
          <cell r="B37" t="str">
            <v>9210164</v>
          </cell>
          <cell r="E37">
            <v>4</v>
          </cell>
        </row>
        <row r="38">
          <cell r="B38" t="str">
            <v>9210164</v>
          </cell>
          <cell r="E38">
            <v>20</v>
          </cell>
        </row>
        <row r="39">
          <cell r="B39" t="str">
            <v>9210165</v>
          </cell>
          <cell r="E39">
            <v>20</v>
          </cell>
        </row>
        <row r="40">
          <cell r="B40" t="str">
            <v>9210434</v>
          </cell>
          <cell r="E40">
            <v>66</v>
          </cell>
        </row>
        <row r="41">
          <cell r="B41" t="str">
            <v>9210665</v>
          </cell>
          <cell r="E41">
            <v>6</v>
          </cell>
        </row>
        <row r="42">
          <cell r="B42" t="str">
            <v>93102125</v>
          </cell>
          <cell r="E42">
            <v>4</v>
          </cell>
        </row>
        <row r="43">
          <cell r="B43" t="str">
            <v>9210434</v>
          </cell>
          <cell r="E43">
            <v>21</v>
          </cell>
        </row>
        <row r="44">
          <cell r="B44" t="str">
            <v>9210601</v>
          </cell>
          <cell r="E44">
            <v>73.25</v>
          </cell>
        </row>
        <row r="45">
          <cell r="B45" t="str">
            <v>9210601</v>
          </cell>
          <cell r="E45">
            <v>12</v>
          </cell>
        </row>
        <row r="46">
          <cell r="B46" t="str">
            <v>9210166</v>
          </cell>
          <cell r="E46">
            <v>100</v>
          </cell>
        </row>
        <row r="47">
          <cell r="B47" t="str">
            <v>9210434</v>
          </cell>
          <cell r="E47">
            <v>100</v>
          </cell>
        </row>
        <row r="48">
          <cell r="B48" t="str">
            <v>9210113</v>
          </cell>
          <cell r="E48">
            <v>8</v>
          </cell>
        </row>
        <row r="49">
          <cell r="B49" t="str">
            <v>9210164</v>
          </cell>
          <cell r="E49">
            <v>80</v>
          </cell>
        </row>
        <row r="50">
          <cell r="B50" t="str">
            <v>9209056</v>
          </cell>
          <cell r="E50">
            <v>1</v>
          </cell>
        </row>
        <row r="51">
          <cell r="B51" t="str">
            <v>9210326</v>
          </cell>
          <cell r="E51">
            <v>2</v>
          </cell>
        </row>
        <row r="52">
          <cell r="B52" t="str">
            <v>9210165</v>
          </cell>
          <cell r="E52">
            <v>6</v>
          </cell>
        </row>
        <row r="53">
          <cell r="B53" t="str">
            <v>9210665</v>
          </cell>
          <cell r="E53">
            <v>7</v>
          </cell>
        </row>
        <row r="54">
          <cell r="B54" t="str">
            <v>9210309</v>
          </cell>
          <cell r="E54">
            <v>10</v>
          </cell>
        </row>
        <row r="55">
          <cell r="B55" t="str">
            <v>9209055</v>
          </cell>
          <cell r="E55">
            <v>2</v>
          </cell>
        </row>
        <row r="56">
          <cell r="B56" t="str">
            <v>9209055</v>
          </cell>
          <cell r="E56">
            <v>1</v>
          </cell>
        </row>
        <row r="57">
          <cell r="B57" t="str">
            <v>9209028</v>
          </cell>
          <cell r="E57">
            <v>500</v>
          </cell>
        </row>
        <row r="58">
          <cell r="B58" t="str">
            <v>9210030</v>
          </cell>
          <cell r="E58">
            <v>4000</v>
          </cell>
        </row>
        <row r="59">
          <cell r="B59" t="str">
            <v>9210105</v>
          </cell>
          <cell r="E59">
            <v>4000</v>
          </cell>
        </row>
        <row r="60">
          <cell r="B60" t="str">
            <v>9201742</v>
          </cell>
          <cell r="E60">
            <v>16000</v>
          </cell>
        </row>
        <row r="61">
          <cell r="B61" t="str">
            <v>9210120</v>
          </cell>
          <cell r="E61">
            <v>600</v>
          </cell>
        </row>
        <row r="62">
          <cell r="B62" t="str">
            <v>9210119</v>
          </cell>
          <cell r="E62">
            <v>650</v>
          </cell>
        </row>
        <row r="63">
          <cell r="B63" t="str">
            <v>9210637</v>
          </cell>
          <cell r="E63">
            <v>180</v>
          </cell>
        </row>
        <row r="64">
          <cell r="B64" t="str">
            <v>9208035</v>
          </cell>
          <cell r="E64">
            <v>8500</v>
          </cell>
        </row>
        <row r="65">
          <cell r="B65" t="str">
            <v>9210483</v>
          </cell>
          <cell r="E65">
            <v>4200</v>
          </cell>
        </row>
        <row r="66">
          <cell r="B66" t="str">
            <v>9210484</v>
          </cell>
          <cell r="E66">
            <v>4200</v>
          </cell>
        </row>
        <row r="67">
          <cell r="B67" t="str">
            <v>9207011</v>
          </cell>
          <cell r="E67">
            <v>25000</v>
          </cell>
        </row>
        <row r="68">
          <cell r="B68" t="str">
            <v>9210235</v>
          </cell>
          <cell r="E68">
            <v>206</v>
          </cell>
        </row>
        <row r="69">
          <cell r="B69" t="str">
            <v>9210235</v>
          </cell>
          <cell r="E69">
            <v>210</v>
          </cell>
        </row>
        <row r="70">
          <cell r="B70" t="str">
            <v>9210225</v>
          </cell>
          <cell r="E70">
            <v>220</v>
          </cell>
        </row>
        <row r="71">
          <cell r="B71" t="str">
            <v>9210138</v>
          </cell>
          <cell r="E71">
            <v>26</v>
          </cell>
        </row>
        <row r="72">
          <cell r="B72" t="str">
            <v>9201742</v>
          </cell>
          <cell r="E72">
            <v>3000</v>
          </cell>
        </row>
        <row r="73">
          <cell r="B73" t="str">
            <v>9209028</v>
          </cell>
          <cell r="E73">
            <v>935</v>
          </cell>
        </row>
        <row r="74">
          <cell r="B74" t="str">
            <v>9210120</v>
          </cell>
          <cell r="E74">
            <v>250</v>
          </cell>
        </row>
        <row r="75">
          <cell r="B75" t="str">
            <v>9210119</v>
          </cell>
          <cell r="E75">
            <v>587</v>
          </cell>
        </row>
        <row r="76">
          <cell r="B76" t="str">
            <v>93102113</v>
          </cell>
          <cell r="E76">
            <v>11</v>
          </cell>
        </row>
        <row r="77">
          <cell r="B77" t="str">
            <v>9210660</v>
          </cell>
          <cell r="E77">
            <v>5</v>
          </cell>
        </row>
        <row r="78">
          <cell r="B78" t="str">
            <v>9210660</v>
          </cell>
          <cell r="E78">
            <v>1</v>
          </cell>
        </row>
        <row r="79">
          <cell r="B79" t="str">
            <v>93102126</v>
          </cell>
          <cell r="E79">
            <v>1</v>
          </cell>
        </row>
        <row r="80">
          <cell r="B80" t="str">
            <v>9210198</v>
          </cell>
          <cell r="E80">
            <v>2750</v>
          </cell>
        </row>
        <row r="81">
          <cell r="B81" t="str">
            <v>9210344</v>
          </cell>
          <cell r="E81">
            <v>80</v>
          </cell>
        </row>
        <row r="82">
          <cell r="B82" t="str">
            <v>9210182</v>
          </cell>
          <cell r="E82">
            <v>1000</v>
          </cell>
        </row>
        <row r="83">
          <cell r="B83" t="str">
            <v>93102127</v>
          </cell>
          <cell r="E83">
            <v>18</v>
          </cell>
        </row>
        <row r="84">
          <cell r="B84" t="str">
            <v>9210665</v>
          </cell>
          <cell r="E84">
            <v>2</v>
          </cell>
        </row>
        <row r="85">
          <cell r="B85" t="str">
            <v>93102128</v>
          </cell>
          <cell r="E85">
            <v>6</v>
          </cell>
        </row>
        <row r="86">
          <cell r="B86" t="str">
            <v>9201606</v>
          </cell>
          <cell r="E86">
            <v>3650</v>
          </cell>
        </row>
        <row r="87">
          <cell r="B87" t="str">
            <v>9205013</v>
          </cell>
          <cell r="E87">
            <v>11000</v>
          </cell>
        </row>
        <row r="88">
          <cell r="B88" t="str">
            <v>9202731</v>
          </cell>
          <cell r="E88">
            <v>0.76</v>
          </cell>
        </row>
        <row r="89">
          <cell r="B89" t="str">
            <v>9201606</v>
          </cell>
          <cell r="E89">
            <v>2000</v>
          </cell>
        </row>
        <row r="90">
          <cell r="B90" t="str">
            <v>9210136</v>
          </cell>
          <cell r="E90">
            <v>150</v>
          </cell>
        </row>
        <row r="91">
          <cell r="B91" t="str">
            <v>9210136</v>
          </cell>
          <cell r="E91">
            <v>42</v>
          </cell>
        </row>
        <row r="92">
          <cell r="B92" t="str">
            <v>9210155</v>
          </cell>
          <cell r="E92">
            <v>103</v>
          </cell>
        </row>
        <row r="93">
          <cell r="B93" t="str">
            <v>9210480</v>
          </cell>
          <cell r="E93">
            <v>1991</v>
          </cell>
        </row>
        <row r="94">
          <cell r="B94" t="str">
            <v>9210482</v>
          </cell>
          <cell r="E94">
            <v>156</v>
          </cell>
        </row>
        <row r="95">
          <cell r="B95" t="str">
            <v>9210481</v>
          </cell>
          <cell r="E95">
            <v>826</v>
          </cell>
        </row>
        <row r="96">
          <cell r="B96" t="str">
            <v>93102113</v>
          </cell>
          <cell r="E96">
            <v>15</v>
          </cell>
        </row>
        <row r="97">
          <cell r="B97" t="str">
            <v>9209098</v>
          </cell>
          <cell r="E97">
            <v>250</v>
          </cell>
        </row>
        <row r="98">
          <cell r="B98" t="str">
            <v>9210105</v>
          </cell>
          <cell r="E98">
            <v>2000</v>
          </cell>
        </row>
        <row r="99">
          <cell r="B99" t="str">
            <v>9210136</v>
          </cell>
          <cell r="E99">
            <v>150</v>
          </cell>
        </row>
        <row r="100">
          <cell r="B100" t="str">
            <v>9210136</v>
          </cell>
          <cell r="E100">
            <v>120</v>
          </cell>
        </row>
        <row r="101">
          <cell r="B101" t="str">
            <v>9210105</v>
          </cell>
          <cell r="E101">
            <v>500</v>
          </cell>
        </row>
        <row r="102">
          <cell r="B102" t="str">
            <v>9209030</v>
          </cell>
          <cell r="E102">
            <v>2</v>
          </cell>
        </row>
        <row r="103">
          <cell r="B103" t="str">
            <v>9210186</v>
          </cell>
          <cell r="E103">
            <v>300</v>
          </cell>
        </row>
        <row r="104">
          <cell r="B104" t="str">
            <v>9209030</v>
          </cell>
          <cell r="E104">
            <v>2</v>
          </cell>
        </row>
        <row r="105">
          <cell r="B105" t="str">
            <v>9209056</v>
          </cell>
          <cell r="E105">
            <v>5</v>
          </cell>
        </row>
        <row r="106">
          <cell r="B106" t="str">
            <v>9210099</v>
          </cell>
          <cell r="E106">
            <v>13</v>
          </cell>
        </row>
        <row r="107">
          <cell r="B107" t="str">
            <v>9210342</v>
          </cell>
          <cell r="E107">
            <v>2</v>
          </cell>
        </row>
        <row r="108">
          <cell r="B108" t="str">
            <v>9210343</v>
          </cell>
          <cell r="E108">
            <v>5</v>
          </cell>
        </row>
        <row r="109">
          <cell r="B109" t="str">
            <v>9210434</v>
          </cell>
          <cell r="E109">
            <v>4</v>
          </cell>
        </row>
        <row r="110">
          <cell r="B110" t="str">
            <v>9210445</v>
          </cell>
          <cell r="E110">
            <v>3</v>
          </cell>
        </row>
        <row r="111">
          <cell r="B111" t="str">
            <v>9210436</v>
          </cell>
          <cell r="E111">
            <v>4</v>
          </cell>
        </row>
        <row r="112">
          <cell r="B112" t="str">
            <v>9210228</v>
          </cell>
          <cell r="E112">
            <v>6</v>
          </cell>
        </row>
        <row r="113">
          <cell r="B113" t="str">
            <v>9210309</v>
          </cell>
          <cell r="E113">
            <v>2.5</v>
          </cell>
        </row>
        <row r="114">
          <cell r="B114" t="str">
            <v>9210330</v>
          </cell>
          <cell r="E114">
            <v>0.5</v>
          </cell>
        </row>
        <row r="115">
          <cell r="B115" t="str">
            <v>93102129</v>
          </cell>
          <cell r="E115">
            <v>1</v>
          </cell>
        </row>
        <row r="116">
          <cell r="B116" t="str">
            <v>93102130</v>
          </cell>
          <cell r="E116">
            <v>10</v>
          </cell>
        </row>
        <row r="117">
          <cell r="B117" t="str">
            <v>93102131</v>
          </cell>
          <cell r="E117">
            <v>1.8</v>
          </cell>
        </row>
        <row r="118">
          <cell r="B118" t="str">
            <v>9210715</v>
          </cell>
          <cell r="E118">
            <v>2</v>
          </cell>
        </row>
        <row r="119">
          <cell r="B119" t="str">
            <v>9210615</v>
          </cell>
          <cell r="E119">
            <v>80</v>
          </cell>
        </row>
        <row r="120">
          <cell r="B120" t="str">
            <v>9210509</v>
          </cell>
          <cell r="E120">
            <v>70</v>
          </cell>
        </row>
        <row r="121">
          <cell r="B121" t="str">
            <v>9210328</v>
          </cell>
          <cell r="E121">
            <v>6</v>
          </cell>
        </row>
        <row r="122">
          <cell r="B122" t="str">
            <v>93102132</v>
          </cell>
          <cell r="E122">
            <v>1</v>
          </cell>
        </row>
        <row r="123">
          <cell r="B123" t="str">
            <v>9210129</v>
          </cell>
          <cell r="E123">
            <v>6</v>
          </cell>
        </row>
        <row r="124">
          <cell r="B124" t="str">
            <v>9210031</v>
          </cell>
          <cell r="E124">
            <v>25</v>
          </cell>
        </row>
        <row r="125">
          <cell r="B125" t="str">
            <v>93102135</v>
          </cell>
          <cell r="E125">
            <v>80</v>
          </cell>
        </row>
        <row r="126">
          <cell r="B126" t="str">
            <v>93102133</v>
          </cell>
          <cell r="E126">
            <v>6</v>
          </cell>
        </row>
        <row r="127">
          <cell r="B127" t="str">
            <v>93102134</v>
          </cell>
          <cell r="E127">
            <v>12</v>
          </cell>
        </row>
        <row r="128">
          <cell r="B128" t="str">
            <v>9310543</v>
          </cell>
          <cell r="E128">
            <v>10</v>
          </cell>
        </row>
        <row r="129">
          <cell r="B129" t="str">
            <v>9310532</v>
          </cell>
          <cell r="E129">
            <v>5</v>
          </cell>
        </row>
        <row r="130">
          <cell r="B130" t="str">
            <v>9210701</v>
          </cell>
          <cell r="E130">
            <v>6</v>
          </cell>
        </row>
        <row r="131">
          <cell r="B131" t="str">
            <v>9210694</v>
          </cell>
          <cell r="E131">
            <v>3</v>
          </cell>
        </row>
        <row r="132">
          <cell r="B132" t="str">
            <v>9210683</v>
          </cell>
          <cell r="E132">
            <v>3</v>
          </cell>
        </row>
        <row r="133">
          <cell r="B133" t="str">
            <v>93102136</v>
          </cell>
          <cell r="E133">
            <v>8</v>
          </cell>
        </row>
        <row r="134">
          <cell r="B134" t="str">
            <v>93102136</v>
          </cell>
          <cell r="E134">
            <v>5</v>
          </cell>
        </row>
        <row r="135">
          <cell r="B135" t="str">
            <v>93102136</v>
          </cell>
          <cell r="E135">
            <v>6</v>
          </cell>
        </row>
        <row r="136">
          <cell r="B136" t="str">
            <v>9203072</v>
          </cell>
          <cell r="E136">
            <v>5000</v>
          </cell>
        </row>
        <row r="137">
          <cell r="B137" t="str">
            <v>9201741</v>
          </cell>
          <cell r="E137">
            <v>20000</v>
          </cell>
        </row>
        <row r="138">
          <cell r="B138" t="str">
            <v>9201741</v>
          </cell>
          <cell r="E138">
            <v>6887</v>
          </cell>
        </row>
        <row r="139">
          <cell r="B139" t="str">
            <v>9201739</v>
          </cell>
          <cell r="E139">
            <v>3113</v>
          </cell>
        </row>
        <row r="140">
          <cell r="B140" t="str">
            <v>9201743</v>
          </cell>
          <cell r="E140">
            <v>7800</v>
          </cell>
        </row>
        <row r="141">
          <cell r="B141" t="str">
            <v>9201702</v>
          </cell>
          <cell r="E141">
            <v>2200</v>
          </cell>
        </row>
        <row r="142">
          <cell r="B142" t="str">
            <v>9201704</v>
          </cell>
          <cell r="E142">
            <v>2000</v>
          </cell>
        </row>
        <row r="143">
          <cell r="B143" t="str">
            <v>9201704</v>
          </cell>
          <cell r="E143">
            <v>1343</v>
          </cell>
        </row>
        <row r="144">
          <cell r="B144" t="str">
            <v>9201702</v>
          </cell>
          <cell r="E144">
            <v>400</v>
          </cell>
        </row>
        <row r="145">
          <cell r="B145" t="str">
            <v>9201703</v>
          </cell>
          <cell r="E145">
            <v>257</v>
          </cell>
        </row>
        <row r="146">
          <cell r="B146" t="str">
            <v>9201738</v>
          </cell>
          <cell r="E146">
            <v>10000</v>
          </cell>
        </row>
        <row r="147">
          <cell r="B147" t="str">
            <v>9201738</v>
          </cell>
          <cell r="E147">
            <v>13153</v>
          </cell>
        </row>
        <row r="148">
          <cell r="B148" t="str">
            <v>9201739</v>
          </cell>
          <cell r="E148">
            <v>2110</v>
          </cell>
        </row>
        <row r="149">
          <cell r="B149" t="str">
            <v>9201740</v>
          </cell>
          <cell r="E149">
            <v>9450</v>
          </cell>
        </row>
        <row r="150">
          <cell r="B150" t="str">
            <v>9201740</v>
          </cell>
          <cell r="E150">
            <v>1587</v>
          </cell>
        </row>
        <row r="151">
          <cell r="B151" t="str">
            <v>9208023</v>
          </cell>
          <cell r="E151">
            <v>60</v>
          </cell>
        </row>
        <row r="152">
          <cell r="B152" t="str">
            <v>9208037</v>
          </cell>
          <cell r="E152">
            <v>9000</v>
          </cell>
        </row>
        <row r="153">
          <cell r="B153" t="str">
            <v>9208038</v>
          </cell>
          <cell r="E153">
            <v>5040</v>
          </cell>
        </row>
        <row r="154">
          <cell r="B154" t="str">
            <v>9210411</v>
          </cell>
          <cell r="E154">
            <v>1198.5999999999999</v>
          </cell>
        </row>
        <row r="155">
          <cell r="B155" t="str">
            <v>9210506</v>
          </cell>
          <cell r="E155">
            <v>1800</v>
          </cell>
        </row>
        <row r="156">
          <cell r="B156" t="str">
            <v>9209029</v>
          </cell>
          <cell r="E156">
            <v>475</v>
          </cell>
        </row>
        <row r="157">
          <cell r="B157" t="str">
            <v>9207020</v>
          </cell>
          <cell r="E157">
            <v>50000</v>
          </cell>
        </row>
        <row r="158">
          <cell r="B158" t="str">
            <v>9207023</v>
          </cell>
          <cell r="E158">
            <v>50000</v>
          </cell>
        </row>
        <row r="159">
          <cell r="B159" t="str">
            <v>9205013</v>
          </cell>
          <cell r="E159">
            <v>50000</v>
          </cell>
        </row>
        <row r="160">
          <cell r="B160" t="str">
            <v>9203034</v>
          </cell>
          <cell r="E160">
            <v>50000</v>
          </cell>
        </row>
        <row r="161">
          <cell r="B161" t="str">
            <v>9204035</v>
          </cell>
          <cell r="E161">
            <v>30000</v>
          </cell>
        </row>
        <row r="162">
          <cell r="B162" t="str">
            <v>9310600</v>
          </cell>
          <cell r="E162">
            <v>3000</v>
          </cell>
        </row>
        <row r="163">
          <cell r="B163" t="str">
            <v>9203062</v>
          </cell>
          <cell r="E163">
            <v>1190</v>
          </cell>
        </row>
        <row r="164">
          <cell r="B164" t="str">
            <v>9203059</v>
          </cell>
          <cell r="E164">
            <v>675</v>
          </cell>
        </row>
        <row r="165">
          <cell r="B165" t="str">
            <v>9310624</v>
          </cell>
          <cell r="E165">
            <v>17740</v>
          </cell>
        </row>
        <row r="166">
          <cell r="B166" t="str">
            <v>9310625</v>
          </cell>
          <cell r="E166">
            <v>3338</v>
          </cell>
        </row>
        <row r="167">
          <cell r="B167" t="str">
            <v>9310627</v>
          </cell>
          <cell r="E167">
            <v>3000</v>
          </cell>
        </row>
        <row r="168">
          <cell r="B168" t="str">
            <v>9310628</v>
          </cell>
          <cell r="E168">
            <v>2000</v>
          </cell>
        </row>
        <row r="169">
          <cell r="B169" t="str">
            <v>9310630</v>
          </cell>
          <cell r="E169">
            <v>2000</v>
          </cell>
        </row>
        <row r="170">
          <cell r="B170" t="str">
            <v>9310631</v>
          </cell>
          <cell r="E170">
            <v>6300</v>
          </cell>
        </row>
        <row r="171">
          <cell r="B171" t="str">
            <v>9310632</v>
          </cell>
          <cell r="E171">
            <v>1975</v>
          </cell>
        </row>
        <row r="172">
          <cell r="B172" t="str">
            <v>9310633</v>
          </cell>
          <cell r="E172">
            <v>1890</v>
          </cell>
        </row>
        <row r="173">
          <cell r="B173" t="str">
            <v>9310634</v>
          </cell>
          <cell r="E173">
            <v>1980</v>
          </cell>
        </row>
        <row r="174">
          <cell r="B174" t="str">
            <v>9310635</v>
          </cell>
          <cell r="E174">
            <v>3000</v>
          </cell>
        </row>
        <row r="175">
          <cell r="B175" t="str">
            <v>9310636</v>
          </cell>
          <cell r="E175">
            <v>5000</v>
          </cell>
        </row>
        <row r="176">
          <cell r="B176" t="str">
            <v>9310637</v>
          </cell>
          <cell r="E176">
            <v>10000</v>
          </cell>
        </row>
        <row r="177">
          <cell r="B177" t="str">
            <v>9310638</v>
          </cell>
          <cell r="E177">
            <v>5000</v>
          </cell>
        </row>
        <row r="178">
          <cell r="B178" t="str">
            <v>9310639</v>
          </cell>
          <cell r="E178">
            <v>1000</v>
          </cell>
        </row>
        <row r="179">
          <cell r="B179" t="str">
            <v>9310640</v>
          </cell>
          <cell r="E179">
            <v>5000</v>
          </cell>
        </row>
        <row r="180">
          <cell r="B180" t="str">
            <v>9310641</v>
          </cell>
          <cell r="E180">
            <v>5870</v>
          </cell>
        </row>
        <row r="181">
          <cell r="B181" t="str">
            <v>9310642</v>
          </cell>
          <cell r="E181">
            <v>2000</v>
          </cell>
        </row>
        <row r="182">
          <cell r="B182" t="str">
            <v>9310643</v>
          </cell>
          <cell r="E182">
            <v>2000</v>
          </cell>
        </row>
        <row r="183">
          <cell r="B183" t="str">
            <v>9310644</v>
          </cell>
          <cell r="E183">
            <v>4920</v>
          </cell>
        </row>
        <row r="184">
          <cell r="B184" t="str">
            <v>9201705</v>
          </cell>
          <cell r="E184">
            <v>2850</v>
          </cell>
        </row>
        <row r="185">
          <cell r="B185" t="str">
            <v>9201701</v>
          </cell>
          <cell r="E185">
            <v>2126</v>
          </cell>
        </row>
        <row r="186">
          <cell r="B186" t="str">
            <v>9201703</v>
          </cell>
          <cell r="E186">
            <v>2874</v>
          </cell>
        </row>
        <row r="187">
          <cell r="B187" t="str">
            <v>9201704</v>
          </cell>
          <cell r="E187">
            <v>2150</v>
          </cell>
        </row>
        <row r="188">
          <cell r="B188" t="str">
            <v>9209030</v>
          </cell>
          <cell r="E188">
            <v>250</v>
          </cell>
        </row>
        <row r="189">
          <cell r="B189" t="str">
            <v>9202111</v>
          </cell>
          <cell r="E189">
            <v>5</v>
          </cell>
        </row>
        <row r="190">
          <cell r="B190" t="str">
            <v>9210371</v>
          </cell>
          <cell r="E190">
            <v>500</v>
          </cell>
        </row>
        <row r="191">
          <cell r="B191" t="str">
            <v>9210485</v>
          </cell>
          <cell r="E191">
            <v>2500</v>
          </cell>
        </row>
        <row r="192">
          <cell r="B192" t="str">
            <v>9201738</v>
          </cell>
          <cell r="E192">
            <v>1000</v>
          </cell>
        </row>
        <row r="193">
          <cell r="B193" t="str">
            <v>9210484</v>
          </cell>
          <cell r="E193">
            <v>23.6</v>
          </cell>
        </row>
        <row r="194">
          <cell r="B194" t="str">
            <v>9210411</v>
          </cell>
          <cell r="E194">
            <v>222.7</v>
          </cell>
        </row>
        <row r="195">
          <cell r="B195" t="str">
            <v>9210506</v>
          </cell>
          <cell r="E195">
            <v>1599</v>
          </cell>
        </row>
        <row r="196">
          <cell r="B196" t="str">
            <v>9210058</v>
          </cell>
          <cell r="E196">
            <v>3999</v>
          </cell>
        </row>
        <row r="197">
          <cell r="B197" t="str">
            <v>9310610</v>
          </cell>
          <cell r="E197">
            <v>6720</v>
          </cell>
        </row>
        <row r="198">
          <cell r="B198" t="str">
            <v>9310611</v>
          </cell>
          <cell r="E198">
            <v>6700</v>
          </cell>
        </row>
        <row r="199">
          <cell r="B199" t="str">
            <v>9310612</v>
          </cell>
          <cell r="E199">
            <v>3190</v>
          </cell>
        </row>
        <row r="200">
          <cell r="B200" t="str">
            <v>9310622</v>
          </cell>
          <cell r="E200">
            <v>13440</v>
          </cell>
        </row>
        <row r="201">
          <cell r="B201" t="str">
            <v>9310613</v>
          </cell>
          <cell r="E201">
            <v>5200</v>
          </cell>
        </row>
        <row r="202">
          <cell r="B202" t="str">
            <v>9310614</v>
          </cell>
          <cell r="E202">
            <v>7700</v>
          </cell>
        </row>
        <row r="203">
          <cell r="B203" t="str">
            <v>9310615</v>
          </cell>
          <cell r="E203">
            <v>8330</v>
          </cell>
        </row>
        <row r="204">
          <cell r="B204" t="str">
            <v>9310616</v>
          </cell>
          <cell r="E204">
            <v>8880</v>
          </cell>
        </row>
        <row r="205">
          <cell r="B205" t="str">
            <v>9310617</v>
          </cell>
          <cell r="E205">
            <v>262</v>
          </cell>
        </row>
        <row r="206">
          <cell r="B206" t="str">
            <v>9310618</v>
          </cell>
          <cell r="E206">
            <v>1866</v>
          </cell>
        </row>
        <row r="207">
          <cell r="B207" t="str">
            <v>9310619</v>
          </cell>
          <cell r="E207">
            <v>12800</v>
          </cell>
        </row>
        <row r="208">
          <cell r="B208" t="str">
            <v>9310620</v>
          </cell>
          <cell r="E208">
            <v>4010</v>
          </cell>
        </row>
        <row r="209">
          <cell r="B209" t="str">
            <v>9310621</v>
          </cell>
          <cell r="E209">
            <v>495</v>
          </cell>
        </row>
        <row r="210">
          <cell r="B210" t="str">
            <v>9310623</v>
          </cell>
          <cell r="E210">
            <v>1426</v>
          </cell>
        </row>
        <row r="211">
          <cell r="B211" t="str">
            <v>9203062</v>
          </cell>
          <cell r="E211">
            <v>622</v>
          </cell>
        </row>
        <row r="212">
          <cell r="B212" t="str">
            <v>9210506</v>
          </cell>
          <cell r="E212">
            <v>865</v>
          </cell>
        </row>
        <row r="213">
          <cell r="B213" t="str">
            <v>9210058</v>
          </cell>
          <cell r="E213">
            <v>415</v>
          </cell>
        </row>
        <row r="214">
          <cell r="B214" t="str">
            <v>9210411</v>
          </cell>
          <cell r="E214">
            <v>1367.3</v>
          </cell>
        </row>
        <row r="215">
          <cell r="B215" t="str">
            <v>3210351</v>
          </cell>
          <cell r="E215">
            <v>400</v>
          </cell>
        </row>
        <row r="216">
          <cell r="B216" t="str">
            <v>9210485</v>
          </cell>
          <cell r="E216">
            <v>2000</v>
          </cell>
        </row>
        <row r="217">
          <cell r="B217" t="str">
            <v>9210371</v>
          </cell>
          <cell r="E217">
            <v>200</v>
          </cell>
        </row>
        <row r="218">
          <cell r="B218" t="str">
            <v>9210497</v>
          </cell>
          <cell r="E218">
            <v>500</v>
          </cell>
        </row>
        <row r="219">
          <cell r="B219" t="str">
            <v>9310645</v>
          </cell>
          <cell r="E219">
            <v>600</v>
          </cell>
        </row>
        <row r="220">
          <cell r="B220" t="str">
            <v>9210203</v>
          </cell>
          <cell r="E220">
            <v>500</v>
          </cell>
        </row>
        <row r="221">
          <cell r="B221" t="str">
            <v>9210203</v>
          </cell>
          <cell r="E221">
            <v>120</v>
          </cell>
        </row>
        <row r="222">
          <cell r="B222" t="str">
            <v>9310623</v>
          </cell>
          <cell r="E222">
            <v>1250</v>
          </cell>
        </row>
        <row r="223">
          <cell r="B223" t="str">
            <v>9310646</v>
          </cell>
          <cell r="E223">
            <v>1020</v>
          </cell>
        </row>
        <row r="224">
          <cell r="B224" t="str">
            <v>9310647</v>
          </cell>
          <cell r="E224">
            <v>1020</v>
          </cell>
        </row>
        <row r="225">
          <cell r="B225" t="str">
            <v>9310648</v>
          </cell>
          <cell r="E225">
            <v>1</v>
          </cell>
        </row>
        <row r="226">
          <cell r="B226" t="str">
            <v>9310658</v>
          </cell>
          <cell r="E226">
            <v>67.5</v>
          </cell>
        </row>
        <row r="227">
          <cell r="B227" t="str">
            <v>9310649</v>
          </cell>
          <cell r="E227">
            <v>2686</v>
          </cell>
        </row>
        <row r="228">
          <cell r="B228" t="str">
            <v>9310650</v>
          </cell>
          <cell r="E228">
            <v>1367</v>
          </cell>
        </row>
        <row r="229">
          <cell r="B229" t="str">
            <v>9310651</v>
          </cell>
          <cell r="E229">
            <v>48</v>
          </cell>
        </row>
        <row r="230">
          <cell r="B230" t="str">
            <v>9310652</v>
          </cell>
          <cell r="E230">
            <v>480</v>
          </cell>
        </row>
        <row r="231">
          <cell r="B231" t="str">
            <v>9207020</v>
          </cell>
          <cell r="E231">
            <v>10000</v>
          </cell>
        </row>
        <row r="232">
          <cell r="B232" t="str">
            <v>9209103</v>
          </cell>
          <cell r="E232">
            <v>50</v>
          </cell>
        </row>
        <row r="233">
          <cell r="B233" t="str">
            <v>9311050</v>
          </cell>
          <cell r="E233">
            <v>20</v>
          </cell>
        </row>
        <row r="234">
          <cell r="B234" t="str">
            <v>9208016</v>
          </cell>
          <cell r="E234">
            <v>9600</v>
          </cell>
        </row>
        <row r="235">
          <cell r="B235" t="str">
            <v>9203066</v>
          </cell>
          <cell r="E235">
            <v>800</v>
          </cell>
        </row>
        <row r="236">
          <cell r="B236" t="str">
            <v>9210155</v>
          </cell>
          <cell r="E236">
            <v>500</v>
          </cell>
        </row>
        <row r="237">
          <cell r="B237" t="str">
            <v>93102135</v>
          </cell>
          <cell r="E237">
            <v>80</v>
          </cell>
        </row>
        <row r="238">
          <cell r="B238" t="str">
            <v>9203062</v>
          </cell>
          <cell r="E238">
            <v>950</v>
          </cell>
        </row>
        <row r="239">
          <cell r="B239" t="str">
            <v>9210030</v>
          </cell>
          <cell r="E239">
            <v>1000</v>
          </cell>
        </row>
        <row r="240">
          <cell r="B240" t="str">
            <v>9203066</v>
          </cell>
          <cell r="E240">
            <v>60</v>
          </cell>
        </row>
        <row r="241">
          <cell r="B241" t="str">
            <v>9310653</v>
          </cell>
          <cell r="E241">
            <v>3</v>
          </cell>
        </row>
        <row r="242">
          <cell r="B242" t="str">
            <v>9310654</v>
          </cell>
          <cell r="E242">
            <v>6600</v>
          </cell>
        </row>
        <row r="243">
          <cell r="B243" t="str">
            <v>9310655</v>
          </cell>
          <cell r="E243">
            <v>67200</v>
          </cell>
        </row>
        <row r="244">
          <cell r="B244" t="str">
            <v>9310614</v>
          </cell>
          <cell r="E244">
            <v>600</v>
          </cell>
        </row>
        <row r="245">
          <cell r="B245" t="str">
            <v>9310615</v>
          </cell>
          <cell r="E245">
            <v>60</v>
          </cell>
        </row>
        <row r="246">
          <cell r="B246" t="str">
            <v>9310616</v>
          </cell>
          <cell r="E246">
            <v>60</v>
          </cell>
        </row>
        <row r="247">
          <cell r="B247" t="str">
            <v>9310613</v>
          </cell>
          <cell r="E247">
            <v>3200</v>
          </cell>
        </row>
        <row r="248">
          <cell r="B248" t="str">
            <v>9310656</v>
          </cell>
          <cell r="E248">
            <v>4000</v>
          </cell>
        </row>
        <row r="249">
          <cell r="B249" t="str">
            <v>9209103</v>
          </cell>
          <cell r="E249">
            <v>500</v>
          </cell>
        </row>
        <row r="250">
          <cell r="B250" t="str">
            <v>9210182</v>
          </cell>
          <cell r="E250">
            <v>2000</v>
          </cell>
        </row>
        <row r="251">
          <cell r="B251" t="str">
            <v>9310657</v>
          </cell>
          <cell r="E251">
            <v>60</v>
          </cell>
        </row>
        <row r="252">
          <cell r="B252" t="str">
            <v>9310659</v>
          </cell>
          <cell r="E252">
            <v>10</v>
          </cell>
        </row>
        <row r="253">
          <cell r="B253" t="str">
            <v>9310660</v>
          </cell>
          <cell r="E253">
            <v>5</v>
          </cell>
        </row>
        <row r="254">
          <cell r="B254" t="str">
            <v>9310661</v>
          </cell>
          <cell r="E254">
            <v>30</v>
          </cell>
        </row>
        <row r="255">
          <cell r="B255" t="str">
            <v>9310662</v>
          </cell>
          <cell r="E255">
            <v>5</v>
          </cell>
        </row>
        <row r="256">
          <cell r="B256" t="str">
            <v>9310663</v>
          </cell>
          <cell r="E256">
            <v>5</v>
          </cell>
        </row>
        <row r="257">
          <cell r="B257" t="str">
            <v>9310664</v>
          </cell>
          <cell r="E257">
            <v>4</v>
          </cell>
        </row>
        <row r="258">
          <cell r="B258" t="str">
            <v>9310665</v>
          </cell>
          <cell r="E258">
            <v>20</v>
          </cell>
        </row>
        <row r="259">
          <cell r="B259" t="str">
            <v>9310666</v>
          </cell>
          <cell r="E259">
            <v>40</v>
          </cell>
        </row>
        <row r="260">
          <cell r="B260" t="str">
            <v>9310667</v>
          </cell>
          <cell r="E260">
            <v>1</v>
          </cell>
        </row>
        <row r="261">
          <cell r="B261" t="str">
            <v>9310668</v>
          </cell>
          <cell r="E261">
            <v>20</v>
          </cell>
        </row>
        <row r="262">
          <cell r="B262" t="str">
            <v>9310670</v>
          </cell>
          <cell r="E262">
            <v>5</v>
          </cell>
        </row>
        <row r="263">
          <cell r="B263" t="str">
            <v>9310672</v>
          </cell>
          <cell r="E263">
            <v>3</v>
          </cell>
        </row>
        <row r="264">
          <cell r="B264" t="str">
            <v>9310671</v>
          </cell>
          <cell r="E264">
            <v>3</v>
          </cell>
        </row>
        <row r="265">
          <cell r="B265" t="str">
            <v>9310673</v>
          </cell>
          <cell r="E265">
            <v>25</v>
          </cell>
        </row>
        <row r="266">
          <cell r="B266" t="str">
            <v>9310674</v>
          </cell>
          <cell r="E266">
            <v>3</v>
          </cell>
        </row>
        <row r="267">
          <cell r="B267" t="str">
            <v>9310675</v>
          </cell>
          <cell r="E267">
            <v>12</v>
          </cell>
        </row>
        <row r="268">
          <cell r="B268" t="str">
            <v>9310676</v>
          </cell>
          <cell r="E268">
            <v>30</v>
          </cell>
        </row>
        <row r="269">
          <cell r="B269" t="str">
            <v>9310677</v>
          </cell>
          <cell r="E269">
            <v>8</v>
          </cell>
        </row>
        <row r="270">
          <cell r="B270" t="str">
            <v>9310678</v>
          </cell>
          <cell r="E270">
            <v>40</v>
          </cell>
        </row>
        <row r="271">
          <cell r="B271" t="str">
            <v>9310679</v>
          </cell>
          <cell r="E271">
            <v>10</v>
          </cell>
        </row>
        <row r="272">
          <cell r="B272" t="str">
            <v>9310680</v>
          </cell>
          <cell r="E272">
            <v>20</v>
          </cell>
        </row>
        <row r="273">
          <cell r="B273" t="str">
            <v>9310681</v>
          </cell>
          <cell r="E273">
            <v>50</v>
          </cell>
        </row>
        <row r="274">
          <cell r="B274" t="str">
            <v>9310682</v>
          </cell>
          <cell r="E274">
            <v>6</v>
          </cell>
        </row>
        <row r="275">
          <cell r="B275" t="str">
            <v>9310683</v>
          </cell>
          <cell r="E275">
            <v>30</v>
          </cell>
        </row>
        <row r="276">
          <cell r="B276" t="str">
            <v>9310684</v>
          </cell>
          <cell r="E276">
            <v>33</v>
          </cell>
        </row>
        <row r="277">
          <cell r="B277" t="str">
            <v>9310685</v>
          </cell>
          <cell r="E277">
            <v>10</v>
          </cell>
        </row>
        <row r="278">
          <cell r="B278" t="str">
            <v>9310686</v>
          </cell>
          <cell r="E278">
            <v>2</v>
          </cell>
        </row>
        <row r="279">
          <cell r="B279" t="str">
            <v>9310687</v>
          </cell>
          <cell r="E279">
            <v>10</v>
          </cell>
        </row>
        <row r="280">
          <cell r="B280" t="str">
            <v>9310688</v>
          </cell>
          <cell r="E280">
            <v>10</v>
          </cell>
        </row>
        <row r="281">
          <cell r="B281" t="str">
            <v>9310689</v>
          </cell>
          <cell r="E281">
            <v>10</v>
          </cell>
        </row>
        <row r="282">
          <cell r="B282" t="str">
            <v>9310690</v>
          </cell>
          <cell r="E282">
            <v>12</v>
          </cell>
        </row>
        <row r="283">
          <cell r="B283" t="str">
            <v>9310691</v>
          </cell>
          <cell r="E283">
            <v>150</v>
          </cell>
        </row>
        <row r="284">
          <cell r="B284" t="str">
            <v>9310692</v>
          </cell>
          <cell r="E284">
            <v>3</v>
          </cell>
        </row>
        <row r="285">
          <cell r="B285" t="str">
            <v>9310693</v>
          </cell>
          <cell r="E285">
            <v>4</v>
          </cell>
        </row>
        <row r="286">
          <cell r="B286" t="str">
            <v>9310694</v>
          </cell>
          <cell r="E286">
            <v>2</v>
          </cell>
        </row>
        <row r="287">
          <cell r="B287" t="str">
            <v>9310695</v>
          </cell>
          <cell r="E287">
            <v>5</v>
          </cell>
        </row>
        <row r="288">
          <cell r="B288" t="str">
            <v>9310696</v>
          </cell>
          <cell r="E288">
            <v>6</v>
          </cell>
        </row>
        <row r="289">
          <cell r="B289" t="str">
            <v>9310697</v>
          </cell>
          <cell r="E289">
            <v>1</v>
          </cell>
        </row>
        <row r="290">
          <cell r="B290" t="str">
            <v>9310698</v>
          </cell>
          <cell r="E290">
            <v>4</v>
          </cell>
        </row>
        <row r="291">
          <cell r="B291" t="str">
            <v>9310699</v>
          </cell>
          <cell r="E291">
            <v>5</v>
          </cell>
        </row>
        <row r="292">
          <cell r="B292" t="str">
            <v>9311004</v>
          </cell>
          <cell r="E292">
            <v>5</v>
          </cell>
        </row>
        <row r="293">
          <cell r="B293" t="str">
            <v>9311005</v>
          </cell>
          <cell r="E293">
            <v>5</v>
          </cell>
        </row>
        <row r="294">
          <cell r="B294" t="str">
            <v>9311006</v>
          </cell>
          <cell r="E294">
            <v>10</v>
          </cell>
        </row>
        <row r="295">
          <cell r="B295" t="str">
            <v>9311007</v>
          </cell>
          <cell r="E295">
            <v>2</v>
          </cell>
        </row>
        <row r="296">
          <cell r="B296" t="str">
            <v>9311044</v>
          </cell>
          <cell r="E296">
            <v>1430</v>
          </cell>
        </row>
        <row r="297">
          <cell r="B297" t="str">
            <v>9311045</v>
          </cell>
          <cell r="E297">
            <v>450</v>
          </cell>
        </row>
        <row r="298">
          <cell r="B298" t="str">
            <v>9311008</v>
          </cell>
          <cell r="E298">
            <v>4</v>
          </cell>
        </row>
        <row r="299">
          <cell r="B299" t="str">
            <v>9311009</v>
          </cell>
          <cell r="E299">
            <v>2</v>
          </cell>
        </row>
        <row r="300">
          <cell r="B300" t="str">
            <v>9311010</v>
          </cell>
          <cell r="E300">
            <v>6</v>
          </cell>
        </row>
        <row r="301">
          <cell r="B301" t="str">
            <v>9311046</v>
          </cell>
          <cell r="E301">
            <v>6</v>
          </cell>
        </row>
        <row r="302">
          <cell r="B302" t="str">
            <v>9311011</v>
          </cell>
          <cell r="E302">
            <v>1</v>
          </cell>
        </row>
        <row r="303">
          <cell r="B303" t="str">
            <v>9311012</v>
          </cell>
          <cell r="E303">
            <v>1</v>
          </cell>
        </row>
        <row r="304">
          <cell r="B304" t="str">
            <v>9311013</v>
          </cell>
          <cell r="E304">
            <v>2</v>
          </cell>
        </row>
        <row r="305">
          <cell r="B305" t="str">
            <v>9311014</v>
          </cell>
          <cell r="E305">
            <v>6</v>
          </cell>
        </row>
        <row r="306">
          <cell r="B306" t="str">
            <v>9311015</v>
          </cell>
          <cell r="E306">
            <v>1</v>
          </cell>
        </row>
        <row r="307">
          <cell r="B307" t="str">
            <v>9311016</v>
          </cell>
          <cell r="E307">
            <v>9</v>
          </cell>
        </row>
        <row r="308">
          <cell r="B308" t="str">
            <v>9311017</v>
          </cell>
          <cell r="E308">
            <v>6</v>
          </cell>
        </row>
        <row r="309">
          <cell r="B309" t="str">
            <v>9311018</v>
          </cell>
          <cell r="E309">
            <v>4</v>
          </cell>
        </row>
        <row r="310">
          <cell r="B310" t="str">
            <v>9311019</v>
          </cell>
          <cell r="E310">
            <v>1</v>
          </cell>
        </row>
        <row r="311">
          <cell r="B311" t="str">
            <v>9311020</v>
          </cell>
          <cell r="E311">
            <v>25</v>
          </cell>
        </row>
        <row r="312">
          <cell r="B312" t="str">
            <v>9311021</v>
          </cell>
          <cell r="E312">
            <v>5</v>
          </cell>
        </row>
        <row r="313">
          <cell r="B313" t="str">
            <v>9311022</v>
          </cell>
          <cell r="E313">
            <v>2</v>
          </cell>
        </row>
        <row r="314">
          <cell r="B314" t="str">
            <v>9311023</v>
          </cell>
          <cell r="E314">
            <v>4</v>
          </cell>
        </row>
        <row r="315">
          <cell r="B315" t="str">
            <v>9311047</v>
          </cell>
          <cell r="E315">
            <v>6</v>
          </cell>
        </row>
        <row r="316">
          <cell r="B316" t="str">
            <v>9311025</v>
          </cell>
          <cell r="E316">
            <v>6</v>
          </cell>
        </row>
        <row r="317">
          <cell r="B317" t="str">
            <v>9311026</v>
          </cell>
          <cell r="E317">
            <v>4</v>
          </cell>
        </row>
        <row r="318">
          <cell r="B318" t="str">
            <v>9311027</v>
          </cell>
          <cell r="E318">
            <v>2</v>
          </cell>
        </row>
        <row r="319">
          <cell r="B319" t="str">
            <v>9311028</v>
          </cell>
          <cell r="E319">
            <v>1</v>
          </cell>
        </row>
        <row r="320">
          <cell r="B320" t="str">
            <v>9311029</v>
          </cell>
          <cell r="E320">
            <v>1</v>
          </cell>
        </row>
        <row r="321">
          <cell r="B321" t="str">
            <v>9311030</v>
          </cell>
          <cell r="E321">
            <v>1</v>
          </cell>
        </row>
        <row r="322">
          <cell r="B322" t="str">
            <v>9311031</v>
          </cell>
          <cell r="E322">
            <v>1</v>
          </cell>
        </row>
        <row r="323">
          <cell r="B323" t="str">
            <v>9311032</v>
          </cell>
          <cell r="E323">
            <v>6</v>
          </cell>
        </row>
        <row r="324">
          <cell r="B324" t="str">
            <v>9311033</v>
          </cell>
          <cell r="E324">
            <v>2440</v>
          </cell>
        </row>
        <row r="325">
          <cell r="B325" t="str">
            <v>9311034</v>
          </cell>
          <cell r="E325">
            <v>1</v>
          </cell>
        </row>
        <row r="326">
          <cell r="B326" t="str">
            <v>9311035</v>
          </cell>
          <cell r="E326">
            <v>5</v>
          </cell>
        </row>
        <row r="327">
          <cell r="B327" t="str">
            <v>9311036</v>
          </cell>
          <cell r="E327">
            <v>4</v>
          </cell>
        </row>
        <row r="328">
          <cell r="B328" t="str">
            <v>9311037</v>
          </cell>
          <cell r="E328">
            <v>3</v>
          </cell>
        </row>
        <row r="329">
          <cell r="B329" t="str">
            <v>9311038</v>
          </cell>
          <cell r="E329">
            <v>3</v>
          </cell>
        </row>
        <row r="330">
          <cell r="B330" t="str">
            <v>9311039</v>
          </cell>
          <cell r="E330">
            <v>1</v>
          </cell>
        </row>
        <row r="331">
          <cell r="B331" t="str">
            <v>9311040</v>
          </cell>
          <cell r="E331">
            <v>10</v>
          </cell>
        </row>
        <row r="332">
          <cell r="B332" t="str">
            <v>9311041</v>
          </cell>
          <cell r="E332">
            <v>24</v>
          </cell>
        </row>
        <row r="333">
          <cell r="B333" t="str">
            <v>9311042</v>
          </cell>
          <cell r="E333">
            <v>2</v>
          </cell>
        </row>
        <row r="334">
          <cell r="B334" t="str">
            <v>9311043</v>
          </cell>
          <cell r="E334">
            <v>270</v>
          </cell>
        </row>
        <row r="335">
          <cell r="B335" t="str">
            <v>9310697</v>
          </cell>
          <cell r="E335">
            <v>5</v>
          </cell>
        </row>
        <row r="336">
          <cell r="B336" t="str">
            <v>9310693</v>
          </cell>
          <cell r="E336">
            <v>2</v>
          </cell>
        </row>
        <row r="337">
          <cell r="B337" t="str">
            <v>9310694</v>
          </cell>
          <cell r="E337">
            <v>4</v>
          </cell>
        </row>
        <row r="338">
          <cell r="B338" t="str">
            <v>9310698</v>
          </cell>
          <cell r="E338">
            <v>2</v>
          </cell>
        </row>
        <row r="339">
          <cell r="B339" t="str">
            <v>9310699</v>
          </cell>
          <cell r="E339">
            <v>1</v>
          </cell>
        </row>
        <row r="340">
          <cell r="B340" t="str">
            <v>9311016</v>
          </cell>
          <cell r="E340">
            <v>11</v>
          </cell>
        </row>
        <row r="341">
          <cell r="B341" t="str">
            <v>9311021</v>
          </cell>
          <cell r="E341">
            <v>1</v>
          </cell>
        </row>
        <row r="342">
          <cell r="B342" t="str">
            <v>9311022</v>
          </cell>
          <cell r="E342">
            <v>1</v>
          </cell>
        </row>
        <row r="343">
          <cell r="B343" t="str">
            <v>9311026</v>
          </cell>
          <cell r="E343">
            <v>2</v>
          </cell>
        </row>
        <row r="344">
          <cell r="B344" t="str">
            <v>9311049</v>
          </cell>
          <cell r="E344">
            <v>3</v>
          </cell>
        </row>
        <row r="345">
          <cell r="B345" t="str">
            <v>9311049</v>
          </cell>
          <cell r="E345">
            <v>3</v>
          </cell>
        </row>
        <row r="346">
          <cell r="B346" t="str">
            <v>9311035</v>
          </cell>
          <cell r="E346">
            <v>1</v>
          </cell>
        </row>
        <row r="347">
          <cell r="B347" t="str">
            <v>9311001</v>
          </cell>
          <cell r="E347">
            <v>1</v>
          </cell>
        </row>
        <row r="348">
          <cell r="B348" t="str">
            <v>9311003</v>
          </cell>
          <cell r="E348">
            <v>10</v>
          </cell>
        </row>
        <row r="349">
          <cell r="B349" t="str">
            <v>9209103</v>
          </cell>
          <cell r="E349">
            <v>200</v>
          </cell>
        </row>
        <row r="350">
          <cell r="B350" t="str">
            <v>9205010</v>
          </cell>
          <cell r="E350">
            <v>5000</v>
          </cell>
        </row>
        <row r="351">
          <cell r="B351" t="str">
            <v>9205011</v>
          </cell>
          <cell r="E351">
            <v>5000</v>
          </cell>
        </row>
        <row r="352">
          <cell r="B352" t="str">
            <v>9210058</v>
          </cell>
          <cell r="E352">
            <v>2510</v>
          </cell>
        </row>
        <row r="353">
          <cell r="B353" t="str">
            <v>9210506</v>
          </cell>
          <cell r="E353">
            <v>1987.1</v>
          </cell>
        </row>
        <row r="354">
          <cell r="B354" t="str">
            <v>9203028</v>
          </cell>
          <cell r="E354">
            <v>1000</v>
          </cell>
        </row>
        <row r="355">
          <cell r="B355" t="str">
            <v>9210462</v>
          </cell>
          <cell r="E355">
            <v>1100</v>
          </cell>
        </row>
        <row r="356">
          <cell r="B356" t="str">
            <v>9210485</v>
          </cell>
          <cell r="E356">
            <v>1000</v>
          </cell>
        </row>
        <row r="357">
          <cell r="B357" t="str">
            <v>9210371</v>
          </cell>
          <cell r="E357">
            <v>200</v>
          </cell>
        </row>
        <row r="358">
          <cell r="B358" t="str">
            <v>9310645</v>
          </cell>
          <cell r="E358">
            <v>100</v>
          </cell>
        </row>
        <row r="359">
          <cell r="B359" t="str">
            <v>9202111</v>
          </cell>
          <cell r="E359">
            <v>25</v>
          </cell>
        </row>
        <row r="360">
          <cell r="B360" t="str">
            <v>9202111</v>
          </cell>
          <cell r="E360">
            <v>15</v>
          </cell>
        </row>
        <row r="361">
          <cell r="B361" t="str">
            <v>9209030</v>
          </cell>
          <cell r="E361">
            <v>50</v>
          </cell>
        </row>
        <row r="362">
          <cell r="B362" t="str">
            <v>9208036</v>
          </cell>
          <cell r="E362">
            <v>50000</v>
          </cell>
        </row>
        <row r="363">
          <cell r="B363" t="str">
            <v>9208037</v>
          </cell>
          <cell r="E363">
            <v>50000</v>
          </cell>
        </row>
        <row r="364">
          <cell r="B364" t="str">
            <v>9208010</v>
          </cell>
          <cell r="E364">
            <v>15000</v>
          </cell>
        </row>
        <row r="365">
          <cell r="B365" t="str">
            <v>9205040</v>
          </cell>
          <cell r="E365">
            <v>7000</v>
          </cell>
        </row>
        <row r="366">
          <cell r="B366" t="str">
            <v>9209099</v>
          </cell>
          <cell r="E366">
            <v>1196</v>
          </cell>
        </row>
        <row r="367">
          <cell r="B367" t="str">
            <v>9203062</v>
          </cell>
          <cell r="E367">
            <v>700</v>
          </cell>
        </row>
        <row r="368">
          <cell r="B368" t="str">
            <v>9311052</v>
          </cell>
          <cell r="E368">
            <v>10</v>
          </cell>
        </row>
        <row r="369">
          <cell r="B369" t="str">
            <v>9311053</v>
          </cell>
          <cell r="E369">
            <v>10</v>
          </cell>
        </row>
        <row r="370">
          <cell r="B370" t="str">
            <v>9311054</v>
          </cell>
          <cell r="E370">
            <v>60</v>
          </cell>
        </row>
        <row r="371">
          <cell r="B371" t="str">
            <v>9311055</v>
          </cell>
          <cell r="E371">
            <v>10</v>
          </cell>
        </row>
        <row r="372">
          <cell r="B372" t="str">
            <v>9311056</v>
          </cell>
          <cell r="E372">
            <v>8</v>
          </cell>
        </row>
        <row r="373">
          <cell r="B373" t="str">
            <v>9311057</v>
          </cell>
          <cell r="E373">
            <v>200</v>
          </cell>
        </row>
        <row r="374">
          <cell r="B374" t="str">
            <v>9311058</v>
          </cell>
          <cell r="E374">
            <v>20</v>
          </cell>
        </row>
        <row r="375">
          <cell r="B375" t="str">
            <v>9311060</v>
          </cell>
          <cell r="E375">
            <v>1</v>
          </cell>
        </row>
        <row r="376">
          <cell r="B376" t="str">
            <v>9311061</v>
          </cell>
          <cell r="E376">
            <v>1.5</v>
          </cell>
        </row>
        <row r="377">
          <cell r="B377" t="str">
            <v>9205035</v>
          </cell>
          <cell r="E377">
            <v>10000</v>
          </cell>
        </row>
        <row r="378">
          <cell r="B378" t="str">
            <v>9205013</v>
          </cell>
          <cell r="E378">
            <v>5000</v>
          </cell>
        </row>
        <row r="379">
          <cell r="B379" t="str">
            <v>9205036</v>
          </cell>
          <cell r="E379">
            <v>547</v>
          </cell>
        </row>
        <row r="380">
          <cell r="B380" t="str">
            <v>9205037</v>
          </cell>
          <cell r="E380">
            <v>359</v>
          </cell>
        </row>
        <row r="381">
          <cell r="B381" t="str">
            <v>9205038</v>
          </cell>
          <cell r="E381">
            <v>1</v>
          </cell>
        </row>
        <row r="382">
          <cell r="B382" t="str">
            <v>9206114</v>
          </cell>
          <cell r="E382">
            <v>1555</v>
          </cell>
        </row>
        <row r="383">
          <cell r="B383" t="str">
            <v>9206116</v>
          </cell>
          <cell r="E383">
            <v>2000</v>
          </cell>
        </row>
        <row r="384">
          <cell r="B384" t="str">
            <v>9206114</v>
          </cell>
          <cell r="E384">
            <v>5000</v>
          </cell>
        </row>
        <row r="385">
          <cell r="B385" t="str">
            <v>9206115</v>
          </cell>
          <cell r="E385">
            <v>3000</v>
          </cell>
        </row>
        <row r="386">
          <cell r="B386" t="str">
            <v>9206116</v>
          </cell>
          <cell r="E386">
            <v>2000</v>
          </cell>
        </row>
        <row r="387">
          <cell r="B387" t="str">
            <v>9205039</v>
          </cell>
          <cell r="E387">
            <v>4722</v>
          </cell>
        </row>
        <row r="388">
          <cell r="B388" t="str">
            <v>9205014</v>
          </cell>
          <cell r="E388">
            <v>5000</v>
          </cell>
        </row>
        <row r="389">
          <cell r="B389" t="str">
            <v>9205041</v>
          </cell>
          <cell r="E389">
            <v>1600</v>
          </cell>
        </row>
        <row r="390">
          <cell r="B390" t="str">
            <v>9205042</v>
          </cell>
          <cell r="E390">
            <v>1600</v>
          </cell>
        </row>
        <row r="391">
          <cell r="B391" t="str">
            <v>9205043</v>
          </cell>
          <cell r="E391">
            <v>5640</v>
          </cell>
        </row>
        <row r="392">
          <cell r="B392" t="str">
            <v>9205044</v>
          </cell>
          <cell r="E392">
            <v>67669</v>
          </cell>
        </row>
        <row r="393">
          <cell r="B393" t="str">
            <v>9205045</v>
          </cell>
          <cell r="E393">
            <v>15949</v>
          </cell>
        </row>
        <row r="394">
          <cell r="B394" t="str">
            <v>9205043</v>
          </cell>
          <cell r="E394">
            <v>67669</v>
          </cell>
        </row>
        <row r="395">
          <cell r="B395" t="str">
            <v>9205047</v>
          </cell>
          <cell r="E395">
            <v>67669</v>
          </cell>
        </row>
        <row r="396">
          <cell r="B396" t="str">
            <v>9205048</v>
          </cell>
          <cell r="E396">
            <v>67942</v>
          </cell>
        </row>
        <row r="397">
          <cell r="B397" t="str">
            <v>9205049</v>
          </cell>
          <cell r="E397">
            <v>67942</v>
          </cell>
        </row>
        <row r="398">
          <cell r="B398" t="str">
            <v>9207023</v>
          </cell>
          <cell r="E398">
            <v>10000</v>
          </cell>
        </row>
        <row r="399">
          <cell r="B399" t="str">
            <v>9205050</v>
          </cell>
          <cell r="E399">
            <v>90</v>
          </cell>
        </row>
        <row r="400">
          <cell r="B400" t="str">
            <v>9310624</v>
          </cell>
          <cell r="E400">
            <v>6701</v>
          </cell>
        </row>
        <row r="401">
          <cell r="B401" t="str">
            <v>9310641</v>
          </cell>
          <cell r="E401">
            <v>600</v>
          </cell>
        </row>
        <row r="402">
          <cell r="B402" t="str">
            <v>9208038</v>
          </cell>
          <cell r="E402">
            <v>530</v>
          </cell>
        </row>
        <row r="403">
          <cell r="B403" t="str">
            <v>9310627</v>
          </cell>
          <cell r="E403">
            <v>500</v>
          </cell>
        </row>
        <row r="404">
          <cell r="B404" t="str">
            <v>9207020</v>
          </cell>
          <cell r="E404">
            <v>10000</v>
          </cell>
        </row>
        <row r="405">
          <cell r="B405" t="str">
            <v>9207021</v>
          </cell>
          <cell r="E405">
            <v>5000</v>
          </cell>
        </row>
        <row r="406">
          <cell r="B406" t="str">
            <v>9205005</v>
          </cell>
          <cell r="E406">
            <v>100000</v>
          </cell>
        </row>
        <row r="407">
          <cell r="B407" t="str">
            <v>9205002</v>
          </cell>
          <cell r="E407">
            <v>10000</v>
          </cell>
        </row>
        <row r="408">
          <cell r="B408" t="str">
            <v>9208039</v>
          </cell>
          <cell r="E408">
            <v>1000</v>
          </cell>
        </row>
        <row r="409">
          <cell r="B409" t="str">
            <v>9207028</v>
          </cell>
          <cell r="E409">
            <v>10000</v>
          </cell>
        </row>
        <row r="410">
          <cell r="B410" t="str">
            <v>9207029</v>
          </cell>
          <cell r="E410">
            <v>10000</v>
          </cell>
        </row>
        <row r="411">
          <cell r="B411" t="str">
            <v>9205815</v>
          </cell>
          <cell r="E411">
            <v>5000</v>
          </cell>
        </row>
        <row r="412">
          <cell r="B412" t="str">
            <v>9205816</v>
          </cell>
          <cell r="E412">
            <v>5000</v>
          </cell>
        </row>
        <row r="413">
          <cell r="B413" t="str">
            <v>9205817</v>
          </cell>
          <cell r="E413">
            <v>20000</v>
          </cell>
        </row>
        <row r="414">
          <cell r="B414" t="str">
            <v>9205818</v>
          </cell>
          <cell r="E414">
            <v>10000</v>
          </cell>
        </row>
        <row r="415">
          <cell r="B415" t="str">
            <v>9205819</v>
          </cell>
          <cell r="E415">
            <v>20000</v>
          </cell>
        </row>
        <row r="416">
          <cell r="B416" t="str">
            <v>9205820</v>
          </cell>
          <cell r="E416">
            <v>20000</v>
          </cell>
        </row>
        <row r="417">
          <cell r="B417" t="str">
            <v>9205821</v>
          </cell>
          <cell r="E417">
            <v>1000</v>
          </cell>
        </row>
        <row r="418">
          <cell r="B418" t="str">
            <v>9205822</v>
          </cell>
          <cell r="E418">
            <v>1000</v>
          </cell>
        </row>
        <row r="419">
          <cell r="B419" t="str">
            <v>9210411</v>
          </cell>
          <cell r="E419">
            <v>2070.5</v>
          </cell>
        </row>
        <row r="420">
          <cell r="B420" t="str">
            <v>9208036</v>
          </cell>
          <cell r="E420">
            <v>10000</v>
          </cell>
        </row>
        <row r="421">
          <cell r="B421" t="str">
            <v>9208040</v>
          </cell>
          <cell r="E421">
            <v>9200</v>
          </cell>
        </row>
        <row r="422">
          <cell r="B422" t="str">
            <v>9208020</v>
          </cell>
          <cell r="E422">
            <v>10000</v>
          </cell>
        </row>
        <row r="423">
          <cell r="B423" t="str">
            <v>9209102</v>
          </cell>
          <cell r="E423">
            <v>50</v>
          </cell>
        </row>
        <row r="424">
          <cell r="B424" t="str">
            <v>9209103</v>
          </cell>
          <cell r="E424">
            <v>50</v>
          </cell>
        </row>
        <row r="425">
          <cell r="B425" t="str">
            <v>9205035</v>
          </cell>
          <cell r="E425">
            <v>30000</v>
          </cell>
        </row>
        <row r="426">
          <cell r="B426" t="str">
            <v>9207020</v>
          </cell>
          <cell r="E426">
            <v>30000</v>
          </cell>
        </row>
        <row r="427">
          <cell r="B427" t="str">
            <v>9207023</v>
          </cell>
          <cell r="E427">
            <v>30000</v>
          </cell>
        </row>
        <row r="428">
          <cell r="B428" t="str">
            <v>9208041</v>
          </cell>
          <cell r="E428">
            <v>3000</v>
          </cell>
        </row>
        <row r="429">
          <cell r="B429" t="str">
            <v>9205010</v>
          </cell>
          <cell r="E429">
            <v>10000</v>
          </cell>
        </row>
        <row r="430">
          <cell r="B430" t="str">
            <v>9205011</v>
          </cell>
          <cell r="E430">
            <v>10000</v>
          </cell>
        </row>
        <row r="431">
          <cell r="B431" t="str">
            <v>9210320</v>
          </cell>
          <cell r="E431">
            <v>100000</v>
          </cell>
        </row>
        <row r="432">
          <cell r="B432" t="str">
            <v>9203028</v>
          </cell>
          <cell r="E432">
            <v>1000</v>
          </cell>
        </row>
        <row r="433">
          <cell r="B433" t="str">
            <v>9210673</v>
          </cell>
          <cell r="E433">
            <v>100000</v>
          </cell>
        </row>
        <row r="434">
          <cell r="B434" t="str">
            <v>9311055</v>
          </cell>
          <cell r="E434">
            <v>1</v>
          </cell>
        </row>
        <row r="435">
          <cell r="B435" t="str">
            <v>9311062</v>
          </cell>
          <cell r="E435">
            <v>2</v>
          </cell>
        </row>
        <row r="436">
          <cell r="B436" t="str">
            <v>9311063</v>
          </cell>
          <cell r="E436">
            <v>3</v>
          </cell>
        </row>
        <row r="437">
          <cell r="B437" t="str">
            <v>9311064</v>
          </cell>
          <cell r="E437">
            <v>9</v>
          </cell>
        </row>
        <row r="438">
          <cell r="B438" t="str">
            <v>9205051</v>
          </cell>
          <cell r="E438">
            <v>3500</v>
          </cell>
        </row>
        <row r="439">
          <cell r="B439" t="str">
            <v>9203028</v>
          </cell>
          <cell r="E439">
            <v>66</v>
          </cell>
        </row>
        <row r="440">
          <cell r="B440" t="str">
            <v>9203062</v>
          </cell>
          <cell r="E440">
            <v>200</v>
          </cell>
        </row>
        <row r="441">
          <cell r="B441" t="str">
            <v>9203059</v>
          </cell>
          <cell r="E441">
            <v>30</v>
          </cell>
        </row>
        <row r="442">
          <cell r="B442" t="str">
            <v>9210371</v>
          </cell>
          <cell r="E442">
            <v>200</v>
          </cell>
        </row>
        <row r="443">
          <cell r="B443" t="str">
            <v>9202111</v>
          </cell>
          <cell r="E443">
            <v>15</v>
          </cell>
        </row>
        <row r="444">
          <cell r="B444" t="str">
            <v>9310660</v>
          </cell>
          <cell r="E444">
            <v>60</v>
          </cell>
        </row>
        <row r="445">
          <cell r="B445" t="str">
            <v>9311065</v>
          </cell>
          <cell r="E445">
            <v>260</v>
          </cell>
        </row>
        <row r="446">
          <cell r="B446" t="str">
            <v>9310677</v>
          </cell>
          <cell r="E446">
            <v>2.5</v>
          </cell>
        </row>
        <row r="447">
          <cell r="B447" t="str">
            <v>9310674</v>
          </cell>
          <cell r="E447">
            <v>2.5</v>
          </cell>
        </row>
        <row r="448">
          <cell r="B448" t="str">
            <v>9311066</v>
          </cell>
          <cell r="E448">
            <v>28216</v>
          </cell>
        </row>
        <row r="449">
          <cell r="B449" t="str">
            <v>9311067</v>
          </cell>
          <cell r="E449">
            <v>1789</v>
          </cell>
        </row>
        <row r="450">
          <cell r="B450" t="str">
            <v>9311068</v>
          </cell>
          <cell r="E450">
            <v>3300</v>
          </cell>
        </row>
        <row r="451">
          <cell r="B451" t="str">
            <v>9311069</v>
          </cell>
          <cell r="E451">
            <v>2500</v>
          </cell>
        </row>
        <row r="452">
          <cell r="B452" t="str">
            <v>9311069</v>
          </cell>
          <cell r="E452">
            <v>8000</v>
          </cell>
        </row>
        <row r="453">
          <cell r="B453" t="str">
            <v>9311073</v>
          </cell>
          <cell r="E453">
            <v>1000</v>
          </cell>
        </row>
        <row r="454">
          <cell r="B454" t="str">
            <v>9311072</v>
          </cell>
          <cell r="E454">
            <v>1000</v>
          </cell>
        </row>
        <row r="455">
          <cell r="B455" t="str">
            <v>9311096</v>
          </cell>
          <cell r="E455">
            <v>3265</v>
          </cell>
        </row>
        <row r="456">
          <cell r="B456" t="str">
            <v>9208036</v>
          </cell>
          <cell r="E456">
            <v>30000</v>
          </cell>
        </row>
        <row r="457">
          <cell r="B457" t="str">
            <v>9311075</v>
          </cell>
          <cell r="E457">
            <v>8000</v>
          </cell>
        </row>
        <row r="458">
          <cell r="B458" t="str">
            <v>9311076</v>
          </cell>
          <cell r="E458">
            <v>8000</v>
          </cell>
        </row>
        <row r="459">
          <cell r="B459" t="str">
            <v>9311077</v>
          </cell>
          <cell r="E459">
            <v>8000</v>
          </cell>
        </row>
        <row r="460">
          <cell r="B460" t="str">
            <v>9311078</v>
          </cell>
          <cell r="E460">
            <v>8000</v>
          </cell>
        </row>
        <row r="461">
          <cell r="B461" t="str">
            <v>9311079</v>
          </cell>
          <cell r="E461">
            <v>8000</v>
          </cell>
        </row>
        <row r="462">
          <cell r="B462" t="str">
            <v>9311080</v>
          </cell>
          <cell r="E462">
            <v>8000</v>
          </cell>
        </row>
        <row r="463">
          <cell r="B463" t="str">
            <v>9311081</v>
          </cell>
          <cell r="E463">
            <v>8000</v>
          </cell>
        </row>
        <row r="464">
          <cell r="B464" t="str">
            <v>9207020</v>
          </cell>
          <cell r="E464">
            <v>30000</v>
          </cell>
        </row>
        <row r="465">
          <cell r="B465" t="str">
            <v>9311082</v>
          </cell>
          <cell r="E465">
            <v>4000</v>
          </cell>
        </row>
        <row r="466">
          <cell r="B466" t="str">
            <v>9311083</v>
          </cell>
          <cell r="E466">
            <v>4000</v>
          </cell>
        </row>
        <row r="467">
          <cell r="B467" t="str">
            <v>9311085</v>
          </cell>
          <cell r="E467">
            <v>29000</v>
          </cell>
        </row>
        <row r="468">
          <cell r="B468" t="str">
            <v>9311086</v>
          </cell>
          <cell r="E468">
            <v>4000</v>
          </cell>
        </row>
        <row r="469">
          <cell r="B469" t="str">
            <v>9311087</v>
          </cell>
          <cell r="E469">
            <v>3870</v>
          </cell>
        </row>
        <row r="470">
          <cell r="B470" t="str">
            <v>9311088</v>
          </cell>
          <cell r="E470">
            <v>3600</v>
          </cell>
        </row>
        <row r="471">
          <cell r="B471" t="str">
            <v>9311089</v>
          </cell>
          <cell r="E471">
            <v>2000</v>
          </cell>
        </row>
        <row r="472">
          <cell r="B472" t="str">
            <v>9311090</v>
          </cell>
          <cell r="E472">
            <v>3000</v>
          </cell>
        </row>
        <row r="473">
          <cell r="B473" t="str">
            <v>9311091</v>
          </cell>
          <cell r="E473">
            <v>4000</v>
          </cell>
        </row>
        <row r="474">
          <cell r="B474" t="str">
            <v>9311092</v>
          </cell>
          <cell r="E474">
            <v>7</v>
          </cell>
        </row>
        <row r="475">
          <cell r="B475" t="str">
            <v>9311093</v>
          </cell>
          <cell r="E475">
            <v>332</v>
          </cell>
        </row>
        <row r="476">
          <cell r="B476" t="str">
            <v>9311094</v>
          </cell>
          <cell r="E476">
            <v>2244</v>
          </cell>
        </row>
        <row r="477">
          <cell r="B477" t="str">
            <v>9311095</v>
          </cell>
          <cell r="E477">
            <v>195</v>
          </cell>
        </row>
        <row r="478">
          <cell r="B478" t="str">
            <v>9311097</v>
          </cell>
          <cell r="E478">
            <v>170</v>
          </cell>
        </row>
        <row r="479">
          <cell r="B479" t="str">
            <v>9311098</v>
          </cell>
          <cell r="E479">
            <v>48800</v>
          </cell>
        </row>
        <row r="480">
          <cell r="B480" t="str">
            <v>9311099</v>
          </cell>
          <cell r="E480">
            <v>20100</v>
          </cell>
        </row>
        <row r="481">
          <cell r="B481" t="str">
            <v>93110700</v>
          </cell>
          <cell r="E481">
            <v>2700</v>
          </cell>
        </row>
        <row r="482">
          <cell r="B482" t="str">
            <v>93110701</v>
          </cell>
          <cell r="E482">
            <v>5400</v>
          </cell>
        </row>
        <row r="483">
          <cell r="B483" t="str">
            <v>93110702</v>
          </cell>
          <cell r="E483">
            <v>31320</v>
          </cell>
        </row>
        <row r="484">
          <cell r="B484" t="str">
            <v>93110703</v>
          </cell>
          <cell r="E484">
            <v>8300</v>
          </cell>
        </row>
        <row r="485">
          <cell r="B485" t="str">
            <v>93110704</v>
          </cell>
          <cell r="E485">
            <v>35</v>
          </cell>
        </row>
        <row r="486">
          <cell r="B486" t="str">
            <v>9311111</v>
          </cell>
          <cell r="E486">
            <v>10000</v>
          </cell>
        </row>
        <row r="487">
          <cell r="B487" t="str">
            <v>9205823</v>
          </cell>
          <cell r="E487">
            <v>5000</v>
          </cell>
        </row>
        <row r="488">
          <cell r="B488" t="str">
            <v>9208011</v>
          </cell>
          <cell r="E488">
            <v>5000</v>
          </cell>
        </row>
        <row r="489">
          <cell r="B489" t="str">
            <v>9206119</v>
          </cell>
          <cell r="E489">
            <v>390</v>
          </cell>
        </row>
        <row r="490">
          <cell r="B490" t="str">
            <v>9208036</v>
          </cell>
          <cell r="E490">
            <v>8500</v>
          </cell>
        </row>
        <row r="491">
          <cell r="B491" t="str">
            <v>9208036</v>
          </cell>
          <cell r="E491">
            <v>10000</v>
          </cell>
        </row>
        <row r="492">
          <cell r="B492" t="str">
            <v>9208036</v>
          </cell>
          <cell r="E492">
            <v>9500</v>
          </cell>
        </row>
        <row r="493">
          <cell r="B493" t="str">
            <v>9208036</v>
          </cell>
          <cell r="E493">
            <v>10000</v>
          </cell>
        </row>
        <row r="494">
          <cell r="B494" t="str">
            <v>9202624</v>
          </cell>
          <cell r="E494">
            <v>82.6</v>
          </cell>
        </row>
        <row r="495">
          <cell r="B495" t="str">
            <v>9202624</v>
          </cell>
          <cell r="E495">
            <v>525</v>
          </cell>
        </row>
        <row r="496">
          <cell r="B496" t="str">
            <v>9311112</v>
          </cell>
          <cell r="E496">
            <v>400</v>
          </cell>
        </row>
        <row r="497">
          <cell r="B497" t="str">
            <v>9210182</v>
          </cell>
          <cell r="E497">
            <v>2000</v>
          </cell>
        </row>
        <row r="498">
          <cell r="B498" t="str">
            <v>9202624</v>
          </cell>
          <cell r="E498">
            <v>80</v>
          </cell>
        </row>
        <row r="499">
          <cell r="B499" t="str">
            <v>9311113</v>
          </cell>
          <cell r="E499">
            <v>1000</v>
          </cell>
        </row>
        <row r="500">
          <cell r="B500" t="str">
            <v>9202111</v>
          </cell>
          <cell r="E500">
            <v>900</v>
          </cell>
        </row>
        <row r="501">
          <cell r="B501" t="str">
            <v>9310657</v>
          </cell>
          <cell r="E501">
            <v>30</v>
          </cell>
        </row>
        <row r="502">
          <cell r="B502" t="str">
            <v>9209030</v>
          </cell>
          <cell r="E502">
            <v>40</v>
          </cell>
        </row>
        <row r="503">
          <cell r="B503" t="str">
            <v>9311114</v>
          </cell>
          <cell r="E503">
            <v>100</v>
          </cell>
        </row>
        <row r="504">
          <cell r="B504" t="str">
            <v>9311115</v>
          </cell>
          <cell r="E504">
            <v>32</v>
          </cell>
        </row>
        <row r="505">
          <cell r="B505" t="str">
            <v>9311116</v>
          </cell>
          <cell r="E505">
            <v>153</v>
          </cell>
        </row>
        <row r="506">
          <cell r="B506" t="str">
            <v>9311117</v>
          </cell>
          <cell r="E506">
            <v>30</v>
          </cell>
        </row>
        <row r="507">
          <cell r="B507" t="str">
            <v>9311118</v>
          </cell>
          <cell r="E507">
            <v>520</v>
          </cell>
        </row>
        <row r="508">
          <cell r="B508" t="str">
            <v>9311119</v>
          </cell>
          <cell r="E508">
            <v>700</v>
          </cell>
        </row>
        <row r="509">
          <cell r="B509" t="str">
            <v>9311120</v>
          </cell>
          <cell r="E509">
            <v>300</v>
          </cell>
        </row>
        <row r="510">
          <cell r="B510" t="str">
            <v>9311121</v>
          </cell>
          <cell r="E510">
            <v>1800</v>
          </cell>
        </row>
        <row r="511">
          <cell r="B511" t="str">
            <v>9311122</v>
          </cell>
          <cell r="E511">
            <v>5</v>
          </cell>
        </row>
        <row r="512">
          <cell r="B512" t="str">
            <v>9311123</v>
          </cell>
          <cell r="E512">
            <v>5</v>
          </cell>
        </row>
        <row r="513">
          <cell r="B513" t="str">
            <v>9311124</v>
          </cell>
          <cell r="E513">
            <v>20</v>
          </cell>
        </row>
        <row r="514">
          <cell r="B514" t="str">
            <v>9311125</v>
          </cell>
          <cell r="E514">
            <v>30</v>
          </cell>
        </row>
        <row r="515">
          <cell r="B515" t="str">
            <v>9311126</v>
          </cell>
          <cell r="E515">
            <v>880</v>
          </cell>
        </row>
        <row r="516">
          <cell r="B516" t="str">
            <v>9311127</v>
          </cell>
          <cell r="E516">
            <v>400</v>
          </cell>
        </row>
        <row r="517">
          <cell r="B517" t="str">
            <v>9311128</v>
          </cell>
          <cell r="E517">
            <v>400</v>
          </cell>
        </row>
        <row r="518">
          <cell r="B518" t="str">
            <v>9311129</v>
          </cell>
          <cell r="E518">
            <v>200</v>
          </cell>
        </row>
        <row r="519">
          <cell r="B519" t="str">
            <v>9311129</v>
          </cell>
          <cell r="E519">
            <v>320</v>
          </cell>
        </row>
        <row r="520">
          <cell r="B520" t="str">
            <v>9311130</v>
          </cell>
          <cell r="E520">
            <v>19000</v>
          </cell>
        </row>
        <row r="521">
          <cell r="B521" t="str">
            <v>9311131</v>
          </cell>
          <cell r="E521">
            <v>150</v>
          </cell>
        </row>
        <row r="522">
          <cell r="B522" t="str">
            <v>9311132</v>
          </cell>
          <cell r="E522">
            <v>1</v>
          </cell>
        </row>
        <row r="523">
          <cell r="B523" t="str">
            <v>93111123</v>
          </cell>
          <cell r="E523">
            <v>150</v>
          </cell>
        </row>
        <row r="524">
          <cell r="B524" t="str">
            <v>9310623</v>
          </cell>
          <cell r="E524">
            <v>2250</v>
          </cell>
        </row>
        <row r="525">
          <cell r="B525" t="str">
            <v>9311066</v>
          </cell>
          <cell r="E525">
            <v>3000</v>
          </cell>
        </row>
        <row r="526">
          <cell r="B526" t="str">
            <v>9311134</v>
          </cell>
          <cell r="E526">
            <v>3714</v>
          </cell>
        </row>
        <row r="527">
          <cell r="B527" t="str">
            <v>9311134</v>
          </cell>
          <cell r="E527">
            <v>3800</v>
          </cell>
        </row>
        <row r="528">
          <cell r="B528" t="str">
            <v>9311135</v>
          </cell>
          <cell r="E528">
            <v>2000</v>
          </cell>
        </row>
        <row r="529">
          <cell r="B529" t="str">
            <v>9311135</v>
          </cell>
          <cell r="E529">
            <v>2200</v>
          </cell>
        </row>
        <row r="530">
          <cell r="B530" t="str">
            <v>9205050</v>
          </cell>
          <cell r="E530">
            <v>10</v>
          </cell>
        </row>
        <row r="531">
          <cell r="B531" t="str">
            <v>9311137</v>
          </cell>
          <cell r="E531">
            <v>300</v>
          </cell>
        </row>
        <row r="532">
          <cell r="B532" t="str">
            <v>9211132</v>
          </cell>
          <cell r="E532">
            <v>500</v>
          </cell>
        </row>
        <row r="533">
          <cell r="B533" t="str">
            <v>9311136</v>
          </cell>
          <cell r="E533">
            <v>300</v>
          </cell>
        </row>
        <row r="534">
          <cell r="B534" t="str">
            <v>9311138</v>
          </cell>
          <cell r="E534">
            <v>200</v>
          </cell>
        </row>
        <row r="535">
          <cell r="B535" t="str">
            <v>9208036</v>
          </cell>
          <cell r="E535">
            <v>30000</v>
          </cell>
        </row>
        <row r="536">
          <cell r="B536" t="str">
            <v>9208036</v>
          </cell>
          <cell r="E536">
            <v>60000</v>
          </cell>
        </row>
        <row r="537">
          <cell r="B537" t="str">
            <v>9203062</v>
          </cell>
          <cell r="E537">
            <v>140</v>
          </cell>
        </row>
        <row r="538">
          <cell r="B538" t="str">
            <v>9209030</v>
          </cell>
          <cell r="E538">
            <v>20</v>
          </cell>
        </row>
        <row r="539">
          <cell r="B539" t="str">
            <v>9203059</v>
          </cell>
          <cell r="E539">
            <v>125</v>
          </cell>
        </row>
        <row r="540">
          <cell r="B540" t="str">
            <v>9203044</v>
          </cell>
          <cell r="E540">
            <v>25000</v>
          </cell>
        </row>
        <row r="541">
          <cell r="B541" t="str">
            <v>9311139</v>
          </cell>
          <cell r="E541">
            <v>2</v>
          </cell>
        </row>
        <row r="542">
          <cell r="B542" t="str">
            <v>9310652</v>
          </cell>
          <cell r="E542">
            <v>480</v>
          </cell>
        </row>
        <row r="543">
          <cell r="B543" t="str">
            <v>9203028</v>
          </cell>
          <cell r="E543">
            <v>1008</v>
          </cell>
        </row>
        <row r="544">
          <cell r="B544" t="str">
            <v>9311140</v>
          </cell>
          <cell r="E544">
            <v>10000</v>
          </cell>
        </row>
        <row r="545">
          <cell r="B545" t="str">
            <v>9311115</v>
          </cell>
          <cell r="E545">
            <v>18</v>
          </cell>
        </row>
        <row r="546">
          <cell r="B546" t="str">
            <v>9202624</v>
          </cell>
          <cell r="E546">
            <v>100</v>
          </cell>
        </row>
        <row r="547">
          <cell r="B547" t="str">
            <v>9311139</v>
          </cell>
          <cell r="E547">
            <v>10</v>
          </cell>
        </row>
        <row r="548">
          <cell r="B548" t="str">
            <v>9311141</v>
          </cell>
          <cell r="E548">
            <v>200</v>
          </cell>
        </row>
        <row r="549">
          <cell r="B549" t="str">
            <v>9203062</v>
          </cell>
          <cell r="E549">
            <v>700</v>
          </cell>
        </row>
        <row r="550">
          <cell r="B550" t="str">
            <v>9202624</v>
          </cell>
          <cell r="E550">
            <v>291</v>
          </cell>
        </row>
        <row r="551">
          <cell r="B551" t="str">
            <v>9209102</v>
          </cell>
          <cell r="E551">
            <v>50</v>
          </cell>
        </row>
        <row r="552">
          <cell r="B552" t="str">
            <v>9210411</v>
          </cell>
          <cell r="E552">
            <v>831.6</v>
          </cell>
        </row>
        <row r="553">
          <cell r="B553" t="str">
            <v>9311144</v>
          </cell>
          <cell r="E553">
            <v>219</v>
          </cell>
        </row>
        <row r="554">
          <cell r="B554" t="str">
            <v>9311142</v>
          </cell>
          <cell r="E554">
            <v>60</v>
          </cell>
        </row>
        <row r="555">
          <cell r="B555" t="str">
            <v>9311143</v>
          </cell>
          <cell r="E555">
            <v>325</v>
          </cell>
        </row>
        <row r="556">
          <cell r="B556" t="str">
            <v>9311145</v>
          </cell>
          <cell r="E556">
            <v>1</v>
          </cell>
        </row>
        <row r="557">
          <cell r="B557" t="str">
            <v>9207014</v>
          </cell>
          <cell r="E557">
            <v>116.75</v>
          </cell>
        </row>
        <row r="558">
          <cell r="B558" t="str">
            <v>9311146</v>
          </cell>
          <cell r="E558">
            <v>450</v>
          </cell>
        </row>
        <row r="559">
          <cell r="B559" t="str">
            <v>9311146</v>
          </cell>
          <cell r="E559">
            <v>993</v>
          </cell>
        </row>
        <row r="560">
          <cell r="B560" t="str">
            <v>9311184</v>
          </cell>
          <cell r="E560">
            <v>100</v>
          </cell>
        </row>
        <row r="561">
          <cell r="B561" t="str">
            <v>9311177</v>
          </cell>
          <cell r="E561">
            <v>8</v>
          </cell>
        </row>
        <row r="562">
          <cell r="B562" t="str">
            <v>9311184</v>
          </cell>
          <cell r="E562">
            <v>40</v>
          </cell>
        </row>
        <row r="563">
          <cell r="B563" t="str">
            <v>9311179</v>
          </cell>
          <cell r="E563">
            <v>50</v>
          </cell>
        </row>
        <row r="564">
          <cell r="B564" t="str">
            <v>9311176</v>
          </cell>
          <cell r="E564">
            <v>90</v>
          </cell>
        </row>
        <row r="565">
          <cell r="B565" t="str">
            <v>9311178</v>
          </cell>
          <cell r="E565">
            <v>50</v>
          </cell>
        </row>
        <row r="566">
          <cell r="B566" t="str">
            <v>9311180</v>
          </cell>
          <cell r="E566">
            <v>2</v>
          </cell>
        </row>
        <row r="567">
          <cell r="B567" t="str">
            <v>9311181</v>
          </cell>
          <cell r="E567">
            <v>12</v>
          </cell>
        </row>
        <row r="568">
          <cell r="B568" t="str">
            <v>9311182</v>
          </cell>
          <cell r="E568">
            <v>2</v>
          </cell>
        </row>
        <row r="569">
          <cell r="B569" t="str">
            <v>9208036</v>
          </cell>
          <cell r="E569">
            <v>10000</v>
          </cell>
        </row>
        <row r="570">
          <cell r="B570" t="str">
            <v>9311113</v>
          </cell>
          <cell r="E570">
            <v>300</v>
          </cell>
        </row>
        <row r="571">
          <cell r="B571" t="str">
            <v>9202735</v>
          </cell>
          <cell r="E571">
            <v>1</v>
          </cell>
        </row>
        <row r="572">
          <cell r="B572" t="str">
            <v>9202735</v>
          </cell>
          <cell r="E572">
            <v>2.25</v>
          </cell>
        </row>
        <row r="573">
          <cell r="B573" t="str">
            <v>9202735</v>
          </cell>
          <cell r="E573">
            <v>7.44</v>
          </cell>
        </row>
        <row r="574">
          <cell r="B574" t="str">
            <v>9202737</v>
          </cell>
          <cell r="E574">
            <v>0.54</v>
          </cell>
        </row>
        <row r="575">
          <cell r="B575" t="str">
            <v>9311139</v>
          </cell>
          <cell r="E575">
            <v>30</v>
          </cell>
        </row>
        <row r="576">
          <cell r="B576" t="str">
            <v>9203044</v>
          </cell>
          <cell r="E576">
            <v>100000</v>
          </cell>
        </row>
        <row r="577">
          <cell r="B577" t="str">
            <v>9311147</v>
          </cell>
          <cell r="E577">
            <v>10</v>
          </cell>
        </row>
        <row r="578">
          <cell r="B578" t="str">
            <v>9311115</v>
          </cell>
          <cell r="E578">
            <v>8</v>
          </cell>
        </row>
        <row r="579">
          <cell r="B579" t="str">
            <v>9311148</v>
          </cell>
          <cell r="E579">
            <v>5</v>
          </cell>
        </row>
        <row r="580">
          <cell r="B580" t="str">
            <v>9311149</v>
          </cell>
          <cell r="E580">
            <v>57.6</v>
          </cell>
        </row>
        <row r="581">
          <cell r="B581" t="str">
            <v>9311151</v>
          </cell>
          <cell r="E581">
            <v>22</v>
          </cell>
        </row>
        <row r="582">
          <cell r="B582" t="str">
            <v>9311150</v>
          </cell>
          <cell r="E582">
            <v>6</v>
          </cell>
        </row>
        <row r="583">
          <cell r="B583" t="str">
            <v>9202624</v>
          </cell>
          <cell r="E583">
            <v>200</v>
          </cell>
        </row>
        <row r="584">
          <cell r="B584" t="str">
            <v>9202624</v>
          </cell>
          <cell r="E584">
            <v>2410.4</v>
          </cell>
        </row>
        <row r="585">
          <cell r="B585" t="str">
            <v>9311152</v>
          </cell>
          <cell r="E585">
            <v>30</v>
          </cell>
        </row>
        <row r="586">
          <cell r="B586" t="str">
            <v>9311153</v>
          </cell>
          <cell r="E586">
            <v>348</v>
          </cell>
        </row>
        <row r="587">
          <cell r="B587" t="str">
            <v>9311173</v>
          </cell>
          <cell r="E587">
            <v>230</v>
          </cell>
        </row>
        <row r="588">
          <cell r="B588" t="str">
            <v>9311160</v>
          </cell>
          <cell r="E588">
            <v>122</v>
          </cell>
        </row>
        <row r="589">
          <cell r="B589" t="str">
            <v>9311166</v>
          </cell>
          <cell r="E589">
            <v>17.2</v>
          </cell>
        </row>
        <row r="590">
          <cell r="B590" t="str">
            <v>9311157</v>
          </cell>
          <cell r="E590">
            <v>8.6</v>
          </cell>
        </row>
        <row r="591">
          <cell r="B591" t="str">
            <v>9311164</v>
          </cell>
          <cell r="E591">
            <v>19</v>
          </cell>
        </row>
        <row r="592">
          <cell r="B592" t="str">
            <v>9311167</v>
          </cell>
          <cell r="E592">
            <v>32.200000000000003</v>
          </cell>
        </row>
        <row r="593">
          <cell r="B593" t="str">
            <v>9311174</v>
          </cell>
          <cell r="E593">
            <v>360</v>
          </cell>
        </row>
        <row r="594">
          <cell r="B594" t="str">
            <v>9311155</v>
          </cell>
          <cell r="E594">
            <v>1</v>
          </cell>
        </row>
        <row r="595">
          <cell r="B595" t="str">
            <v>9311175</v>
          </cell>
          <cell r="E595">
            <v>20</v>
          </cell>
        </row>
        <row r="596">
          <cell r="B596" t="str">
            <v>9311166</v>
          </cell>
          <cell r="E596">
            <v>29.6</v>
          </cell>
        </row>
        <row r="597">
          <cell r="B597" t="str">
            <v>9311162</v>
          </cell>
          <cell r="E597">
            <v>67.5</v>
          </cell>
        </row>
        <row r="598">
          <cell r="B598" t="str">
            <v>9311165</v>
          </cell>
          <cell r="E598">
            <v>11</v>
          </cell>
        </row>
        <row r="599">
          <cell r="B599" t="str">
            <v>9311159</v>
          </cell>
          <cell r="E599">
            <v>59</v>
          </cell>
        </row>
        <row r="600">
          <cell r="B600" t="str">
            <v>9311163</v>
          </cell>
          <cell r="E600">
            <v>92</v>
          </cell>
        </row>
        <row r="601">
          <cell r="B601" t="str">
            <v>9311170</v>
          </cell>
          <cell r="E601">
            <v>32.200000000000003</v>
          </cell>
        </row>
        <row r="602">
          <cell r="B602" t="str">
            <v>9311171</v>
          </cell>
          <cell r="E602">
            <v>56.6</v>
          </cell>
        </row>
        <row r="603">
          <cell r="B603" t="str">
            <v>9311154</v>
          </cell>
          <cell r="E603">
            <v>4.3</v>
          </cell>
        </row>
        <row r="604">
          <cell r="B604" t="str">
            <v>9311169</v>
          </cell>
          <cell r="E604">
            <v>20</v>
          </cell>
        </row>
        <row r="605">
          <cell r="B605" t="str">
            <v>9311158</v>
          </cell>
          <cell r="E605">
            <v>22</v>
          </cell>
        </row>
        <row r="606">
          <cell r="B606" t="str">
            <v>9311173</v>
          </cell>
          <cell r="E606">
            <v>200</v>
          </cell>
        </row>
        <row r="607">
          <cell r="B607" t="str">
            <v>9311168</v>
          </cell>
          <cell r="E607">
            <v>25.8</v>
          </cell>
        </row>
        <row r="608">
          <cell r="B608" t="str">
            <v>9311161</v>
          </cell>
          <cell r="E608">
            <v>1</v>
          </cell>
        </row>
        <row r="609">
          <cell r="B609" t="str">
            <v>9311139</v>
          </cell>
          <cell r="E609">
            <v>50</v>
          </cell>
        </row>
        <row r="610">
          <cell r="B610" t="str">
            <v>9311172</v>
          </cell>
          <cell r="E610">
            <v>100</v>
          </cell>
        </row>
        <row r="611">
          <cell r="B611" t="str">
            <v>9311187</v>
          </cell>
          <cell r="E611">
            <v>1000</v>
          </cell>
        </row>
        <row r="612">
          <cell r="B612" t="str">
            <v>9311128</v>
          </cell>
          <cell r="E612">
            <v>80</v>
          </cell>
        </row>
        <row r="613">
          <cell r="B613" t="str">
            <v>9311125</v>
          </cell>
          <cell r="E613">
            <v>13</v>
          </cell>
        </row>
        <row r="614">
          <cell r="B614" t="str">
            <v>9311188</v>
          </cell>
          <cell r="E614">
            <v>790</v>
          </cell>
        </row>
        <row r="615">
          <cell r="B615" t="str">
            <v>9210485</v>
          </cell>
          <cell r="E615">
            <v>500</v>
          </cell>
        </row>
        <row r="616">
          <cell r="B616" t="str">
            <v>9210462</v>
          </cell>
          <cell r="E616">
            <v>1500</v>
          </cell>
        </row>
        <row r="617">
          <cell r="B617" t="str">
            <v>9210371</v>
          </cell>
          <cell r="E617">
            <v>200</v>
          </cell>
        </row>
        <row r="618">
          <cell r="B618" t="str">
            <v>9202624</v>
          </cell>
          <cell r="E618">
            <v>194</v>
          </cell>
        </row>
        <row r="619">
          <cell r="B619" t="str">
            <v>9203071</v>
          </cell>
          <cell r="E619">
            <v>1020</v>
          </cell>
        </row>
        <row r="620">
          <cell r="B620" t="str">
            <v>9311099</v>
          </cell>
          <cell r="E620">
            <v>800</v>
          </cell>
        </row>
        <row r="621">
          <cell r="B621" t="str">
            <v>9311193</v>
          </cell>
          <cell r="E621">
            <v>40</v>
          </cell>
        </row>
        <row r="622">
          <cell r="B622" t="str">
            <v>9311189</v>
          </cell>
          <cell r="E622">
            <v>48</v>
          </cell>
        </row>
        <row r="623">
          <cell r="B623" t="str">
            <v>9311190</v>
          </cell>
          <cell r="E623">
            <v>151</v>
          </cell>
        </row>
        <row r="624">
          <cell r="B624" t="str">
            <v>9311191</v>
          </cell>
          <cell r="E624">
            <v>139</v>
          </cell>
        </row>
        <row r="625">
          <cell r="B625" t="str">
            <v>93110702</v>
          </cell>
          <cell r="E625">
            <v>300</v>
          </cell>
        </row>
        <row r="626">
          <cell r="B626" t="str">
            <v>9311206</v>
          </cell>
          <cell r="E626">
            <v>3420</v>
          </cell>
        </row>
        <row r="627">
          <cell r="B627" t="str">
            <v>9311204</v>
          </cell>
          <cell r="E627">
            <v>240</v>
          </cell>
        </row>
        <row r="628">
          <cell r="B628" t="str">
            <v>9311205</v>
          </cell>
          <cell r="E628">
            <v>12</v>
          </cell>
        </row>
        <row r="629">
          <cell r="B629" t="str">
            <v>9311209</v>
          </cell>
          <cell r="E629">
            <v>50</v>
          </cell>
        </row>
        <row r="630">
          <cell r="B630" t="str">
            <v>9311207</v>
          </cell>
          <cell r="E630">
            <v>4</v>
          </cell>
        </row>
        <row r="631">
          <cell r="B631" t="str">
            <v>9311208</v>
          </cell>
          <cell r="E631">
            <v>3</v>
          </cell>
        </row>
        <row r="632">
          <cell r="B632" t="str">
            <v>9205820</v>
          </cell>
          <cell r="E632">
            <v>9700</v>
          </cell>
        </row>
        <row r="633">
          <cell r="B633" t="str">
            <v>9207020</v>
          </cell>
          <cell r="E633">
            <v>30000</v>
          </cell>
        </row>
        <row r="634">
          <cell r="B634" t="str">
            <v>9208036</v>
          </cell>
          <cell r="E634">
            <v>46500</v>
          </cell>
        </row>
        <row r="635">
          <cell r="B635" t="str">
            <v>9311169</v>
          </cell>
          <cell r="E635">
            <v>300</v>
          </cell>
        </row>
        <row r="636">
          <cell r="B636" t="str">
            <v>9311165</v>
          </cell>
          <cell r="E636">
            <v>150</v>
          </cell>
        </row>
        <row r="637">
          <cell r="B637" t="str">
            <v>9207014</v>
          </cell>
          <cell r="E637">
            <v>5000</v>
          </cell>
        </row>
        <row r="638">
          <cell r="B638" t="str">
            <v>9206119</v>
          </cell>
          <cell r="E638">
            <v>400</v>
          </cell>
        </row>
        <row r="639">
          <cell r="B639" t="str">
            <v>9208036</v>
          </cell>
          <cell r="E639">
            <v>340</v>
          </cell>
        </row>
        <row r="640">
          <cell r="B640" t="str">
            <v>9208036</v>
          </cell>
          <cell r="E640">
            <v>30000</v>
          </cell>
        </row>
        <row r="641">
          <cell r="B641" t="str">
            <v>9208036</v>
          </cell>
          <cell r="E641">
            <v>20000</v>
          </cell>
        </row>
        <row r="642">
          <cell r="B642" t="str">
            <v>9311196</v>
          </cell>
          <cell r="E642">
            <v>0</v>
          </cell>
        </row>
        <row r="643">
          <cell r="B643" t="str">
            <v>9311158</v>
          </cell>
          <cell r="E643">
            <v>0</v>
          </cell>
        </row>
        <row r="644">
          <cell r="B644" t="str">
            <v>9311170</v>
          </cell>
          <cell r="E644">
            <v>0</v>
          </cell>
        </row>
        <row r="645">
          <cell r="B645" t="str">
            <v>9311195</v>
          </cell>
          <cell r="E645">
            <v>0</v>
          </cell>
        </row>
        <row r="646">
          <cell r="B646" t="str">
            <v>9210482</v>
          </cell>
          <cell r="E646">
            <v>0</v>
          </cell>
        </row>
        <row r="647">
          <cell r="B647" t="str">
            <v>9311173</v>
          </cell>
          <cell r="E647">
            <v>0</v>
          </cell>
        </row>
        <row r="648">
          <cell r="B648" t="str">
            <v>9311197</v>
          </cell>
          <cell r="E648">
            <v>428.25</v>
          </cell>
        </row>
        <row r="649">
          <cell r="B649" t="str">
            <v>9311142</v>
          </cell>
          <cell r="E649">
            <v>477.7</v>
          </cell>
        </row>
        <row r="650">
          <cell r="B650" t="str">
            <v>9311169</v>
          </cell>
          <cell r="E650">
            <v>0</v>
          </cell>
        </row>
        <row r="651">
          <cell r="B651" t="str">
            <v>9207020</v>
          </cell>
          <cell r="E651">
            <v>60000</v>
          </cell>
        </row>
        <row r="652">
          <cell r="B652" t="str">
            <v>9208036</v>
          </cell>
          <cell r="E652">
            <v>9500</v>
          </cell>
        </row>
        <row r="653">
          <cell r="B653" t="str">
            <v>9311200</v>
          </cell>
          <cell r="E653">
            <v>2.5</v>
          </cell>
        </row>
        <row r="654">
          <cell r="B654" t="str">
            <v>9311200</v>
          </cell>
          <cell r="E654">
            <v>2.5</v>
          </cell>
        </row>
        <row r="655">
          <cell r="B655" t="str">
            <v>9210136</v>
          </cell>
          <cell r="E655">
            <v>570</v>
          </cell>
        </row>
        <row r="656">
          <cell r="B656" t="str">
            <v>9210136</v>
          </cell>
          <cell r="E656">
            <v>100</v>
          </cell>
        </row>
        <row r="657">
          <cell r="B657" t="str">
            <v>9208036</v>
          </cell>
          <cell r="E657">
            <v>4000</v>
          </cell>
        </row>
        <row r="658">
          <cell r="B658" t="str">
            <v>9210356</v>
          </cell>
          <cell r="E658">
            <v>50</v>
          </cell>
        </row>
        <row r="659">
          <cell r="B659" t="str">
            <v>9311139</v>
          </cell>
          <cell r="E659">
            <v>4</v>
          </cell>
        </row>
        <row r="660">
          <cell r="B660" t="str">
            <v>9205817</v>
          </cell>
          <cell r="E660">
            <v>10000</v>
          </cell>
        </row>
        <row r="661">
          <cell r="B661" t="str">
            <v>9205818</v>
          </cell>
          <cell r="E661">
            <v>10000</v>
          </cell>
        </row>
        <row r="662">
          <cell r="B662" t="str">
            <v>9311187</v>
          </cell>
          <cell r="E662">
            <v>2400</v>
          </cell>
        </row>
        <row r="663">
          <cell r="B663" t="str">
            <v>9311202</v>
          </cell>
          <cell r="E663">
            <v>4</v>
          </cell>
        </row>
        <row r="664">
          <cell r="B664" t="str">
            <v>9210127</v>
          </cell>
          <cell r="E664">
            <v>30</v>
          </cell>
        </row>
        <row r="665">
          <cell r="B665" t="str">
            <v>9311201</v>
          </cell>
          <cell r="E665">
            <v>2</v>
          </cell>
        </row>
        <row r="666">
          <cell r="B666" t="str">
            <v>9311181</v>
          </cell>
          <cell r="E666">
            <v>4</v>
          </cell>
        </row>
        <row r="667">
          <cell r="B667" t="str">
            <v>9205013</v>
          </cell>
          <cell r="E667">
            <v>60</v>
          </cell>
        </row>
        <row r="668">
          <cell r="B668" t="str">
            <v>9210673</v>
          </cell>
          <cell r="E668">
            <v>1100</v>
          </cell>
        </row>
        <row r="669">
          <cell r="B669" t="str">
            <v>9207021</v>
          </cell>
          <cell r="E669">
            <v>60</v>
          </cell>
        </row>
        <row r="670">
          <cell r="B670" t="str">
            <v>9210320</v>
          </cell>
          <cell r="E670">
            <v>2799</v>
          </cell>
        </row>
        <row r="671">
          <cell r="B671" t="str">
            <v>9310693</v>
          </cell>
          <cell r="E671">
            <v>7</v>
          </cell>
        </row>
        <row r="672">
          <cell r="B672" t="str">
            <v>9311201</v>
          </cell>
          <cell r="E672">
            <v>4</v>
          </cell>
        </row>
        <row r="673">
          <cell r="B673" t="str">
            <v>9311203</v>
          </cell>
          <cell r="E673">
            <v>5</v>
          </cell>
        </row>
        <row r="674">
          <cell r="B674" t="str">
            <v>9205018</v>
          </cell>
          <cell r="E674">
            <v>69</v>
          </cell>
        </row>
        <row r="675">
          <cell r="B675" t="str">
            <v>9210482</v>
          </cell>
          <cell r="E675">
            <v>140</v>
          </cell>
        </row>
        <row r="676">
          <cell r="B676" t="str">
            <v>9311195</v>
          </cell>
          <cell r="E676">
            <v>483</v>
          </cell>
        </row>
        <row r="677">
          <cell r="B677" t="str">
            <v>9311196</v>
          </cell>
          <cell r="E677">
            <v>379.5</v>
          </cell>
        </row>
        <row r="678">
          <cell r="B678" t="str">
            <v>9311170</v>
          </cell>
          <cell r="E678">
            <v>239</v>
          </cell>
        </row>
        <row r="679">
          <cell r="B679" t="str">
            <v>9311169</v>
          </cell>
          <cell r="E679">
            <v>269</v>
          </cell>
        </row>
        <row r="680">
          <cell r="B680" t="str">
            <v>9311173</v>
          </cell>
          <cell r="E680">
            <v>130</v>
          </cell>
        </row>
        <row r="681">
          <cell r="B681" t="str">
            <v>9311158</v>
          </cell>
          <cell r="E681">
            <v>654.20000000000005</v>
          </cell>
        </row>
        <row r="682">
          <cell r="B682" t="str">
            <v>9311194</v>
          </cell>
          <cell r="E682">
            <v>200</v>
          </cell>
        </row>
        <row r="683">
          <cell r="B683" t="str">
            <v>9311173</v>
          </cell>
          <cell r="E683">
            <v>504.3</v>
          </cell>
        </row>
        <row r="684">
          <cell r="B684" t="str">
            <v>9311178</v>
          </cell>
          <cell r="E684">
            <v>900</v>
          </cell>
        </row>
        <row r="685">
          <cell r="B685" t="str">
            <v>9203046</v>
          </cell>
          <cell r="E685">
            <v>3000</v>
          </cell>
        </row>
        <row r="686">
          <cell r="B686" t="str">
            <v>9205002</v>
          </cell>
          <cell r="E686">
            <v>5113</v>
          </cell>
        </row>
      </sheetData>
      <sheetData sheetId="9">
        <row r="2">
          <cell r="C2" t="str">
            <v>9210231</v>
          </cell>
          <cell r="F2">
            <v>80</v>
          </cell>
        </row>
        <row r="3">
          <cell r="C3" t="str">
            <v>9210228</v>
          </cell>
          <cell r="F3">
            <v>20</v>
          </cell>
        </row>
        <row r="4">
          <cell r="C4" t="str">
            <v>9210162</v>
          </cell>
          <cell r="F4">
            <v>85</v>
          </cell>
        </row>
        <row r="5">
          <cell r="C5" t="str">
            <v>9210601</v>
          </cell>
          <cell r="F5">
            <v>20</v>
          </cell>
        </row>
        <row r="6">
          <cell r="C6" t="str">
            <v>9210615</v>
          </cell>
          <cell r="F6">
            <v>150</v>
          </cell>
        </row>
        <row r="7">
          <cell r="C7" t="str">
            <v>9210660</v>
          </cell>
          <cell r="F7">
            <v>61</v>
          </cell>
        </row>
        <row r="8">
          <cell r="C8" t="str">
            <v>9210666</v>
          </cell>
          <cell r="F8">
            <v>282</v>
          </cell>
        </row>
        <row r="9">
          <cell r="C9" t="str">
            <v>9210702</v>
          </cell>
          <cell r="F9">
            <v>1</v>
          </cell>
        </row>
        <row r="10">
          <cell r="C10" t="str">
            <v>9202723</v>
          </cell>
          <cell r="F10">
            <v>5</v>
          </cell>
        </row>
        <row r="11">
          <cell r="C11" t="str">
            <v>9202737</v>
          </cell>
          <cell r="F11">
            <v>8.5</v>
          </cell>
        </row>
        <row r="12">
          <cell r="C12" t="str">
            <v>9207011</v>
          </cell>
          <cell r="F12">
            <v>40</v>
          </cell>
        </row>
        <row r="13">
          <cell r="C13" t="str">
            <v>9208030</v>
          </cell>
          <cell r="F13">
            <v>200</v>
          </cell>
        </row>
        <row r="14">
          <cell r="C14" t="str">
            <v>9205002</v>
          </cell>
          <cell r="F14">
            <v>20000</v>
          </cell>
        </row>
        <row r="15">
          <cell r="C15" t="str">
            <v>9210442</v>
          </cell>
          <cell r="F15">
            <v>124</v>
          </cell>
        </row>
        <row r="16">
          <cell r="C16" t="str">
            <v>9210673</v>
          </cell>
          <cell r="F16">
            <v>40000</v>
          </cell>
        </row>
        <row r="17">
          <cell r="C17" t="str">
            <v>9207014</v>
          </cell>
          <cell r="F17">
            <v>475</v>
          </cell>
        </row>
        <row r="18">
          <cell r="C18" t="str">
            <v>9208030</v>
          </cell>
          <cell r="F18">
            <v>270</v>
          </cell>
        </row>
        <row r="19">
          <cell r="C19" t="str">
            <v>9210442</v>
          </cell>
          <cell r="F19">
            <v>170</v>
          </cell>
        </row>
        <row r="20">
          <cell r="C20" t="str">
            <v>9210660</v>
          </cell>
          <cell r="F20">
            <v>75</v>
          </cell>
        </row>
        <row r="21">
          <cell r="C21" t="str">
            <v>9210637</v>
          </cell>
          <cell r="F21">
            <v>48</v>
          </cell>
        </row>
        <row r="22">
          <cell r="C22" t="str">
            <v>9210703</v>
          </cell>
          <cell r="F22">
            <v>200</v>
          </cell>
        </row>
        <row r="23">
          <cell r="C23" t="str">
            <v>9210454</v>
          </cell>
          <cell r="F23">
            <v>400</v>
          </cell>
        </row>
        <row r="24">
          <cell r="C24" t="str">
            <v>9210442</v>
          </cell>
          <cell r="F24">
            <v>400</v>
          </cell>
        </row>
        <row r="25">
          <cell r="C25" t="str">
            <v>9210637</v>
          </cell>
          <cell r="F25">
            <v>350</v>
          </cell>
        </row>
        <row r="26">
          <cell r="C26" t="str">
            <v>9209029</v>
          </cell>
          <cell r="F26">
            <v>150</v>
          </cell>
        </row>
        <row r="27">
          <cell r="C27" t="str">
            <v>9210704</v>
          </cell>
          <cell r="F27">
            <v>12</v>
          </cell>
        </row>
        <row r="28">
          <cell r="C28" t="str">
            <v>9210704</v>
          </cell>
          <cell r="F28">
            <v>8</v>
          </cell>
        </row>
        <row r="29">
          <cell r="C29" t="str">
            <v>9210706</v>
          </cell>
          <cell r="F29">
            <v>16</v>
          </cell>
        </row>
        <row r="30">
          <cell r="C30" t="str">
            <v>9210706</v>
          </cell>
          <cell r="F30">
            <v>16</v>
          </cell>
        </row>
        <row r="31">
          <cell r="C31" t="str">
            <v>9210228</v>
          </cell>
          <cell r="F31">
            <v>6</v>
          </cell>
        </row>
        <row r="32">
          <cell r="C32" t="str">
            <v>9210352</v>
          </cell>
          <cell r="F32">
            <v>30</v>
          </cell>
        </row>
        <row r="33">
          <cell r="C33" t="str">
            <v>9210512</v>
          </cell>
          <cell r="F33">
            <v>15</v>
          </cell>
        </row>
        <row r="34">
          <cell r="C34" t="str">
            <v>9210472</v>
          </cell>
          <cell r="F34">
            <v>93</v>
          </cell>
        </row>
        <row r="35">
          <cell r="C35" t="str">
            <v>9202740</v>
          </cell>
          <cell r="F35">
            <v>15.36</v>
          </cell>
        </row>
        <row r="36">
          <cell r="C36" t="str">
            <v>9210208</v>
          </cell>
          <cell r="F36">
            <v>740</v>
          </cell>
        </row>
        <row r="37">
          <cell r="C37" t="str">
            <v>9210707</v>
          </cell>
          <cell r="F37">
            <v>11000</v>
          </cell>
        </row>
        <row r="38">
          <cell r="C38" t="str">
            <v>9210442</v>
          </cell>
          <cell r="F38">
            <v>60</v>
          </cell>
        </row>
        <row r="39">
          <cell r="C39" t="str">
            <v>9210442</v>
          </cell>
          <cell r="F39">
            <v>7</v>
          </cell>
        </row>
        <row r="40">
          <cell r="C40" t="str">
            <v>9203037</v>
          </cell>
          <cell r="F40">
            <v>50000</v>
          </cell>
        </row>
        <row r="41">
          <cell r="C41" t="str">
            <v>9206119</v>
          </cell>
          <cell r="F41">
            <v>3000</v>
          </cell>
        </row>
        <row r="42">
          <cell r="C42" t="str">
            <v>9208029</v>
          </cell>
          <cell r="F42">
            <v>15620</v>
          </cell>
        </row>
        <row r="43">
          <cell r="C43" t="str">
            <v>9208029</v>
          </cell>
          <cell r="F43">
            <v>1700</v>
          </cell>
        </row>
        <row r="44">
          <cell r="C44" t="str">
            <v>9210229</v>
          </cell>
          <cell r="F44">
            <v>200</v>
          </cell>
        </row>
        <row r="45">
          <cell r="C45" t="str">
            <v>9210165</v>
          </cell>
          <cell r="F45">
            <v>200</v>
          </cell>
        </row>
        <row r="46">
          <cell r="C46" t="str">
            <v>9210166</v>
          </cell>
          <cell r="F46">
            <v>200</v>
          </cell>
        </row>
        <row r="47">
          <cell r="C47" t="str">
            <v>9210079</v>
          </cell>
          <cell r="F47">
            <v>60</v>
          </cell>
        </row>
        <row r="48">
          <cell r="C48" t="str">
            <v>9209097</v>
          </cell>
          <cell r="F48">
            <v>200</v>
          </cell>
        </row>
        <row r="49">
          <cell r="C49" t="str">
            <v>9210113</v>
          </cell>
          <cell r="F49">
            <v>120</v>
          </cell>
        </row>
        <row r="50">
          <cell r="C50" t="str">
            <v>9210480</v>
          </cell>
          <cell r="F50">
            <v>1301</v>
          </cell>
        </row>
        <row r="51">
          <cell r="C51" t="str">
            <v>9210495</v>
          </cell>
          <cell r="F51">
            <v>2</v>
          </cell>
        </row>
        <row r="52">
          <cell r="C52" t="str">
            <v>9210522</v>
          </cell>
          <cell r="F52">
            <v>2154.4</v>
          </cell>
        </row>
        <row r="53">
          <cell r="C53" t="str">
            <v>9210523</v>
          </cell>
          <cell r="F53">
            <v>2138.9</v>
          </cell>
        </row>
        <row r="54">
          <cell r="C54" t="str">
            <v>9210520</v>
          </cell>
          <cell r="F54">
            <v>4438</v>
          </cell>
        </row>
        <row r="55">
          <cell r="C55" t="str">
            <v>9210694</v>
          </cell>
          <cell r="F55">
            <v>1</v>
          </cell>
        </row>
        <row r="56">
          <cell r="C56" t="str">
            <v>9210694</v>
          </cell>
          <cell r="F56">
            <v>1</v>
          </cell>
        </row>
        <row r="57">
          <cell r="C57" t="str">
            <v>9310557</v>
          </cell>
          <cell r="F57">
            <v>2</v>
          </cell>
        </row>
        <row r="58">
          <cell r="C58" t="str">
            <v>9310557</v>
          </cell>
          <cell r="F58">
            <v>1</v>
          </cell>
        </row>
        <row r="59">
          <cell r="C59" t="str">
            <v>9210492</v>
          </cell>
          <cell r="F59">
            <v>30</v>
          </cell>
        </row>
        <row r="60">
          <cell r="C60" t="str">
            <v>93102119</v>
          </cell>
          <cell r="F60">
            <v>4</v>
          </cell>
        </row>
        <row r="61">
          <cell r="C61" t="str">
            <v>9210346</v>
          </cell>
          <cell r="F61">
            <v>400</v>
          </cell>
        </row>
        <row r="62">
          <cell r="C62" t="str">
            <v>9202111</v>
          </cell>
          <cell r="F62">
            <v>25</v>
          </cell>
        </row>
        <row r="63">
          <cell r="C63" t="str">
            <v>9210231</v>
          </cell>
          <cell r="F63">
            <v>56</v>
          </cell>
        </row>
        <row r="64">
          <cell r="C64" t="str">
            <v>9210235</v>
          </cell>
          <cell r="F64">
            <v>24</v>
          </cell>
        </row>
        <row r="65">
          <cell r="C65" t="str">
            <v>9210229</v>
          </cell>
          <cell r="F65">
            <v>9</v>
          </cell>
        </row>
        <row r="66">
          <cell r="C66" t="str">
            <v>93102118</v>
          </cell>
          <cell r="F66">
            <v>1</v>
          </cell>
        </row>
        <row r="67">
          <cell r="C67" t="str">
            <v>9208035</v>
          </cell>
          <cell r="F67">
            <v>87500</v>
          </cell>
        </row>
        <row r="68">
          <cell r="C68" t="str">
            <v>9203028</v>
          </cell>
          <cell r="F68">
            <v>1500</v>
          </cell>
        </row>
        <row r="69">
          <cell r="C69" t="str">
            <v>9210442</v>
          </cell>
          <cell r="F69">
            <v>145</v>
          </cell>
        </row>
        <row r="70">
          <cell r="C70" t="str">
            <v>9210660</v>
          </cell>
          <cell r="F70">
            <v>16</v>
          </cell>
        </row>
        <row r="71">
          <cell r="C71" t="str">
            <v>9210689</v>
          </cell>
          <cell r="F71">
            <v>2000</v>
          </cell>
        </row>
        <row r="72">
          <cell r="C72" t="str">
            <v>9208016</v>
          </cell>
          <cell r="F72">
            <v>20000</v>
          </cell>
        </row>
        <row r="73">
          <cell r="C73" t="str">
            <v>9207023</v>
          </cell>
          <cell r="F73">
            <v>50000</v>
          </cell>
        </row>
        <row r="74">
          <cell r="C74" t="str">
            <v>9207020</v>
          </cell>
          <cell r="F74">
            <v>50000</v>
          </cell>
        </row>
        <row r="75">
          <cell r="C75" t="str">
            <v>9203036</v>
          </cell>
          <cell r="F75">
            <v>100</v>
          </cell>
        </row>
        <row r="76">
          <cell r="C76" t="str">
            <v>9203036</v>
          </cell>
          <cell r="F76">
            <v>100</v>
          </cell>
        </row>
        <row r="77">
          <cell r="C77" t="str">
            <v>9203048</v>
          </cell>
          <cell r="F77">
            <v>20</v>
          </cell>
        </row>
        <row r="78">
          <cell r="C78" t="str">
            <v>9203030</v>
          </cell>
          <cell r="F78">
            <v>200</v>
          </cell>
        </row>
        <row r="79">
          <cell r="C79" t="str">
            <v>9210094</v>
          </cell>
          <cell r="F79">
            <v>100</v>
          </cell>
        </row>
        <row r="80">
          <cell r="C80" t="str">
            <v>9207027</v>
          </cell>
          <cell r="F80">
            <v>21100</v>
          </cell>
        </row>
        <row r="81">
          <cell r="C81" t="str">
            <v>9209103</v>
          </cell>
          <cell r="F81">
            <v>220</v>
          </cell>
        </row>
        <row r="82">
          <cell r="C82" t="str">
            <v>9203029</v>
          </cell>
          <cell r="F82">
            <v>6000</v>
          </cell>
        </row>
        <row r="83">
          <cell r="C83" t="str">
            <v>9202735</v>
          </cell>
          <cell r="F83">
            <v>50</v>
          </cell>
        </row>
        <row r="84">
          <cell r="C84" t="str">
            <v>9210656</v>
          </cell>
          <cell r="F84">
            <v>5250</v>
          </cell>
        </row>
        <row r="85">
          <cell r="C85" t="str">
            <v>9210060</v>
          </cell>
          <cell r="F85">
            <v>128</v>
          </cell>
        </row>
        <row r="86">
          <cell r="C86" t="str">
            <v>9210060</v>
          </cell>
          <cell r="F86">
            <v>52</v>
          </cell>
        </row>
        <row r="87">
          <cell r="C87" t="str">
            <v>9210235</v>
          </cell>
          <cell r="F87">
            <v>2065</v>
          </cell>
        </row>
        <row r="88">
          <cell r="C88" t="str">
            <v>9210179</v>
          </cell>
          <cell r="F88">
            <v>5648</v>
          </cell>
        </row>
        <row r="89">
          <cell r="C89" t="str">
            <v>9210208</v>
          </cell>
          <cell r="F89">
            <v>7267</v>
          </cell>
        </row>
        <row r="90">
          <cell r="C90" t="str">
            <v>9210208</v>
          </cell>
          <cell r="F90">
            <v>7267</v>
          </cell>
        </row>
        <row r="91">
          <cell r="C91" t="str">
            <v>9210656</v>
          </cell>
          <cell r="F91">
            <v>6502</v>
          </cell>
        </row>
        <row r="92">
          <cell r="C92" t="str">
            <v>9210162</v>
          </cell>
          <cell r="F92">
            <v>15</v>
          </cell>
        </row>
        <row r="93">
          <cell r="C93" t="str">
            <v>9210309</v>
          </cell>
          <cell r="F93">
            <v>21</v>
          </cell>
        </row>
        <row r="94">
          <cell r="C94" t="str">
            <v>9210601</v>
          </cell>
          <cell r="F94">
            <v>10</v>
          </cell>
        </row>
        <row r="95">
          <cell r="C95" t="str">
            <v>9209052</v>
          </cell>
          <cell r="F95">
            <v>5</v>
          </cell>
        </row>
        <row r="96">
          <cell r="C96" t="str">
            <v>9210708</v>
          </cell>
          <cell r="F96">
            <v>32</v>
          </cell>
        </row>
        <row r="97">
          <cell r="C97" t="str">
            <v>9210073</v>
          </cell>
          <cell r="F97">
            <v>476</v>
          </cell>
        </row>
        <row r="98">
          <cell r="C98" t="str">
            <v>9205002</v>
          </cell>
          <cell r="F98">
            <v>25000</v>
          </cell>
        </row>
        <row r="99">
          <cell r="C99" t="str">
            <v>9210442</v>
          </cell>
          <cell r="F99">
            <v>420</v>
          </cell>
        </row>
        <row r="100">
          <cell r="C100" t="str">
            <v>9210442</v>
          </cell>
          <cell r="F100">
            <v>208</v>
          </cell>
        </row>
        <row r="101">
          <cell r="C101" t="str">
            <v>9210637</v>
          </cell>
          <cell r="F101">
            <v>50</v>
          </cell>
        </row>
        <row r="102">
          <cell r="C102" t="str">
            <v>93102113</v>
          </cell>
          <cell r="F102">
            <v>51</v>
          </cell>
        </row>
        <row r="103">
          <cell r="C103" t="str">
            <v>9209028</v>
          </cell>
          <cell r="F103">
            <v>180</v>
          </cell>
        </row>
        <row r="104">
          <cell r="C104" t="str">
            <v>9210709</v>
          </cell>
          <cell r="F104">
            <v>10000</v>
          </cell>
        </row>
        <row r="105">
          <cell r="C105" t="str">
            <v>9210442</v>
          </cell>
          <cell r="F105">
            <v>400</v>
          </cell>
        </row>
        <row r="106">
          <cell r="C106" t="str">
            <v>93102113</v>
          </cell>
          <cell r="F106">
            <v>90</v>
          </cell>
        </row>
        <row r="107">
          <cell r="C107" t="str">
            <v>9210198</v>
          </cell>
          <cell r="F107">
            <v>600</v>
          </cell>
        </row>
        <row r="108">
          <cell r="C108" t="str">
            <v>9206004</v>
          </cell>
          <cell r="F108">
            <v>5000</v>
          </cell>
        </row>
        <row r="109">
          <cell r="C109" t="str">
            <v>9210234</v>
          </cell>
          <cell r="F109">
            <v>239.17</v>
          </cell>
        </row>
        <row r="110">
          <cell r="C110" t="str">
            <v>9210164</v>
          </cell>
          <cell r="F110">
            <v>1300</v>
          </cell>
        </row>
        <row r="111">
          <cell r="C111" t="str">
            <v>9210177</v>
          </cell>
          <cell r="F111">
            <v>10</v>
          </cell>
        </row>
        <row r="112">
          <cell r="C112" t="str">
            <v>9210228</v>
          </cell>
          <cell r="F112">
            <v>6</v>
          </cell>
        </row>
        <row r="113">
          <cell r="C113" t="str">
            <v>9210234</v>
          </cell>
          <cell r="F113">
            <v>227</v>
          </cell>
        </row>
        <row r="114">
          <cell r="C114" t="str">
            <v>9202111</v>
          </cell>
          <cell r="F114">
            <v>68</v>
          </cell>
        </row>
        <row r="115">
          <cell r="C115" t="str">
            <v>9210702</v>
          </cell>
          <cell r="F115">
            <v>1</v>
          </cell>
        </row>
        <row r="116">
          <cell r="C116" t="str">
            <v>9210446</v>
          </cell>
          <cell r="F116">
            <v>2</v>
          </cell>
        </row>
        <row r="117">
          <cell r="C117" t="str">
            <v>9210453</v>
          </cell>
          <cell r="F117">
            <v>3</v>
          </cell>
        </row>
        <row r="118">
          <cell r="C118" t="str">
            <v>9210460</v>
          </cell>
          <cell r="F118">
            <v>568</v>
          </cell>
        </row>
        <row r="119">
          <cell r="C119" t="str">
            <v>9210204</v>
          </cell>
          <cell r="F119">
            <v>5000</v>
          </cell>
        </row>
        <row r="120">
          <cell r="C120" t="str">
            <v>9207014</v>
          </cell>
          <cell r="F120">
            <v>2000</v>
          </cell>
        </row>
        <row r="121">
          <cell r="C121" t="str">
            <v>9210427</v>
          </cell>
          <cell r="F121">
            <v>2</v>
          </cell>
        </row>
        <row r="122">
          <cell r="C122" t="str">
            <v>9210059</v>
          </cell>
          <cell r="F122">
            <v>10</v>
          </cell>
        </row>
        <row r="123">
          <cell r="C123" t="str">
            <v>9202737</v>
          </cell>
          <cell r="F123">
            <v>10</v>
          </cell>
        </row>
        <row r="124">
          <cell r="C124" t="str">
            <v>9209104</v>
          </cell>
          <cell r="F124">
            <v>17</v>
          </cell>
        </row>
        <row r="125">
          <cell r="C125" t="str">
            <v>9310546</v>
          </cell>
          <cell r="F125">
            <v>5</v>
          </cell>
        </row>
        <row r="126">
          <cell r="C126" t="str">
            <v>9209104</v>
          </cell>
          <cell r="F126">
            <v>40</v>
          </cell>
        </row>
        <row r="127">
          <cell r="C127" t="str">
            <v>9310546</v>
          </cell>
          <cell r="F127">
            <v>210</v>
          </cell>
        </row>
        <row r="128">
          <cell r="C128" t="str">
            <v>93102113</v>
          </cell>
          <cell r="F128">
            <v>88</v>
          </cell>
        </row>
        <row r="129">
          <cell r="C129" t="str">
            <v>9201717</v>
          </cell>
          <cell r="F129">
            <v>500</v>
          </cell>
        </row>
        <row r="130">
          <cell r="C130" t="str">
            <v>93102113</v>
          </cell>
          <cell r="F130">
            <v>50</v>
          </cell>
        </row>
        <row r="131">
          <cell r="C131" t="str">
            <v>9210339</v>
          </cell>
          <cell r="F131">
            <v>100</v>
          </cell>
        </row>
        <row r="132">
          <cell r="C132" t="str">
            <v>9210339</v>
          </cell>
          <cell r="F132">
            <v>50</v>
          </cell>
        </row>
        <row r="133">
          <cell r="C133" t="str">
            <v>9310546</v>
          </cell>
          <cell r="F133">
            <v>126</v>
          </cell>
        </row>
        <row r="134">
          <cell r="C134" t="str">
            <v>9210138</v>
          </cell>
          <cell r="F134">
            <v>4</v>
          </cell>
        </row>
        <row r="135">
          <cell r="C135" t="str">
            <v>93102113</v>
          </cell>
          <cell r="F135">
            <v>100</v>
          </cell>
        </row>
        <row r="136">
          <cell r="C136" t="str">
            <v>9205034</v>
          </cell>
          <cell r="F136">
            <v>47690</v>
          </cell>
        </row>
        <row r="137">
          <cell r="C137" t="str">
            <v>9205005</v>
          </cell>
          <cell r="F137">
            <v>152310</v>
          </cell>
        </row>
        <row r="138">
          <cell r="C138" t="str">
            <v>9203009</v>
          </cell>
          <cell r="F138">
            <v>15</v>
          </cell>
        </row>
        <row r="139">
          <cell r="C139" t="str">
            <v>9209102</v>
          </cell>
          <cell r="F139">
            <v>60</v>
          </cell>
        </row>
        <row r="140">
          <cell r="C140" t="str">
            <v>9210673</v>
          </cell>
          <cell r="F140">
            <v>100000</v>
          </cell>
        </row>
        <row r="141">
          <cell r="C141" t="str">
            <v>9210320</v>
          </cell>
          <cell r="F141">
            <v>100000</v>
          </cell>
        </row>
        <row r="142">
          <cell r="C142" t="str">
            <v>9201729</v>
          </cell>
          <cell r="F142">
            <v>10000</v>
          </cell>
        </row>
        <row r="143">
          <cell r="C143" t="str">
            <v>9201728</v>
          </cell>
          <cell r="F143">
            <v>15000</v>
          </cell>
        </row>
        <row r="144">
          <cell r="C144" t="str">
            <v>9202624</v>
          </cell>
          <cell r="F144">
            <v>7597.5</v>
          </cell>
        </row>
        <row r="145">
          <cell r="C145" t="str">
            <v>9206114</v>
          </cell>
          <cell r="F145">
            <v>6000</v>
          </cell>
        </row>
        <row r="146">
          <cell r="C146" t="str">
            <v>9210203</v>
          </cell>
          <cell r="F146">
            <v>1225</v>
          </cell>
        </row>
        <row r="147">
          <cell r="C147" t="str">
            <v>9210203</v>
          </cell>
          <cell r="F147">
            <v>1</v>
          </cell>
        </row>
        <row r="148">
          <cell r="C148" t="str">
            <v>9208020</v>
          </cell>
          <cell r="F148">
            <v>11000</v>
          </cell>
        </row>
        <row r="149">
          <cell r="C149" t="str">
            <v>9208019</v>
          </cell>
          <cell r="F149">
            <v>20000</v>
          </cell>
        </row>
        <row r="150">
          <cell r="C150" t="str">
            <v>9210627</v>
          </cell>
          <cell r="F150">
            <v>12</v>
          </cell>
        </row>
        <row r="151">
          <cell r="C151" t="str">
            <v>9210628</v>
          </cell>
          <cell r="F151">
            <v>30</v>
          </cell>
        </row>
        <row r="152">
          <cell r="C152" t="str">
            <v>9208036</v>
          </cell>
          <cell r="F152">
            <v>100000</v>
          </cell>
        </row>
        <row r="153">
          <cell r="C153" t="str">
            <v>9210208</v>
          </cell>
          <cell r="F153">
            <v>3500</v>
          </cell>
        </row>
        <row r="154">
          <cell r="C154" t="str">
            <v>9210208</v>
          </cell>
          <cell r="F154">
            <v>3500</v>
          </cell>
        </row>
        <row r="155">
          <cell r="C155" t="str">
            <v>9210210</v>
          </cell>
          <cell r="F155">
            <v>3350</v>
          </cell>
        </row>
        <row r="156">
          <cell r="C156" t="str">
            <v>9210241</v>
          </cell>
          <cell r="F156">
            <v>3000</v>
          </cell>
        </row>
        <row r="157">
          <cell r="C157" t="str">
            <v>9210113</v>
          </cell>
          <cell r="F157">
            <v>7</v>
          </cell>
        </row>
        <row r="158">
          <cell r="C158" t="str">
            <v>9210656</v>
          </cell>
          <cell r="F158">
            <v>3</v>
          </cell>
        </row>
        <row r="159">
          <cell r="C159" t="str">
            <v>9210113</v>
          </cell>
          <cell r="F159">
            <v>20</v>
          </cell>
        </row>
        <row r="160">
          <cell r="C160" t="str">
            <v>9210207</v>
          </cell>
          <cell r="F160">
            <v>1450</v>
          </cell>
        </row>
        <row r="161">
          <cell r="C161" t="str">
            <v>9210208</v>
          </cell>
          <cell r="F161">
            <v>1000</v>
          </cell>
        </row>
        <row r="162">
          <cell r="C162" t="str">
            <v>9202737</v>
          </cell>
          <cell r="F162">
            <v>96</v>
          </cell>
        </row>
        <row r="163">
          <cell r="C163" t="str">
            <v>9210198</v>
          </cell>
          <cell r="F163">
            <v>1260</v>
          </cell>
        </row>
        <row r="164">
          <cell r="C164" t="str">
            <v>9210198</v>
          </cell>
          <cell r="F164">
            <v>480</v>
          </cell>
        </row>
        <row r="165">
          <cell r="C165" t="str">
            <v>9210710</v>
          </cell>
          <cell r="F165">
            <v>40</v>
          </cell>
        </row>
        <row r="166">
          <cell r="C166" t="str">
            <v>9210198</v>
          </cell>
          <cell r="F166">
            <v>1260</v>
          </cell>
        </row>
        <row r="167">
          <cell r="C167" t="str">
            <v>9210198</v>
          </cell>
          <cell r="F167">
            <v>480</v>
          </cell>
        </row>
        <row r="168">
          <cell r="C168" t="str">
            <v>9210442</v>
          </cell>
          <cell r="F168">
            <v>40</v>
          </cell>
        </row>
        <row r="169">
          <cell r="C169" t="str">
            <v>9210208</v>
          </cell>
          <cell r="F169">
            <v>2000</v>
          </cell>
        </row>
        <row r="170">
          <cell r="C170" t="str">
            <v>9210656</v>
          </cell>
          <cell r="F170">
            <v>840</v>
          </cell>
        </row>
        <row r="171">
          <cell r="C171" t="str">
            <v>9210208</v>
          </cell>
          <cell r="F171">
            <v>5500</v>
          </cell>
        </row>
        <row r="172">
          <cell r="C172" t="str">
            <v>9210267</v>
          </cell>
          <cell r="F172">
            <v>5774</v>
          </cell>
        </row>
        <row r="173">
          <cell r="C173" t="str">
            <v>9210398</v>
          </cell>
          <cell r="F173">
            <v>11548</v>
          </cell>
        </row>
        <row r="174">
          <cell r="C174" t="str">
            <v>9210205</v>
          </cell>
          <cell r="F174">
            <v>5774</v>
          </cell>
        </row>
        <row r="175">
          <cell r="C175" t="str">
            <v>9210259</v>
          </cell>
          <cell r="F175">
            <v>882</v>
          </cell>
        </row>
        <row r="176">
          <cell r="C176" t="str">
            <v>9210208</v>
          </cell>
          <cell r="F176">
            <v>882</v>
          </cell>
        </row>
        <row r="177">
          <cell r="C177" t="str">
            <v>9210267</v>
          </cell>
          <cell r="F177">
            <v>882</v>
          </cell>
        </row>
        <row r="178">
          <cell r="C178" t="str">
            <v>9210398</v>
          </cell>
          <cell r="F178">
            <v>882</v>
          </cell>
        </row>
        <row r="179">
          <cell r="C179" t="str">
            <v>9203044</v>
          </cell>
          <cell r="F179">
            <v>200000</v>
          </cell>
        </row>
        <row r="180">
          <cell r="C180" t="str">
            <v>9210197</v>
          </cell>
          <cell r="F180">
            <v>20000</v>
          </cell>
        </row>
        <row r="181">
          <cell r="C181" t="str">
            <v>9210711</v>
          </cell>
          <cell r="F181">
            <v>4</v>
          </cell>
        </row>
        <row r="182">
          <cell r="C182" t="str">
            <v>9201606</v>
          </cell>
          <cell r="F182">
            <v>1000</v>
          </cell>
        </row>
        <row r="183">
          <cell r="C183" t="str">
            <v>93102113</v>
          </cell>
          <cell r="F183">
            <v>48</v>
          </cell>
        </row>
        <row r="184">
          <cell r="C184" t="str">
            <v>9210103</v>
          </cell>
          <cell r="F184">
            <v>1</v>
          </cell>
        </row>
        <row r="185">
          <cell r="C185" t="str">
            <v>9210228</v>
          </cell>
          <cell r="F185">
            <v>2</v>
          </cell>
        </row>
        <row r="186">
          <cell r="C186" t="str">
            <v>9202111</v>
          </cell>
          <cell r="F186">
            <v>20</v>
          </cell>
        </row>
        <row r="187">
          <cell r="C187" t="str">
            <v>9210229</v>
          </cell>
          <cell r="F187">
            <v>3</v>
          </cell>
        </row>
        <row r="188">
          <cell r="C188" t="str">
            <v>9210229</v>
          </cell>
          <cell r="F188">
            <v>6</v>
          </cell>
        </row>
        <row r="189">
          <cell r="C189" t="str">
            <v>9210229</v>
          </cell>
          <cell r="F189">
            <v>6</v>
          </cell>
        </row>
        <row r="190">
          <cell r="C190" t="str">
            <v>9310547</v>
          </cell>
          <cell r="F190">
            <v>24</v>
          </cell>
        </row>
        <row r="191">
          <cell r="C191" t="str">
            <v>9210449</v>
          </cell>
          <cell r="F191">
            <v>12</v>
          </cell>
        </row>
        <row r="192">
          <cell r="C192" t="str">
            <v>9210481</v>
          </cell>
          <cell r="F192">
            <v>500</v>
          </cell>
        </row>
        <row r="193">
          <cell r="C193" t="str">
            <v>9210480</v>
          </cell>
          <cell r="F193">
            <v>333.34</v>
          </cell>
        </row>
        <row r="194">
          <cell r="C194" t="str">
            <v>9210197</v>
          </cell>
          <cell r="F194">
            <v>20000</v>
          </cell>
        </row>
        <row r="195">
          <cell r="C195" t="str">
            <v>9201606</v>
          </cell>
          <cell r="F195">
            <v>1000</v>
          </cell>
        </row>
        <row r="196">
          <cell r="C196" t="str">
            <v>9210711</v>
          </cell>
          <cell r="F196">
            <v>4</v>
          </cell>
        </row>
        <row r="197">
          <cell r="C197" t="str">
            <v>9210293</v>
          </cell>
          <cell r="F197">
            <v>6000</v>
          </cell>
        </row>
        <row r="198">
          <cell r="C198" t="str">
            <v>9201729</v>
          </cell>
          <cell r="F198">
            <v>59500</v>
          </cell>
        </row>
        <row r="199">
          <cell r="C199" t="str">
            <v>9201729</v>
          </cell>
          <cell r="F199">
            <v>98000</v>
          </cell>
        </row>
        <row r="200">
          <cell r="C200" t="str">
            <v>9201739</v>
          </cell>
          <cell r="F200">
            <v>5600</v>
          </cell>
        </row>
        <row r="201">
          <cell r="C201" t="str">
            <v>9201739</v>
          </cell>
          <cell r="F201">
            <v>11400</v>
          </cell>
        </row>
        <row r="202">
          <cell r="C202" t="str">
            <v>9201740</v>
          </cell>
          <cell r="F202">
            <v>50000</v>
          </cell>
        </row>
        <row r="203">
          <cell r="C203" t="str">
            <v>9201740</v>
          </cell>
          <cell r="F203">
            <v>50000</v>
          </cell>
        </row>
        <row r="204">
          <cell r="C204" t="str">
            <v>9210525</v>
          </cell>
          <cell r="F204">
            <v>1</v>
          </cell>
        </row>
        <row r="205">
          <cell r="C205" t="str">
            <v>9210182</v>
          </cell>
          <cell r="F205">
            <v>3932</v>
          </cell>
        </row>
        <row r="206">
          <cell r="C206" t="str">
            <v>9210208</v>
          </cell>
          <cell r="F206">
            <v>3860</v>
          </cell>
        </row>
        <row r="207">
          <cell r="C207" t="str">
            <v>9210208</v>
          </cell>
          <cell r="F207">
            <v>272</v>
          </cell>
        </row>
        <row r="208">
          <cell r="C208" t="str">
            <v>9210179</v>
          </cell>
          <cell r="F208">
            <v>3860</v>
          </cell>
        </row>
        <row r="209">
          <cell r="C209" t="str">
            <v>9210179</v>
          </cell>
          <cell r="F209">
            <v>1280</v>
          </cell>
        </row>
        <row r="210">
          <cell r="C210" t="str">
            <v>9210182</v>
          </cell>
          <cell r="F210">
            <v>1208</v>
          </cell>
        </row>
        <row r="211">
          <cell r="C211" t="str">
            <v>9202624</v>
          </cell>
          <cell r="F211">
            <v>2.0299999999999998</v>
          </cell>
        </row>
        <row r="212">
          <cell r="C212" t="str">
            <v>9210481</v>
          </cell>
          <cell r="F212">
            <v>300</v>
          </cell>
        </row>
        <row r="213">
          <cell r="C213" t="str">
            <v>9210480</v>
          </cell>
          <cell r="F213">
            <v>350</v>
          </cell>
        </row>
        <row r="214">
          <cell r="C214" t="str">
            <v>9210489</v>
          </cell>
          <cell r="F214">
            <v>5</v>
          </cell>
        </row>
        <row r="215">
          <cell r="C215" t="str">
            <v>9202722</v>
          </cell>
          <cell r="F215">
            <v>15</v>
          </cell>
        </row>
        <row r="216">
          <cell r="C216" t="str">
            <v>9202112</v>
          </cell>
          <cell r="F216">
            <v>9</v>
          </cell>
        </row>
        <row r="217">
          <cell r="C217" t="str">
            <v>9208036</v>
          </cell>
          <cell r="F217">
            <v>99500</v>
          </cell>
        </row>
        <row r="218">
          <cell r="C218" t="str">
            <v>9206004</v>
          </cell>
          <cell r="F218">
            <v>1000</v>
          </cell>
        </row>
        <row r="219">
          <cell r="C219" t="str">
            <v>9210225</v>
          </cell>
          <cell r="F219">
            <v>20000</v>
          </cell>
        </row>
        <row r="220">
          <cell r="C220" t="str">
            <v>9201704</v>
          </cell>
          <cell r="F220">
            <v>100</v>
          </cell>
        </row>
        <row r="221">
          <cell r="C221" t="str">
            <v>9202735</v>
          </cell>
          <cell r="F221">
            <v>2.67</v>
          </cell>
        </row>
        <row r="222">
          <cell r="C222" t="str">
            <v>9207011</v>
          </cell>
          <cell r="F222">
            <v>1000</v>
          </cell>
        </row>
        <row r="223">
          <cell r="C223" t="str">
            <v>9210179</v>
          </cell>
          <cell r="F223">
            <v>47900</v>
          </cell>
        </row>
        <row r="224">
          <cell r="C224" t="str">
            <v>9210182</v>
          </cell>
          <cell r="F224">
            <v>47900</v>
          </cell>
        </row>
        <row r="225">
          <cell r="C225" t="str">
            <v>9210225</v>
          </cell>
          <cell r="F225">
            <v>30000</v>
          </cell>
        </row>
        <row r="226">
          <cell r="C226" t="str">
            <v>9210179</v>
          </cell>
          <cell r="F226">
            <v>10760</v>
          </cell>
        </row>
        <row r="227">
          <cell r="C227" t="str">
            <v>9210175</v>
          </cell>
          <cell r="F227">
            <v>11200</v>
          </cell>
        </row>
        <row r="228">
          <cell r="C228" t="str">
            <v>9210281</v>
          </cell>
          <cell r="F228">
            <v>11200</v>
          </cell>
        </row>
        <row r="229">
          <cell r="C229" t="str">
            <v>9210235</v>
          </cell>
          <cell r="F229">
            <v>4810</v>
          </cell>
        </row>
        <row r="230">
          <cell r="C230" t="str">
            <v>9210175</v>
          </cell>
          <cell r="F230">
            <v>660</v>
          </cell>
        </row>
        <row r="231">
          <cell r="C231" t="str">
            <v>9210208</v>
          </cell>
          <cell r="F231">
            <v>840</v>
          </cell>
        </row>
        <row r="232">
          <cell r="C232" t="str">
            <v>9210204</v>
          </cell>
          <cell r="F232">
            <v>2000</v>
          </cell>
        </row>
        <row r="233">
          <cell r="C233" t="str">
            <v>9210136</v>
          </cell>
          <cell r="F233">
            <v>120</v>
          </cell>
        </row>
        <row r="234">
          <cell r="C234" t="str">
            <v>9210208</v>
          </cell>
          <cell r="F234">
            <v>40000</v>
          </cell>
        </row>
        <row r="235">
          <cell r="C235" t="str">
            <v>9210204</v>
          </cell>
          <cell r="F235">
            <v>1722</v>
          </cell>
        </row>
        <row r="236">
          <cell r="C236" t="str">
            <v>9210179</v>
          </cell>
          <cell r="F236">
            <v>2700</v>
          </cell>
        </row>
        <row r="237">
          <cell r="C237" t="str">
            <v>9210175</v>
          </cell>
          <cell r="F237">
            <v>3000</v>
          </cell>
        </row>
        <row r="238">
          <cell r="C238" t="str">
            <v>9210291</v>
          </cell>
          <cell r="F238">
            <v>2732</v>
          </cell>
        </row>
        <row r="239">
          <cell r="C239" t="str">
            <v>9210182</v>
          </cell>
          <cell r="F239">
            <v>2600</v>
          </cell>
        </row>
        <row r="240">
          <cell r="C240" t="str">
            <v>9210208</v>
          </cell>
          <cell r="F240">
            <v>2600</v>
          </cell>
        </row>
        <row r="241">
          <cell r="C241" t="str">
            <v>9210179</v>
          </cell>
          <cell r="F241">
            <v>200</v>
          </cell>
        </row>
        <row r="242">
          <cell r="C242" t="str">
            <v>9210208</v>
          </cell>
          <cell r="F242">
            <v>200</v>
          </cell>
        </row>
        <row r="243">
          <cell r="C243" t="str">
            <v>9210175</v>
          </cell>
          <cell r="F243">
            <v>200</v>
          </cell>
        </row>
        <row r="244">
          <cell r="C244" t="str">
            <v>9209091</v>
          </cell>
          <cell r="F244">
            <v>2128</v>
          </cell>
        </row>
        <row r="245">
          <cell r="C245" t="str">
            <v>9210113</v>
          </cell>
          <cell r="F245">
            <v>40</v>
          </cell>
        </row>
        <row r="246">
          <cell r="C246" t="str">
            <v>93102113</v>
          </cell>
          <cell r="F246">
            <v>209</v>
          </cell>
        </row>
        <row r="247">
          <cell r="C247" t="str">
            <v>9210659</v>
          </cell>
          <cell r="F247">
            <v>55</v>
          </cell>
        </row>
        <row r="248">
          <cell r="C248" t="str">
            <v>9203035</v>
          </cell>
          <cell r="F248">
            <v>35</v>
          </cell>
        </row>
        <row r="249">
          <cell r="C249" t="str">
            <v>9210711</v>
          </cell>
          <cell r="F249">
            <v>2</v>
          </cell>
        </row>
        <row r="250">
          <cell r="C250" t="str">
            <v>9210276</v>
          </cell>
          <cell r="F250">
            <v>9000</v>
          </cell>
        </row>
        <row r="251">
          <cell r="C251" t="str">
            <v>93102113</v>
          </cell>
          <cell r="F251">
            <v>20</v>
          </cell>
        </row>
        <row r="252">
          <cell r="C252" t="str">
            <v>9210186</v>
          </cell>
          <cell r="F252">
            <v>1000</v>
          </cell>
        </row>
        <row r="253">
          <cell r="C253" t="str">
            <v>93102113</v>
          </cell>
          <cell r="F253">
            <v>89</v>
          </cell>
        </row>
        <row r="254">
          <cell r="C254" t="str">
            <v>9210136</v>
          </cell>
          <cell r="F254">
            <v>15</v>
          </cell>
        </row>
        <row r="255">
          <cell r="C255" t="str">
            <v>9210136</v>
          </cell>
          <cell r="F255">
            <v>1</v>
          </cell>
        </row>
        <row r="256">
          <cell r="C256" t="str">
            <v>9210228</v>
          </cell>
          <cell r="F256">
            <v>6</v>
          </cell>
        </row>
        <row r="257">
          <cell r="C257" t="str">
            <v>9210229</v>
          </cell>
          <cell r="F257">
            <v>9</v>
          </cell>
        </row>
        <row r="258">
          <cell r="C258" t="str">
            <v>9210660</v>
          </cell>
          <cell r="F258">
            <v>60</v>
          </cell>
        </row>
        <row r="259">
          <cell r="C259" t="str">
            <v>9210162</v>
          </cell>
          <cell r="F259">
            <v>17.2</v>
          </cell>
        </row>
        <row r="260">
          <cell r="C260" t="str">
            <v>9210667</v>
          </cell>
          <cell r="F260">
            <v>14.5</v>
          </cell>
        </row>
        <row r="261">
          <cell r="C261" t="str">
            <v>9210601</v>
          </cell>
          <cell r="F261">
            <v>10</v>
          </cell>
        </row>
        <row r="262">
          <cell r="C262" t="str">
            <v>9210667</v>
          </cell>
          <cell r="F262">
            <v>6</v>
          </cell>
        </row>
        <row r="263">
          <cell r="C263" t="str">
            <v>9210662</v>
          </cell>
          <cell r="F263">
            <v>240.5</v>
          </cell>
        </row>
        <row r="264">
          <cell r="C264" t="str">
            <v>9210660</v>
          </cell>
          <cell r="F264">
            <v>15</v>
          </cell>
        </row>
        <row r="265">
          <cell r="C265" t="str">
            <v>9210508</v>
          </cell>
          <cell r="F265">
            <v>30</v>
          </cell>
        </row>
        <row r="266">
          <cell r="C266" t="str">
            <v>9206110</v>
          </cell>
          <cell r="F266">
            <v>2000</v>
          </cell>
        </row>
        <row r="267">
          <cell r="C267" t="str">
            <v>9206120</v>
          </cell>
          <cell r="F267">
            <v>4000</v>
          </cell>
        </row>
        <row r="268">
          <cell r="C268" t="str">
            <v>9201729</v>
          </cell>
          <cell r="F268">
            <v>200000</v>
          </cell>
        </row>
        <row r="269">
          <cell r="C269" t="str">
            <v>9201740</v>
          </cell>
          <cell r="F269">
            <v>40000</v>
          </cell>
        </row>
        <row r="270">
          <cell r="C270" t="str">
            <v>9202624</v>
          </cell>
          <cell r="F270">
            <v>402.5</v>
          </cell>
        </row>
        <row r="271">
          <cell r="C271" t="str">
            <v>9210712</v>
          </cell>
          <cell r="F271">
            <v>1000</v>
          </cell>
        </row>
        <row r="272">
          <cell r="C272" t="str">
            <v>9210160</v>
          </cell>
          <cell r="F272">
            <v>100</v>
          </cell>
        </row>
        <row r="273">
          <cell r="C273" t="str">
            <v>9206113</v>
          </cell>
          <cell r="F273">
            <v>2000</v>
          </cell>
        </row>
        <row r="274">
          <cell r="C274" t="str">
            <v>9210210</v>
          </cell>
          <cell r="F274">
            <v>55000</v>
          </cell>
        </row>
        <row r="275">
          <cell r="C275" t="str">
            <v>9210179</v>
          </cell>
          <cell r="F275">
            <v>4461</v>
          </cell>
        </row>
        <row r="276">
          <cell r="C276" t="str">
            <v>9210123</v>
          </cell>
          <cell r="F276">
            <v>55000</v>
          </cell>
        </row>
        <row r="277">
          <cell r="C277" t="str">
            <v>9210204</v>
          </cell>
          <cell r="F277">
            <v>53513</v>
          </cell>
        </row>
        <row r="278">
          <cell r="C278" t="str">
            <v>9210208</v>
          </cell>
          <cell r="F278">
            <v>53513</v>
          </cell>
        </row>
        <row r="279">
          <cell r="C279" t="str">
            <v>9210182</v>
          </cell>
          <cell r="F279">
            <v>53513</v>
          </cell>
        </row>
        <row r="280">
          <cell r="C280" t="str">
            <v>9210291</v>
          </cell>
          <cell r="F280">
            <v>53513</v>
          </cell>
        </row>
        <row r="281">
          <cell r="C281" t="str">
            <v>9210225</v>
          </cell>
          <cell r="F281">
            <v>1400</v>
          </cell>
        </row>
        <row r="282">
          <cell r="C282" t="str">
            <v>9210225</v>
          </cell>
          <cell r="F282">
            <v>53513</v>
          </cell>
        </row>
        <row r="283">
          <cell r="C283" t="str">
            <v>9210204</v>
          </cell>
          <cell r="F283">
            <v>1400</v>
          </cell>
        </row>
        <row r="284">
          <cell r="C284" t="str">
            <v>9210208</v>
          </cell>
          <cell r="F284">
            <v>1400</v>
          </cell>
        </row>
        <row r="285">
          <cell r="C285" t="str">
            <v>9210225</v>
          </cell>
          <cell r="F285">
            <v>1782</v>
          </cell>
        </row>
        <row r="286">
          <cell r="C286" t="str">
            <v>9210225</v>
          </cell>
          <cell r="F286">
            <v>654</v>
          </cell>
        </row>
        <row r="287">
          <cell r="C287" t="str">
            <v>9210179</v>
          </cell>
          <cell r="F287">
            <v>1410</v>
          </cell>
        </row>
        <row r="288">
          <cell r="C288" t="str">
            <v>9210182</v>
          </cell>
          <cell r="F288">
            <v>1410</v>
          </cell>
        </row>
        <row r="289">
          <cell r="C289" t="str">
            <v>9210208</v>
          </cell>
          <cell r="F289">
            <v>1410</v>
          </cell>
        </row>
        <row r="290">
          <cell r="C290" t="str">
            <v>9210208</v>
          </cell>
          <cell r="F290">
            <v>1000</v>
          </cell>
        </row>
        <row r="291">
          <cell r="C291" t="str">
            <v>9210179</v>
          </cell>
          <cell r="F291">
            <v>75</v>
          </cell>
        </row>
        <row r="292">
          <cell r="C292" t="str">
            <v>9210179</v>
          </cell>
          <cell r="F292">
            <v>132</v>
          </cell>
        </row>
        <row r="293">
          <cell r="C293" t="str">
            <v>9210179</v>
          </cell>
          <cell r="F293">
            <v>483</v>
          </cell>
        </row>
        <row r="294">
          <cell r="C294" t="str">
            <v>9310527</v>
          </cell>
          <cell r="F294">
            <v>3500</v>
          </cell>
        </row>
        <row r="295">
          <cell r="C295" t="str">
            <v>9210504</v>
          </cell>
          <cell r="F295">
            <v>11</v>
          </cell>
        </row>
        <row r="296">
          <cell r="C296" t="str">
            <v>9210449</v>
          </cell>
          <cell r="F296">
            <v>6</v>
          </cell>
        </row>
        <row r="297">
          <cell r="C297" t="str">
            <v>9210450</v>
          </cell>
          <cell r="F297">
            <v>40</v>
          </cell>
        </row>
        <row r="298">
          <cell r="C298" t="str">
            <v>9210472</v>
          </cell>
          <cell r="F298">
            <v>1</v>
          </cell>
        </row>
        <row r="299">
          <cell r="C299" t="str">
            <v>9210495</v>
          </cell>
          <cell r="F299">
            <v>3</v>
          </cell>
        </row>
        <row r="300">
          <cell r="C300" t="str">
            <v>9210346</v>
          </cell>
          <cell r="F300">
            <v>3</v>
          </cell>
        </row>
        <row r="301">
          <cell r="C301" t="str">
            <v>9210205</v>
          </cell>
          <cell r="F301">
            <v>950</v>
          </cell>
        </row>
        <row r="302">
          <cell r="C302" t="str">
            <v>9210480</v>
          </cell>
          <cell r="F302">
            <v>1013</v>
          </cell>
        </row>
        <row r="303">
          <cell r="C303" t="str">
            <v>9210481</v>
          </cell>
          <cell r="F303">
            <v>620</v>
          </cell>
        </row>
        <row r="304">
          <cell r="C304" t="str">
            <v>9210219</v>
          </cell>
          <cell r="F304">
            <v>215880</v>
          </cell>
        </row>
        <row r="305">
          <cell r="C305" t="str">
            <v>9209030</v>
          </cell>
          <cell r="F305">
            <v>10</v>
          </cell>
        </row>
        <row r="306">
          <cell r="C306" t="str">
            <v>9202111</v>
          </cell>
          <cell r="F306">
            <v>50</v>
          </cell>
        </row>
        <row r="307">
          <cell r="C307" t="str">
            <v>9209028</v>
          </cell>
          <cell r="F307">
            <v>1000</v>
          </cell>
        </row>
        <row r="308">
          <cell r="C308" t="str">
            <v>9210105</v>
          </cell>
          <cell r="F308">
            <v>200</v>
          </cell>
        </row>
        <row r="309">
          <cell r="C309" t="str">
            <v>9210197</v>
          </cell>
          <cell r="F309">
            <v>30000</v>
          </cell>
        </row>
        <row r="310">
          <cell r="C310" t="str">
            <v>9210267</v>
          </cell>
          <cell r="F310">
            <v>1500</v>
          </cell>
        </row>
        <row r="311">
          <cell r="C311" t="str">
            <v>9210208</v>
          </cell>
          <cell r="F311">
            <v>2500</v>
          </cell>
        </row>
        <row r="312">
          <cell r="C312" t="str">
            <v>9210136</v>
          </cell>
          <cell r="F312">
            <v>60</v>
          </cell>
        </row>
        <row r="313">
          <cell r="C313" t="str">
            <v>9203035</v>
          </cell>
          <cell r="F313">
            <v>25</v>
          </cell>
        </row>
        <row r="314">
          <cell r="C314" t="str">
            <v>9207023</v>
          </cell>
          <cell r="F314">
            <v>100000</v>
          </cell>
        </row>
        <row r="315">
          <cell r="C315" t="str">
            <v>9207020</v>
          </cell>
          <cell r="F315">
            <v>100000</v>
          </cell>
        </row>
        <row r="316">
          <cell r="C316" t="str">
            <v>9202111</v>
          </cell>
          <cell r="F316">
            <v>6800</v>
          </cell>
        </row>
        <row r="317">
          <cell r="C317" t="str">
            <v>9210136</v>
          </cell>
          <cell r="F317">
            <v>60</v>
          </cell>
        </row>
        <row r="318">
          <cell r="C318" t="str">
            <v>9210136</v>
          </cell>
          <cell r="F318">
            <v>230</v>
          </cell>
        </row>
        <row r="319">
          <cell r="C319" t="str">
            <v>9210371</v>
          </cell>
          <cell r="F319">
            <v>300</v>
          </cell>
        </row>
        <row r="320">
          <cell r="C320" t="str">
            <v>9210225</v>
          </cell>
          <cell r="F320">
            <v>1020</v>
          </cell>
        </row>
        <row r="321">
          <cell r="C321" t="str">
            <v>93102122</v>
          </cell>
          <cell r="F321">
            <v>890</v>
          </cell>
        </row>
        <row r="322">
          <cell r="C322" t="str">
            <v>93102120</v>
          </cell>
          <cell r="F322">
            <v>1000</v>
          </cell>
        </row>
        <row r="323">
          <cell r="C323" t="str">
            <v>93102121</v>
          </cell>
          <cell r="F323">
            <v>5000</v>
          </cell>
        </row>
        <row r="324">
          <cell r="C324" t="str">
            <v>9203030</v>
          </cell>
          <cell r="F324">
            <v>1</v>
          </cell>
        </row>
        <row r="325">
          <cell r="C325" t="str">
            <v>9203030</v>
          </cell>
          <cell r="F325">
            <v>1</v>
          </cell>
        </row>
        <row r="326">
          <cell r="C326" t="str">
            <v>9203030</v>
          </cell>
          <cell r="F326">
            <v>1</v>
          </cell>
        </row>
        <row r="327">
          <cell r="C327" t="str">
            <v>9203030</v>
          </cell>
          <cell r="F327">
            <v>1</v>
          </cell>
        </row>
        <row r="328">
          <cell r="C328" t="str">
            <v>9203036</v>
          </cell>
          <cell r="F328">
            <v>1</v>
          </cell>
        </row>
        <row r="329">
          <cell r="C329" t="str">
            <v>9203036</v>
          </cell>
          <cell r="F329">
            <v>1</v>
          </cell>
        </row>
        <row r="330">
          <cell r="C330" t="str">
            <v>9210208</v>
          </cell>
          <cell r="F330">
            <v>1000</v>
          </cell>
        </row>
        <row r="331">
          <cell r="C331" t="str">
            <v>9210208</v>
          </cell>
          <cell r="F331">
            <v>120</v>
          </cell>
        </row>
        <row r="332">
          <cell r="C332" t="str">
            <v>9210205</v>
          </cell>
          <cell r="F332">
            <v>2000</v>
          </cell>
        </row>
        <row r="333">
          <cell r="C333" t="str">
            <v>9210490</v>
          </cell>
          <cell r="F333">
            <v>10.5</v>
          </cell>
        </row>
        <row r="334">
          <cell r="C334" t="str">
            <v>9210490</v>
          </cell>
          <cell r="F334">
            <v>2</v>
          </cell>
        </row>
        <row r="335">
          <cell r="C335" t="str">
            <v>9210490</v>
          </cell>
          <cell r="F335">
            <v>2</v>
          </cell>
        </row>
        <row r="336">
          <cell r="C336" t="str">
            <v>9210495</v>
          </cell>
          <cell r="F336">
            <v>1</v>
          </cell>
        </row>
        <row r="337">
          <cell r="C337" t="str">
            <v>93102123</v>
          </cell>
          <cell r="F337">
            <v>1</v>
          </cell>
        </row>
        <row r="338">
          <cell r="C338" t="str">
            <v>93102123</v>
          </cell>
          <cell r="F338">
            <v>1</v>
          </cell>
        </row>
        <row r="339">
          <cell r="C339" t="str">
            <v>9210490</v>
          </cell>
          <cell r="F339">
            <v>2</v>
          </cell>
        </row>
        <row r="340">
          <cell r="C340" t="str">
            <v>9210490</v>
          </cell>
          <cell r="F340">
            <v>2</v>
          </cell>
        </row>
        <row r="341">
          <cell r="C341" t="str">
            <v>9210490</v>
          </cell>
          <cell r="F341">
            <v>2.7</v>
          </cell>
        </row>
        <row r="342">
          <cell r="C342" t="str">
            <v>9210490</v>
          </cell>
          <cell r="F342">
            <v>3</v>
          </cell>
        </row>
        <row r="343">
          <cell r="C343" t="str">
            <v>9210147</v>
          </cell>
          <cell r="F343">
            <v>0.5</v>
          </cell>
        </row>
        <row r="344">
          <cell r="C344" t="str">
            <v>9210147</v>
          </cell>
          <cell r="F344">
            <v>1</v>
          </cell>
        </row>
        <row r="345">
          <cell r="C345" t="str">
            <v>9210490</v>
          </cell>
          <cell r="F345">
            <v>36</v>
          </cell>
        </row>
        <row r="346">
          <cell r="C346" t="str">
            <v>9210228</v>
          </cell>
          <cell r="F346">
            <v>1</v>
          </cell>
        </row>
        <row r="347">
          <cell r="C347" t="str">
            <v>9210164</v>
          </cell>
          <cell r="F347">
            <v>18</v>
          </cell>
        </row>
        <row r="348">
          <cell r="C348" t="str">
            <v>9210656</v>
          </cell>
          <cell r="F348">
            <v>500</v>
          </cell>
        </row>
        <row r="349">
          <cell r="C349" t="str">
            <v>9210164</v>
          </cell>
          <cell r="F349">
            <v>20</v>
          </cell>
        </row>
        <row r="350">
          <cell r="C350" t="str">
            <v>9210147</v>
          </cell>
          <cell r="F350">
            <v>15</v>
          </cell>
        </row>
        <row r="351">
          <cell r="C351" t="str">
            <v>9210147</v>
          </cell>
          <cell r="F351">
            <v>163</v>
          </cell>
        </row>
        <row r="352">
          <cell r="C352" t="str">
            <v>9210147</v>
          </cell>
          <cell r="F352">
            <v>33.5</v>
          </cell>
        </row>
        <row r="353">
          <cell r="C353" t="str">
            <v>9210480</v>
          </cell>
          <cell r="F353">
            <v>155</v>
          </cell>
        </row>
        <row r="354">
          <cell r="C354" t="str">
            <v>9210481</v>
          </cell>
          <cell r="F354">
            <v>382</v>
          </cell>
        </row>
        <row r="355">
          <cell r="C355" t="str">
            <v>9210522</v>
          </cell>
          <cell r="F355">
            <v>226.5</v>
          </cell>
        </row>
        <row r="356">
          <cell r="C356" t="str">
            <v>9210523</v>
          </cell>
          <cell r="F356">
            <v>840</v>
          </cell>
        </row>
        <row r="357">
          <cell r="C357" t="str">
            <v>9210482</v>
          </cell>
          <cell r="F357">
            <v>630</v>
          </cell>
        </row>
        <row r="358">
          <cell r="C358" t="str">
            <v>9210482</v>
          </cell>
          <cell r="F358">
            <v>114.8</v>
          </cell>
        </row>
        <row r="359">
          <cell r="C359" t="str">
            <v>9210480</v>
          </cell>
          <cell r="F359">
            <v>600</v>
          </cell>
        </row>
        <row r="360">
          <cell r="C360" t="str">
            <v>93102113</v>
          </cell>
          <cell r="F360">
            <v>100</v>
          </cell>
        </row>
        <row r="361">
          <cell r="C361" t="str">
            <v>9210379</v>
          </cell>
          <cell r="F361">
            <v>4</v>
          </cell>
        </row>
        <row r="362">
          <cell r="C362" t="str">
            <v>9210235</v>
          </cell>
          <cell r="F362">
            <v>300</v>
          </cell>
        </row>
        <row r="363">
          <cell r="C363" t="str">
            <v>9210432</v>
          </cell>
          <cell r="F363">
            <v>30</v>
          </cell>
        </row>
        <row r="364">
          <cell r="C364" t="str">
            <v>9210208</v>
          </cell>
          <cell r="F364">
            <v>3000</v>
          </cell>
        </row>
        <row r="365">
          <cell r="C365" t="str">
            <v>9203028</v>
          </cell>
          <cell r="F365">
            <v>100</v>
          </cell>
        </row>
        <row r="366">
          <cell r="C366" t="str">
            <v>9310552</v>
          </cell>
          <cell r="F366">
            <v>20</v>
          </cell>
        </row>
        <row r="367">
          <cell r="C367" t="str">
            <v>93102113</v>
          </cell>
          <cell r="F367">
            <v>71</v>
          </cell>
        </row>
        <row r="368">
          <cell r="C368" t="str">
            <v>9210524</v>
          </cell>
          <cell r="F368">
            <v>10</v>
          </cell>
        </row>
        <row r="369">
          <cell r="C369" t="str">
            <v>93102113</v>
          </cell>
          <cell r="F369">
            <v>4</v>
          </cell>
        </row>
        <row r="370">
          <cell r="C370" t="str">
            <v>9210659</v>
          </cell>
          <cell r="F370">
            <v>80</v>
          </cell>
        </row>
        <row r="371">
          <cell r="C371" t="str">
            <v>9210371</v>
          </cell>
          <cell r="F371">
            <v>50</v>
          </cell>
        </row>
        <row r="372">
          <cell r="C372" t="str">
            <v>9210180</v>
          </cell>
          <cell r="F372">
            <v>5000</v>
          </cell>
        </row>
        <row r="373">
          <cell r="C373" t="str">
            <v>9207019</v>
          </cell>
          <cell r="F373">
            <v>50000</v>
          </cell>
        </row>
        <row r="374">
          <cell r="C374" t="str">
            <v>9203034</v>
          </cell>
          <cell r="F374">
            <v>50000</v>
          </cell>
        </row>
        <row r="375">
          <cell r="C375" t="str">
            <v>9210179</v>
          </cell>
          <cell r="F375">
            <v>26500</v>
          </cell>
        </row>
        <row r="376">
          <cell r="C376" t="str">
            <v>9210208</v>
          </cell>
          <cell r="F376">
            <v>24000</v>
          </cell>
        </row>
        <row r="377">
          <cell r="C377" t="str">
            <v>9210182</v>
          </cell>
          <cell r="F377">
            <v>32000</v>
          </cell>
        </row>
        <row r="378">
          <cell r="C378" t="str">
            <v>9210175</v>
          </cell>
          <cell r="F378">
            <v>40000</v>
          </cell>
        </row>
        <row r="379">
          <cell r="C379" t="str">
            <v>9201729</v>
          </cell>
          <cell r="F379">
            <v>18100</v>
          </cell>
        </row>
        <row r="380">
          <cell r="C380" t="str">
            <v>9201729</v>
          </cell>
          <cell r="F380">
            <v>16585</v>
          </cell>
        </row>
        <row r="381">
          <cell r="C381" t="str">
            <v>9201740</v>
          </cell>
          <cell r="F381">
            <v>8080</v>
          </cell>
        </row>
        <row r="382">
          <cell r="C382" t="str">
            <v>9201740</v>
          </cell>
          <cell r="F382">
            <v>7040</v>
          </cell>
        </row>
        <row r="383">
          <cell r="C383" t="str">
            <v>9201741</v>
          </cell>
          <cell r="F383">
            <v>4500</v>
          </cell>
        </row>
        <row r="384">
          <cell r="C384" t="str">
            <v>9201741</v>
          </cell>
          <cell r="F384">
            <v>3500</v>
          </cell>
        </row>
        <row r="385">
          <cell r="C385" t="str">
            <v>9201741</v>
          </cell>
          <cell r="F385">
            <v>1000</v>
          </cell>
        </row>
        <row r="386">
          <cell r="C386" t="str">
            <v>9201741</v>
          </cell>
          <cell r="F386">
            <v>11000</v>
          </cell>
        </row>
        <row r="387">
          <cell r="C387" t="str">
            <v>9210432</v>
          </cell>
          <cell r="F387">
            <v>413</v>
          </cell>
        </row>
        <row r="388">
          <cell r="C388" t="str">
            <v>9210432</v>
          </cell>
          <cell r="F388">
            <v>1517</v>
          </cell>
        </row>
        <row r="389">
          <cell r="C389" t="str">
            <v>9210432</v>
          </cell>
          <cell r="F389">
            <v>412</v>
          </cell>
        </row>
        <row r="390">
          <cell r="C390" t="str">
            <v>9210179</v>
          </cell>
          <cell r="F390">
            <v>7200</v>
          </cell>
        </row>
        <row r="391">
          <cell r="C391" t="str">
            <v>9210056</v>
          </cell>
          <cell r="F391">
            <v>500</v>
          </cell>
        </row>
        <row r="392">
          <cell r="C392" t="str">
            <v>9210489</v>
          </cell>
          <cell r="F392">
            <v>500</v>
          </cell>
        </row>
        <row r="393">
          <cell r="C393" t="str">
            <v>9210205</v>
          </cell>
          <cell r="F393">
            <v>4000</v>
          </cell>
        </row>
        <row r="394">
          <cell r="C394" t="str">
            <v>9210205</v>
          </cell>
          <cell r="F394">
            <v>500</v>
          </cell>
        </row>
        <row r="395">
          <cell r="C395" t="str">
            <v>9210235</v>
          </cell>
          <cell r="F395">
            <v>500</v>
          </cell>
        </row>
        <row r="396">
          <cell r="C396" t="str">
            <v>9210432</v>
          </cell>
          <cell r="F396">
            <v>300</v>
          </cell>
        </row>
        <row r="397">
          <cell r="C397" t="str">
            <v>9210205</v>
          </cell>
          <cell r="F397">
            <v>3000</v>
          </cell>
        </row>
        <row r="398">
          <cell r="C398" t="str">
            <v>9210398</v>
          </cell>
          <cell r="F398">
            <v>606</v>
          </cell>
        </row>
        <row r="399">
          <cell r="C399" t="str">
            <v>9210267</v>
          </cell>
          <cell r="F399">
            <v>6</v>
          </cell>
        </row>
        <row r="400">
          <cell r="C400" t="str">
            <v>9210267</v>
          </cell>
          <cell r="F400">
            <v>45</v>
          </cell>
        </row>
        <row r="401">
          <cell r="C401" t="str">
            <v>9210411</v>
          </cell>
          <cell r="F401">
            <v>210</v>
          </cell>
        </row>
        <row r="402">
          <cell r="C402" t="str">
            <v>9209030</v>
          </cell>
          <cell r="F402">
            <v>20</v>
          </cell>
        </row>
        <row r="403">
          <cell r="C403" t="str">
            <v>9210203</v>
          </cell>
          <cell r="F403">
            <v>15</v>
          </cell>
        </row>
        <row r="404">
          <cell r="C404" t="str">
            <v>9210179</v>
          </cell>
          <cell r="F404">
            <v>1000</v>
          </cell>
        </row>
        <row r="405">
          <cell r="C405" t="str">
            <v>9210175</v>
          </cell>
          <cell r="F405">
            <v>1000</v>
          </cell>
        </row>
        <row r="406">
          <cell r="C406" t="str">
            <v>9209029</v>
          </cell>
          <cell r="F406">
            <v>125</v>
          </cell>
        </row>
        <row r="407">
          <cell r="C407" t="str">
            <v>9210432</v>
          </cell>
          <cell r="F407">
            <v>21</v>
          </cell>
        </row>
        <row r="408">
          <cell r="C408" t="str">
            <v>9210432</v>
          </cell>
          <cell r="F408">
            <v>5</v>
          </cell>
        </row>
        <row r="409">
          <cell r="C409" t="str">
            <v>9210432</v>
          </cell>
          <cell r="F409">
            <v>2</v>
          </cell>
        </row>
        <row r="410">
          <cell r="C410" t="str">
            <v>9210310</v>
          </cell>
          <cell r="F410">
            <v>60</v>
          </cell>
        </row>
        <row r="411">
          <cell r="C411" t="str">
            <v>9210310</v>
          </cell>
          <cell r="F411">
            <v>120</v>
          </cell>
        </row>
        <row r="412">
          <cell r="C412" t="str">
            <v>9210310</v>
          </cell>
          <cell r="F412">
            <v>15</v>
          </cell>
        </row>
        <row r="413">
          <cell r="C413" t="str">
            <v>9210310</v>
          </cell>
          <cell r="F413">
            <v>50</v>
          </cell>
        </row>
        <row r="414">
          <cell r="C414" t="str">
            <v>9210429</v>
          </cell>
          <cell r="F414">
            <v>2</v>
          </cell>
        </row>
        <row r="415">
          <cell r="C415" t="str">
            <v>9210105</v>
          </cell>
          <cell r="F415">
            <v>40</v>
          </cell>
        </row>
        <row r="416">
          <cell r="C416" t="str">
            <v>9210310</v>
          </cell>
          <cell r="F416">
            <v>940</v>
          </cell>
        </row>
        <row r="417">
          <cell r="C417" t="str">
            <v>9210344</v>
          </cell>
          <cell r="F417">
            <v>30</v>
          </cell>
        </row>
        <row r="418">
          <cell r="C418" t="str">
            <v>9210637</v>
          </cell>
          <cell r="F418">
            <v>13</v>
          </cell>
        </row>
        <row r="419">
          <cell r="C419" t="str">
            <v>9210310</v>
          </cell>
          <cell r="F419">
            <v>10</v>
          </cell>
        </row>
        <row r="420">
          <cell r="C420" t="str">
            <v>93102113</v>
          </cell>
          <cell r="F420">
            <v>10</v>
          </cell>
        </row>
        <row r="421">
          <cell r="C421" t="str">
            <v>9210454</v>
          </cell>
          <cell r="F421">
            <v>200</v>
          </cell>
        </row>
        <row r="422">
          <cell r="C422" t="str">
            <v>9210454</v>
          </cell>
          <cell r="F422">
            <v>80</v>
          </cell>
        </row>
        <row r="423">
          <cell r="C423" t="str">
            <v>9210637</v>
          </cell>
          <cell r="F423">
            <v>101</v>
          </cell>
        </row>
        <row r="424">
          <cell r="C424" t="str">
            <v>93102113</v>
          </cell>
          <cell r="F424">
            <v>1</v>
          </cell>
        </row>
        <row r="425">
          <cell r="C425" t="str">
            <v>93102113</v>
          </cell>
          <cell r="F425">
            <v>9</v>
          </cell>
        </row>
        <row r="426">
          <cell r="C426" t="str">
            <v>9210637</v>
          </cell>
          <cell r="F426">
            <v>31</v>
          </cell>
        </row>
        <row r="427">
          <cell r="C427" t="str">
            <v>9210637</v>
          </cell>
          <cell r="F427">
            <v>1</v>
          </cell>
        </row>
        <row r="428">
          <cell r="C428" t="str">
            <v>9210344</v>
          </cell>
          <cell r="F428">
            <v>6</v>
          </cell>
        </row>
        <row r="429">
          <cell r="C429" t="str">
            <v>93102124</v>
          </cell>
          <cell r="F429">
            <v>10</v>
          </cell>
        </row>
        <row r="430">
          <cell r="C430" t="str">
            <v>9210310</v>
          </cell>
          <cell r="F430">
            <v>10</v>
          </cell>
        </row>
        <row r="431">
          <cell r="C431" t="str">
            <v>9208035</v>
          </cell>
          <cell r="F431">
            <v>98800</v>
          </cell>
        </row>
        <row r="432">
          <cell r="C432" t="str">
            <v>9210483</v>
          </cell>
          <cell r="F432">
            <v>461.6</v>
          </cell>
        </row>
        <row r="433">
          <cell r="C433" t="str">
            <v>9210484</v>
          </cell>
          <cell r="F433">
            <v>420</v>
          </cell>
        </row>
        <row r="434">
          <cell r="C434" t="str">
            <v>9210481</v>
          </cell>
          <cell r="F434">
            <v>500</v>
          </cell>
        </row>
        <row r="435">
          <cell r="C435" t="str">
            <v>9210482</v>
          </cell>
          <cell r="F435">
            <v>881.3</v>
          </cell>
        </row>
        <row r="436">
          <cell r="C436" t="str">
            <v>9201737</v>
          </cell>
          <cell r="F436">
            <v>5000</v>
          </cell>
        </row>
        <row r="437">
          <cell r="C437" t="str">
            <v>9201736</v>
          </cell>
          <cell r="F437">
            <v>5000</v>
          </cell>
        </row>
        <row r="438">
          <cell r="C438" t="str">
            <v>9203028</v>
          </cell>
          <cell r="F438">
            <v>200</v>
          </cell>
        </row>
        <row r="439">
          <cell r="C439" t="str">
            <v>9210675</v>
          </cell>
          <cell r="F439">
            <v>800</v>
          </cell>
        </row>
        <row r="440">
          <cell r="C440" t="str">
            <v>9210497</v>
          </cell>
          <cell r="F440">
            <v>400</v>
          </cell>
        </row>
        <row r="441">
          <cell r="C441" t="str">
            <v>9203048</v>
          </cell>
          <cell r="F441">
            <v>7</v>
          </cell>
        </row>
        <row r="442">
          <cell r="C442" t="str">
            <v>9210619</v>
          </cell>
          <cell r="F442">
            <v>1</v>
          </cell>
        </row>
        <row r="443">
          <cell r="C443" t="str">
            <v>9210179</v>
          </cell>
          <cell r="F443">
            <v>1750</v>
          </cell>
        </row>
        <row r="444">
          <cell r="C444" t="str">
            <v>9210398</v>
          </cell>
          <cell r="F444">
            <v>1608</v>
          </cell>
        </row>
        <row r="445">
          <cell r="C445" t="str">
            <v>9210182</v>
          </cell>
          <cell r="F445">
            <v>1608</v>
          </cell>
        </row>
        <row r="446">
          <cell r="C446" t="str">
            <v>9210175</v>
          </cell>
          <cell r="F446">
            <v>1900</v>
          </cell>
        </row>
        <row r="447">
          <cell r="C447" t="str">
            <v>9201717</v>
          </cell>
          <cell r="F447">
            <v>300</v>
          </cell>
        </row>
        <row r="448">
          <cell r="C448" t="str">
            <v>9210203</v>
          </cell>
          <cell r="F448">
            <v>2106</v>
          </cell>
        </row>
        <row r="449">
          <cell r="C449" t="str">
            <v>9202104</v>
          </cell>
          <cell r="F449">
            <v>1440</v>
          </cell>
        </row>
        <row r="450">
          <cell r="C450" t="str">
            <v>9201729</v>
          </cell>
          <cell r="F450">
            <v>80000</v>
          </cell>
        </row>
        <row r="451">
          <cell r="C451" t="str">
            <v>9201740</v>
          </cell>
          <cell r="F451">
            <v>4470</v>
          </cell>
        </row>
        <row r="452">
          <cell r="C452" t="str">
            <v>9201741</v>
          </cell>
          <cell r="F452">
            <v>20000</v>
          </cell>
        </row>
        <row r="453">
          <cell r="C453" t="str">
            <v>9201738</v>
          </cell>
          <cell r="F453">
            <v>4000</v>
          </cell>
        </row>
        <row r="454">
          <cell r="C454" t="str">
            <v>9201738</v>
          </cell>
          <cell r="F454">
            <v>9500</v>
          </cell>
        </row>
        <row r="455">
          <cell r="C455" t="str">
            <v>9210480</v>
          </cell>
          <cell r="F455">
            <v>500</v>
          </cell>
        </row>
        <row r="456">
          <cell r="C456" t="str">
            <v>9210481</v>
          </cell>
          <cell r="F456">
            <v>282.5</v>
          </cell>
        </row>
        <row r="457">
          <cell r="C457" t="str">
            <v>9210484</v>
          </cell>
          <cell r="F457">
            <v>1000</v>
          </cell>
        </row>
        <row r="458">
          <cell r="C458" t="str">
            <v>9210287</v>
          </cell>
          <cell r="F458">
            <v>256.5</v>
          </cell>
        </row>
        <row r="459">
          <cell r="C459" t="str">
            <v>9210482</v>
          </cell>
          <cell r="F459">
            <v>1098.3</v>
          </cell>
        </row>
        <row r="460">
          <cell r="C460" t="str">
            <v>9210483</v>
          </cell>
          <cell r="F460">
            <v>624.6</v>
          </cell>
        </row>
        <row r="461">
          <cell r="C461" t="str">
            <v>9209028</v>
          </cell>
          <cell r="F461">
            <v>668</v>
          </cell>
        </row>
        <row r="462">
          <cell r="C462" t="str">
            <v>9210085</v>
          </cell>
          <cell r="F462">
            <v>461</v>
          </cell>
        </row>
        <row r="463">
          <cell r="C463" t="str">
            <v>9201717</v>
          </cell>
          <cell r="F463">
            <v>5000</v>
          </cell>
        </row>
        <row r="464">
          <cell r="C464" t="str">
            <v>9207013</v>
          </cell>
          <cell r="F464">
            <v>200</v>
          </cell>
        </row>
        <row r="465">
          <cell r="C465" t="str">
            <v>9210197</v>
          </cell>
          <cell r="F465">
            <v>15</v>
          </cell>
        </row>
        <row r="466">
          <cell r="C466" t="str">
            <v>9209051</v>
          </cell>
          <cell r="F466">
            <v>8</v>
          </cell>
        </row>
        <row r="467">
          <cell r="C467" t="str">
            <v>9210713</v>
          </cell>
          <cell r="F467">
            <v>4</v>
          </cell>
        </row>
        <row r="468">
          <cell r="C468" t="str">
            <v>9210235</v>
          </cell>
          <cell r="F468">
            <v>350</v>
          </cell>
        </row>
        <row r="469">
          <cell r="C469" t="str">
            <v>9210235</v>
          </cell>
          <cell r="F469">
            <v>1600</v>
          </cell>
        </row>
        <row r="470">
          <cell r="C470" t="str">
            <v>9203048</v>
          </cell>
          <cell r="F470">
            <v>4</v>
          </cell>
        </row>
        <row r="471">
          <cell r="C471" t="str">
            <v>9208036</v>
          </cell>
          <cell r="F471">
            <v>99600</v>
          </cell>
        </row>
        <row r="472">
          <cell r="C472" t="str">
            <v>9210210</v>
          </cell>
          <cell r="F472">
            <v>20000</v>
          </cell>
        </row>
        <row r="473">
          <cell r="C473" t="str">
            <v>9205006</v>
          </cell>
          <cell r="F473">
            <v>101</v>
          </cell>
        </row>
        <row r="474">
          <cell r="C474" t="str">
            <v>9210136</v>
          </cell>
          <cell r="F474">
            <v>568</v>
          </cell>
        </row>
        <row r="475">
          <cell r="C475" t="str">
            <v>9210136</v>
          </cell>
          <cell r="F475">
            <v>1</v>
          </cell>
        </row>
        <row r="476">
          <cell r="C476" t="str">
            <v>9203046</v>
          </cell>
          <cell r="F476">
            <v>4</v>
          </cell>
        </row>
        <row r="477">
          <cell r="C477" t="str">
            <v>9210642</v>
          </cell>
          <cell r="F477">
            <v>300</v>
          </cell>
        </row>
        <row r="478">
          <cell r="C478" t="str">
            <v>9210235</v>
          </cell>
          <cell r="F478">
            <v>120</v>
          </cell>
        </row>
        <row r="479">
          <cell r="C479" t="str">
            <v>9210235</v>
          </cell>
          <cell r="F479">
            <v>900</v>
          </cell>
        </row>
        <row r="480">
          <cell r="C480" t="str">
            <v>93102113</v>
          </cell>
          <cell r="F480">
            <v>10</v>
          </cell>
        </row>
        <row r="481">
          <cell r="C481" t="str">
            <v>93102113</v>
          </cell>
          <cell r="F481">
            <v>12</v>
          </cell>
        </row>
        <row r="482">
          <cell r="C482" t="str">
            <v>9210659</v>
          </cell>
          <cell r="F482">
            <v>65</v>
          </cell>
        </row>
        <row r="483">
          <cell r="C483" t="str">
            <v>9210105</v>
          </cell>
          <cell r="F483">
            <v>30</v>
          </cell>
        </row>
        <row r="484">
          <cell r="C484" t="str">
            <v>9210659</v>
          </cell>
          <cell r="F484">
            <v>80</v>
          </cell>
        </row>
        <row r="485">
          <cell r="C485" t="str">
            <v>9210642</v>
          </cell>
          <cell r="F485">
            <v>300</v>
          </cell>
        </row>
        <row r="486">
          <cell r="C486" t="str">
            <v>9206112</v>
          </cell>
          <cell r="F486">
            <v>1000</v>
          </cell>
        </row>
        <row r="487">
          <cell r="C487" t="str">
            <v>9206120</v>
          </cell>
          <cell r="F487">
            <v>2000</v>
          </cell>
        </row>
        <row r="488">
          <cell r="C488" t="str">
            <v>9210642</v>
          </cell>
          <cell r="F488">
            <v>9600</v>
          </cell>
        </row>
        <row r="489">
          <cell r="C489" t="str">
            <v>9206121</v>
          </cell>
          <cell r="F489">
            <v>10099</v>
          </cell>
        </row>
        <row r="490">
          <cell r="C490" t="str">
            <v>9206122</v>
          </cell>
          <cell r="F490">
            <v>1167</v>
          </cell>
        </row>
        <row r="491">
          <cell r="C491" t="str">
            <v>9206123</v>
          </cell>
          <cell r="F491">
            <v>14</v>
          </cell>
        </row>
        <row r="492">
          <cell r="C492" t="str">
            <v>9210642</v>
          </cell>
          <cell r="F492">
            <v>9600</v>
          </cell>
        </row>
        <row r="493">
          <cell r="C493" t="str">
            <v>9210182</v>
          </cell>
          <cell r="F493">
            <v>9600</v>
          </cell>
        </row>
        <row r="494">
          <cell r="C494" t="str">
            <v>9210641</v>
          </cell>
          <cell r="F494">
            <v>7530</v>
          </cell>
        </row>
        <row r="495">
          <cell r="C495" t="str">
            <v>9210175</v>
          </cell>
          <cell r="F495">
            <v>628</v>
          </cell>
        </row>
        <row r="496">
          <cell r="C496" t="str">
            <v>9210182</v>
          </cell>
          <cell r="F496">
            <v>2</v>
          </cell>
        </row>
        <row r="497">
          <cell r="C497" t="str">
            <v>9210204</v>
          </cell>
          <cell r="F497">
            <v>7530</v>
          </cell>
        </row>
        <row r="498">
          <cell r="C498" t="str">
            <v>9210642</v>
          </cell>
          <cell r="F498">
            <v>7530</v>
          </cell>
        </row>
        <row r="499">
          <cell r="C499" t="str">
            <v>9210291</v>
          </cell>
          <cell r="F499">
            <v>7530</v>
          </cell>
        </row>
        <row r="500">
          <cell r="C500" t="str">
            <v>9210642</v>
          </cell>
          <cell r="F500">
            <v>7530</v>
          </cell>
        </row>
        <row r="501">
          <cell r="C501" t="str">
            <v>9210225</v>
          </cell>
          <cell r="F501">
            <v>251</v>
          </cell>
        </row>
        <row r="502">
          <cell r="C502" t="str">
            <v>9210522</v>
          </cell>
          <cell r="F502">
            <v>800</v>
          </cell>
        </row>
        <row r="503">
          <cell r="C503" t="str">
            <v>9210523</v>
          </cell>
          <cell r="F503">
            <v>1339.5</v>
          </cell>
        </row>
        <row r="504">
          <cell r="C504" t="str">
            <v>9209103</v>
          </cell>
          <cell r="F504">
            <v>200</v>
          </cell>
        </row>
        <row r="505">
          <cell r="C505" t="str">
            <v>9210197</v>
          </cell>
          <cell r="F505">
            <v>200000</v>
          </cell>
        </row>
        <row r="506">
          <cell r="C506" t="str">
            <v>9210497</v>
          </cell>
          <cell r="F506">
            <v>3000</v>
          </cell>
        </row>
        <row r="507">
          <cell r="C507" t="str">
            <v>9210673</v>
          </cell>
          <cell r="F507">
            <v>100000</v>
          </cell>
        </row>
        <row r="508">
          <cell r="C508" t="str">
            <v>9210320</v>
          </cell>
          <cell r="F508">
            <v>100000</v>
          </cell>
        </row>
        <row r="509">
          <cell r="C509" t="str">
            <v>9207013</v>
          </cell>
          <cell r="F509">
            <v>500</v>
          </cell>
        </row>
        <row r="510">
          <cell r="C510" t="str">
            <v>9210462</v>
          </cell>
          <cell r="F510">
            <v>5000</v>
          </cell>
        </row>
        <row r="511">
          <cell r="C511" t="str">
            <v>9210371</v>
          </cell>
          <cell r="F511">
            <v>1600</v>
          </cell>
        </row>
        <row r="512">
          <cell r="C512" t="str">
            <v>9202735</v>
          </cell>
          <cell r="F512">
            <v>100</v>
          </cell>
        </row>
        <row r="513">
          <cell r="C513" t="str">
            <v>9202737</v>
          </cell>
          <cell r="F513">
            <v>50</v>
          </cell>
        </row>
        <row r="514">
          <cell r="C514" t="str">
            <v>9210642</v>
          </cell>
          <cell r="F514">
            <v>10000</v>
          </cell>
        </row>
        <row r="515">
          <cell r="C515" t="str">
            <v>9210714</v>
          </cell>
          <cell r="F515">
            <v>5</v>
          </cell>
        </row>
        <row r="516">
          <cell r="C516" t="str">
            <v>9210715</v>
          </cell>
          <cell r="F516">
            <v>6</v>
          </cell>
        </row>
        <row r="517">
          <cell r="C517" t="str">
            <v>9207014</v>
          </cell>
          <cell r="F517">
            <v>3000</v>
          </cell>
        </row>
        <row r="518">
          <cell r="C518" t="str">
            <v>9210642</v>
          </cell>
          <cell r="F518">
            <v>120</v>
          </cell>
        </row>
        <row r="519">
          <cell r="C519" t="str">
            <v>9210274</v>
          </cell>
          <cell r="F519">
            <v>120</v>
          </cell>
        </row>
        <row r="520">
          <cell r="C520" t="str">
            <v>9210164</v>
          </cell>
          <cell r="F520">
            <v>2000</v>
          </cell>
        </row>
        <row r="521">
          <cell r="C521" t="str">
            <v>9210492</v>
          </cell>
          <cell r="F521">
            <v>60</v>
          </cell>
        </row>
        <row r="522">
          <cell r="C522" t="str">
            <v>9210556</v>
          </cell>
          <cell r="F522">
            <v>190</v>
          </cell>
        </row>
        <row r="523">
          <cell r="C523" t="str">
            <v>9201742</v>
          </cell>
          <cell r="F523">
            <v>22000</v>
          </cell>
        </row>
        <row r="524">
          <cell r="C524" t="str">
            <v>9210309</v>
          </cell>
          <cell r="F524">
            <v>25</v>
          </cell>
        </row>
        <row r="525">
          <cell r="C525" t="str">
            <v>9210127</v>
          </cell>
          <cell r="F525">
            <v>2000</v>
          </cell>
        </row>
        <row r="526">
          <cell r="C526" t="str">
            <v>9210660</v>
          </cell>
          <cell r="F526">
            <v>18</v>
          </cell>
        </row>
        <row r="527">
          <cell r="C527" t="str">
            <v>9209028</v>
          </cell>
          <cell r="F527">
            <v>400</v>
          </cell>
        </row>
        <row r="528">
          <cell r="C528" t="str">
            <v>93102113</v>
          </cell>
          <cell r="F528">
            <v>7</v>
          </cell>
        </row>
        <row r="529">
          <cell r="C529" t="str">
            <v>9210236</v>
          </cell>
          <cell r="F529">
            <v>230</v>
          </cell>
        </row>
        <row r="530">
          <cell r="C530" t="str">
            <v>9210432</v>
          </cell>
          <cell r="F530">
            <v>35</v>
          </cell>
        </row>
        <row r="531">
          <cell r="C531" t="str">
            <v>9203071</v>
          </cell>
          <cell r="F531">
            <v>10000</v>
          </cell>
        </row>
        <row r="532">
          <cell r="C532" t="str">
            <v>9203072</v>
          </cell>
          <cell r="F532">
            <v>7780</v>
          </cell>
        </row>
        <row r="533">
          <cell r="C533" t="str">
            <v>9201729</v>
          </cell>
          <cell r="F533">
            <v>96000</v>
          </cell>
        </row>
        <row r="534">
          <cell r="C534" t="str">
            <v>9201741</v>
          </cell>
          <cell r="F534">
            <v>16000</v>
          </cell>
        </row>
        <row r="535">
          <cell r="C535" t="str">
            <v>9201729</v>
          </cell>
          <cell r="F535">
            <v>4000</v>
          </cell>
        </row>
        <row r="536">
          <cell r="C536" t="str">
            <v>9201738</v>
          </cell>
          <cell r="F536">
            <v>1500</v>
          </cell>
        </row>
        <row r="537">
          <cell r="C537" t="str">
            <v>9201739</v>
          </cell>
          <cell r="F537">
            <v>2000</v>
          </cell>
        </row>
        <row r="538">
          <cell r="C538" t="str">
            <v>9210398</v>
          </cell>
          <cell r="F538">
            <v>400</v>
          </cell>
        </row>
        <row r="539">
          <cell r="C539" t="str">
            <v>9210175</v>
          </cell>
          <cell r="F539">
            <v>3600</v>
          </cell>
        </row>
        <row r="540">
          <cell r="C540" t="str">
            <v>9210175</v>
          </cell>
          <cell r="F540">
            <v>4800</v>
          </cell>
        </row>
      </sheetData>
      <sheetData sheetId="10">
        <row r="2">
          <cell r="C2" t="str">
            <v>9203022</v>
          </cell>
          <cell r="F2">
            <v>28000</v>
          </cell>
        </row>
        <row r="3">
          <cell r="C3" t="str">
            <v>9202625</v>
          </cell>
          <cell r="F3">
            <v>22</v>
          </cell>
        </row>
        <row r="4">
          <cell r="C4" t="str">
            <v>9210098</v>
          </cell>
          <cell r="F4">
            <v>185</v>
          </cell>
        </row>
        <row r="5">
          <cell r="C5" t="str">
            <v>9210099</v>
          </cell>
          <cell r="F5">
            <v>75</v>
          </cell>
        </row>
        <row r="6">
          <cell r="C6" t="str">
            <v>9210110</v>
          </cell>
          <cell r="F6">
            <v>120</v>
          </cell>
        </row>
        <row r="7">
          <cell r="C7" t="str">
            <v>9202625</v>
          </cell>
          <cell r="F7">
            <v>19</v>
          </cell>
        </row>
        <row r="8">
          <cell r="C8" t="str">
            <v>9210098</v>
          </cell>
          <cell r="F8">
            <v>20</v>
          </cell>
        </row>
        <row r="9">
          <cell r="C9" t="str">
            <v>9210098</v>
          </cell>
          <cell r="F9">
            <v>1</v>
          </cell>
        </row>
        <row r="10">
          <cell r="C10" t="str">
            <v>9210228</v>
          </cell>
          <cell r="F10">
            <v>25</v>
          </cell>
        </row>
        <row r="11">
          <cell r="C11" t="str">
            <v>9210245</v>
          </cell>
          <cell r="F11">
            <v>11</v>
          </cell>
        </row>
        <row r="12">
          <cell r="C12" t="str">
            <v>9210309</v>
          </cell>
          <cell r="F12">
            <v>150.69999999999999</v>
          </cell>
        </row>
        <row r="13">
          <cell r="C13" t="str">
            <v>9210310</v>
          </cell>
          <cell r="F13">
            <v>80</v>
          </cell>
        </row>
        <row r="14">
          <cell r="C14" t="str">
            <v>9210316</v>
          </cell>
          <cell r="F14">
            <v>7</v>
          </cell>
        </row>
        <row r="15">
          <cell r="C15" t="str">
            <v>9210380</v>
          </cell>
          <cell r="F15">
            <v>125</v>
          </cell>
        </row>
        <row r="16">
          <cell r="C16" t="str">
            <v>9210494</v>
          </cell>
          <cell r="F16">
            <v>28</v>
          </cell>
        </row>
        <row r="17">
          <cell r="C17" t="str">
            <v>9210601</v>
          </cell>
          <cell r="F17">
            <v>20</v>
          </cell>
        </row>
        <row r="18">
          <cell r="C18" t="str">
            <v>93102113</v>
          </cell>
          <cell r="F18">
            <v>61</v>
          </cell>
        </row>
        <row r="19">
          <cell r="C19" t="str">
            <v>9210214</v>
          </cell>
          <cell r="F19">
            <v>10</v>
          </cell>
        </row>
        <row r="20">
          <cell r="C20" t="str">
            <v>9210212</v>
          </cell>
          <cell r="F20">
            <v>50</v>
          </cell>
        </row>
        <row r="21">
          <cell r="C21" t="str">
            <v>9205017</v>
          </cell>
          <cell r="F21">
            <v>10000</v>
          </cell>
        </row>
        <row r="22">
          <cell r="C22" t="str">
            <v>9207020</v>
          </cell>
          <cell r="F22">
            <v>40000</v>
          </cell>
        </row>
        <row r="23">
          <cell r="C23" t="str">
            <v>9203062</v>
          </cell>
          <cell r="F23">
            <v>294</v>
          </cell>
        </row>
        <row r="24">
          <cell r="C24" t="str">
            <v>9203070</v>
          </cell>
          <cell r="F24">
            <v>540</v>
          </cell>
        </row>
        <row r="25">
          <cell r="C25" t="str">
            <v>9202111</v>
          </cell>
          <cell r="F25">
            <v>10</v>
          </cell>
        </row>
        <row r="26">
          <cell r="C26" t="str">
            <v>9202111</v>
          </cell>
          <cell r="F26">
            <v>13</v>
          </cell>
        </row>
        <row r="27">
          <cell r="C27" t="str">
            <v>9209051</v>
          </cell>
          <cell r="F27">
            <v>50</v>
          </cell>
        </row>
        <row r="28">
          <cell r="C28" t="str">
            <v>9210164</v>
          </cell>
          <cell r="F28">
            <v>30</v>
          </cell>
        </row>
        <row r="29">
          <cell r="C29" t="str">
            <v>9209029</v>
          </cell>
          <cell r="F29">
            <v>480</v>
          </cell>
        </row>
        <row r="30">
          <cell r="C30" t="str">
            <v>9210236</v>
          </cell>
          <cell r="F30">
            <v>75</v>
          </cell>
        </row>
        <row r="31">
          <cell r="C31" t="str">
            <v>9210236</v>
          </cell>
          <cell r="F31">
            <v>150</v>
          </cell>
        </row>
        <row r="32">
          <cell r="C32" t="str">
            <v>9210470</v>
          </cell>
          <cell r="F32">
            <v>60</v>
          </cell>
        </row>
        <row r="33">
          <cell r="C33" t="str">
            <v>9210618</v>
          </cell>
          <cell r="F33">
            <v>50</v>
          </cell>
        </row>
        <row r="34">
          <cell r="C34" t="str">
            <v>9202111</v>
          </cell>
          <cell r="F34">
            <v>21</v>
          </cell>
        </row>
        <row r="35">
          <cell r="C35" t="str">
            <v>9210212</v>
          </cell>
          <cell r="F35">
            <v>120</v>
          </cell>
        </row>
        <row r="36">
          <cell r="C36" t="str">
            <v>9202625</v>
          </cell>
          <cell r="F36">
            <v>2</v>
          </cell>
        </row>
        <row r="37">
          <cell r="C37" t="str">
            <v>9210181</v>
          </cell>
          <cell r="F37">
            <v>8000</v>
          </cell>
        </row>
        <row r="38">
          <cell r="C38" t="str">
            <v>9201001</v>
          </cell>
          <cell r="F38">
            <v>1798</v>
          </cell>
        </row>
        <row r="39">
          <cell r="C39" t="str">
            <v>9202730</v>
          </cell>
          <cell r="F39">
            <v>3.86</v>
          </cell>
        </row>
        <row r="40">
          <cell r="C40" t="str">
            <v>9202731</v>
          </cell>
          <cell r="F40">
            <v>4.62</v>
          </cell>
        </row>
        <row r="41">
          <cell r="C41" t="str">
            <v>9207024</v>
          </cell>
          <cell r="F41">
            <v>8</v>
          </cell>
        </row>
        <row r="42">
          <cell r="C42" t="str">
            <v>9202737</v>
          </cell>
          <cell r="F42">
            <v>91</v>
          </cell>
        </row>
        <row r="43">
          <cell r="C43" t="str">
            <v>9208022</v>
          </cell>
          <cell r="F43">
            <v>20000</v>
          </cell>
        </row>
        <row r="44">
          <cell r="C44" t="str">
            <v>9210179</v>
          </cell>
          <cell r="F44">
            <v>324</v>
          </cell>
        </row>
        <row r="45">
          <cell r="C45" t="str">
            <v>9210179</v>
          </cell>
          <cell r="F45">
            <v>300</v>
          </cell>
        </row>
        <row r="46">
          <cell r="C46" t="str">
            <v>9210179</v>
          </cell>
          <cell r="F46">
            <v>540</v>
          </cell>
        </row>
        <row r="47">
          <cell r="C47" t="str">
            <v>9210236</v>
          </cell>
          <cell r="F47">
            <v>500</v>
          </cell>
        </row>
        <row r="48">
          <cell r="C48" t="str">
            <v>9210470</v>
          </cell>
          <cell r="F48">
            <v>60</v>
          </cell>
        </row>
        <row r="49">
          <cell r="C49" t="str">
            <v>9210618</v>
          </cell>
          <cell r="F49">
            <v>200</v>
          </cell>
        </row>
        <row r="50">
          <cell r="C50" t="str">
            <v>9202625</v>
          </cell>
          <cell r="F50">
            <v>1</v>
          </cell>
        </row>
        <row r="51">
          <cell r="C51" t="str">
            <v>9209041</v>
          </cell>
          <cell r="F51">
            <v>5000</v>
          </cell>
        </row>
        <row r="52">
          <cell r="C52" t="str">
            <v>9209042</v>
          </cell>
          <cell r="F52">
            <v>300</v>
          </cell>
        </row>
        <row r="53">
          <cell r="C53" t="str">
            <v>9210413</v>
          </cell>
          <cell r="F53">
            <v>15</v>
          </cell>
        </row>
        <row r="54">
          <cell r="C54" t="str">
            <v>93102113</v>
          </cell>
          <cell r="F54">
            <v>45</v>
          </cell>
        </row>
        <row r="55">
          <cell r="C55" t="str">
            <v>9210615</v>
          </cell>
          <cell r="F55">
            <v>60</v>
          </cell>
        </row>
        <row r="56">
          <cell r="C56" t="str">
            <v>9210162</v>
          </cell>
          <cell r="F56">
            <v>2.5</v>
          </cell>
        </row>
        <row r="57">
          <cell r="C57" t="str">
            <v>9210435</v>
          </cell>
          <cell r="F57">
            <v>320</v>
          </cell>
        </row>
        <row r="58">
          <cell r="C58" t="str">
            <v>9210462</v>
          </cell>
          <cell r="F58">
            <v>246.4</v>
          </cell>
        </row>
        <row r="59">
          <cell r="C59" t="str">
            <v>93102115</v>
          </cell>
          <cell r="F59">
            <v>1422</v>
          </cell>
        </row>
        <row r="60">
          <cell r="C60" t="str">
            <v>9210434</v>
          </cell>
          <cell r="F60">
            <v>1480</v>
          </cell>
        </row>
        <row r="61">
          <cell r="C61" t="str">
            <v>9210434</v>
          </cell>
          <cell r="F61">
            <v>976</v>
          </cell>
        </row>
        <row r="62">
          <cell r="C62" t="str">
            <v>9210449</v>
          </cell>
          <cell r="F62">
            <v>2500</v>
          </cell>
        </row>
        <row r="63">
          <cell r="C63" t="str">
            <v>9210450</v>
          </cell>
          <cell r="F63">
            <v>5600</v>
          </cell>
        </row>
        <row r="64">
          <cell r="C64" t="str">
            <v>9210520</v>
          </cell>
          <cell r="F64">
            <v>2308.6</v>
          </cell>
        </row>
        <row r="65">
          <cell r="C65" t="str">
            <v>9210071</v>
          </cell>
          <cell r="F65">
            <v>1330</v>
          </cell>
        </row>
        <row r="66">
          <cell r="C66" t="str">
            <v>93102116</v>
          </cell>
          <cell r="F66">
            <v>1295.3</v>
          </cell>
        </row>
        <row r="67">
          <cell r="C67" t="str">
            <v>93102116</v>
          </cell>
          <cell r="F67">
            <v>281.60000000000002</v>
          </cell>
        </row>
        <row r="68">
          <cell r="C68" t="str">
            <v>9210483</v>
          </cell>
          <cell r="F68">
            <v>1832.23</v>
          </cell>
        </row>
        <row r="69">
          <cell r="C69" t="str">
            <v>9210484</v>
          </cell>
          <cell r="F69">
            <v>1937.8</v>
          </cell>
        </row>
        <row r="70">
          <cell r="C70" t="str">
            <v>9210494</v>
          </cell>
          <cell r="F70">
            <v>1500</v>
          </cell>
        </row>
        <row r="71">
          <cell r="C71" t="str">
            <v>9210316</v>
          </cell>
          <cell r="F71">
            <v>280</v>
          </cell>
        </row>
        <row r="72">
          <cell r="C72" t="str">
            <v>9210432</v>
          </cell>
          <cell r="F72">
            <v>1000</v>
          </cell>
        </row>
        <row r="73">
          <cell r="C73" t="str">
            <v>9210493</v>
          </cell>
          <cell r="F73">
            <v>80</v>
          </cell>
        </row>
        <row r="74">
          <cell r="C74" t="str">
            <v>9210492</v>
          </cell>
          <cell r="F74">
            <v>90</v>
          </cell>
        </row>
        <row r="75">
          <cell r="C75" t="str">
            <v>9310535</v>
          </cell>
          <cell r="F75">
            <v>60</v>
          </cell>
        </row>
        <row r="76">
          <cell r="C76" t="str">
            <v>9210166</v>
          </cell>
          <cell r="F76">
            <v>500</v>
          </cell>
        </row>
        <row r="77">
          <cell r="C77" t="str">
            <v>9210213</v>
          </cell>
          <cell r="F77">
            <v>300</v>
          </cell>
        </row>
        <row r="78">
          <cell r="C78" t="str">
            <v>9210513</v>
          </cell>
          <cell r="F78">
            <v>1000</v>
          </cell>
        </row>
        <row r="79">
          <cell r="C79" t="str">
            <v>93102117</v>
          </cell>
          <cell r="F79">
            <v>52</v>
          </cell>
        </row>
        <row r="80">
          <cell r="C80" t="str">
            <v>9210113</v>
          </cell>
          <cell r="F80">
            <v>370</v>
          </cell>
        </row>
        <row r="81">
          <cell r="C81" t="str">
            <v>93102115</v>
          </cell>
          <cell r="F81">
            <v>150</v>
          </cell>
        </row>
        <row r="82">
          <cell r="C82" t="str">
            <v>9210487</v>
          </cell>
          <cell r="F82">
            <v>300</v>
          </cell>
        </row>
        <row r="83">
          <cell r="C83" t="str">
            <v>9210073</v>
          </cell>
          <cell r="F83">
            <v>200</v>
          </cell>
        </row>
        <row r="84">
          <cell r="C84" t="str">
            <v>9205015</v>
          </cell>
          <cell r="F84">
            <v>3000</v>
          </cell>
        </row>
        <row r="85">
          <cell r="C85" t="str">
            <v>9205013</v>
          </cell>
          <cell r="F85">
            <v>3000</v>
          </cell>
        </row>
        <row r="86">
          <cell r="C86" t="str">
            <v>9210167</v>
          </cell>
          <cell r="F86">
            <v>300</v>
          </cell>
        </row>
        <row r="87">
          <cell r="C87" t="str">
            <v>9205026</v>
          </cell>
          <cell r="F87">
            <v>10000</v>
          </cell>
        </row>
        <row r="88">
          <cell r="C88" t="str">
            <v>9205003</v>
          </cell>
          <cell r="F88">
            <v>7200</v>
          </cell>
        </row>
        <row r="89">
          <cell r="C89" t="str">
            <v>9210175</v>
          </cell>
          <cell r="F89">
            <v>60</v>
          </cell>
        </row>
        <row r="90">
          <cell r="C90" t="str">
            <v>9209051</v>
          </cell>
          <cell r="F90">
            <v>500</v>
          </cell>
        </row>
        <row r="91">
          <cell r="C91" t="str">
            <v>9209028</v>
          </cell>
          <cell r="F91">
            <v>1000</v>
          </cell>
        </row>
        <row r="92">
          <cell r="C92" t="str">
            <v>9202112</v>
          </cell>
          <cell r="F92">
            <v>500</v>
          </cell>
        </row>
        <row r="93">
          <cell r="C93" t="str">
            <v>9201721</v>
          </cell>
          <cell r="F93">
            <v>1000</v>
          </cell>
        </row>
        <row r="94">
          <cell r="C94" t="str">
            <v>9209097</v>
          </cell>
          <cell r="F94">
            <v>20</v>
          </cell>
        </row>
        <row r="95">
          <cell r="C95" t="str">
            <v>9207023</v>
          </cell>
          <cell r="F95">
            <v>36</v>
          </cell>
        </row>
        <row r="96">
          <cell r="C96" t="str">
            <v>9209043</v>
          </cell>
          <cell r="F96">
            <v>2200</v>
          </cell>
        </row>
        <row r="97">
          <cell r="C97" t="str">
            <v>9209044</v>
          </cell>
          <cell r="F97">
            <v>1375</v>
          </cell>
        </row>
        <row r="98">
          <cell r="C98" t="str">
            <v>9209045</v>
          </cell>
          <cell r="F98">
            <v>90</v>
          </cell>
        </row>
        <row r="99">
          <cell r="C99" t="str">
            <v>9210164</v>
          </cell>
          <cell r="F99">
            <v>11749</v>
          </cell>
        </row>
        <row r="100">
          <cell r="C100" t="str">
            <v>9210311</v>
          </cell>
          <cell r="F100">
            <v>741</v>
          </cell>
        </row>
        <row r="101">
          <cell r="C101" t="str">
            <v>9210205</v>
          </cell>
          <cell r="F101">
            <v>9280</v>
          </cell>
        </row>
        <row r="102">
          <cell r="C102" t="str">
            <v>9210207</v>
          </cell>
          <cell r="F102">
            <v>9280</v>
          </cell>
        </row>
        <row r="103">
          <cell r="C103" t="str">
            <v>9210182</v>
          </cell>
          <cell r="F103">
            <v>8200</v>
          </cell>
        </row>
        <row r="104">
          <cell r="C104" t="str">
            <v>9210086</v>
          </cell>
          <cell r="F104">
            <v>50</v>
          </cell>
        </row>
        <row r="105">
          <cell r="C105" t="str">
            <v>9210216</v>
          </cell>
          <cell r="F105">
            <v>1908</v>
          </cell>
        </row>
        <row r="106">
          <cell r="C106" t="str">
            <v>9210217</v>
          </cell>
          <cell r="F106">
            <v>50</v>
          </cell>
        </row>
        <row r="107">
          <cell r="C107" t="str">
            <v>9210215</v>
          </cell>
          <cell r="F107">
            <v>910</v>
          </cell>
        </row>
        <row r="108">
          <cell r="C108" t="str">
            <v>9210235</v>
          </cell>
          <cell r="F108">
            <v>640</v>
          </cell>
        </row>
        <row r="109">
          <cell r="C109" t="str">
            <v>9210289</v>
          </cell>
          <cell r="F109">
            <v>44</v>
          </cell>
        </row>
        <row r="110">
          <cell r="C110" t="str">
            <v>9202625</v>
          </cell>
          <cell r="F110">
            <v>36</v>
          </cell>
        </row>
        <row r="111">
          <cell r="C111" t="str">
            <v>9210470</v>
          </cell>
          <cell r="F111">
            <v>30</v>
          </cell>
        </row>
        <row r="112">
          <cell r="C112" t="str">
            <v>9210470</v>
          </cell>
          <cell r="F112">
            <v>20</v>
          </cell>
        </row>
        <row r="113">
          <cell r="C113" t="str">
            <v>9210470</v>
          </cell>
          <cell r="F113">
            <v>4</v>
          </cell>
        </row>
        <row r="114">
          <cell r="C114" t="str">
            <v>9210618</v>
          </cell>
          <cell r="F114">
            <v>80</v>
          </cell>
        </row>
        <row r="115">
          <cell r="C115" t="str">
            <v>9210618</v>
          </cell>
          <cell r="F115">
            <v>20</v>
          </cell>
        </row>
        <row r="116">
          <cell r="C116" t="str">
            <v>9201736</v>
          </cell>
          <cell r="F116">
            <v>3000</v>
          </cell>
        </row>
        <row r="117">
          <cell r="C117" t="str">
            <v>9201737</v>
          </cell>
          <cell r="F117">
            <v>3000</v>
          </cell>
        </row>
        <row r="118">
          <cell r="C118" t="str">
            <v>9201738</v>
          </cell>
          <cell r="F118">
            <v>3000</v>
          </cell>
        </row>
        <row r="119">
          <cell r="C119" t="str">
            <v>9209028</v>
          </cell>
          <cell r="F119">
            <v>1200</v>
          </cell>
        </row>
        <row r="120">
          <cell r="C120" t="str">
            <v>9209028</v>
          </cell>
          <cell r="F120">
            <v>960</v>
          </cell>
        </row>
        <row r="121">
          <cell r="C121" t="str">
            <v>9209028</v>
          </cell>
          <cell r="F121">
            <v>800</v>
          </cell>
        </row>
        <row r="122">
          <cell r="C122" t="str">
            <v>9210619</v>
          </cell>
          <cell r="F122">
            <v>9</v>
          </cell>
        </row>
        <row r="123">
          <cell r="C123" t="str">
            <v>9210197</v>
          </cell>
          <cell r="F123">
            <v>8000</v>
          </cell>
        </row>
        <row r="124">
          <cell r="C124" t="str">
            <v>9203020</v>
          </cell>
          <cell r="F124">
            <v>20</v>
          </cell>
        </row>
        <row r="125">
          <cell r="C125" t="str">
            <v>9210119</v>
          </cell>
          <cell r="F125">
            <v>300</v>
          </cell>
        </row>
        <row r="126">
          <cell r="C126" t="str">
            <v>9210120</v>
          </cell>
          <cell r="F126">
            <v>118</v>
          </cell>
        </row>
        <row r="127">
          <cell r="C127" t="str">
            <v>9209049</v>
          </cell>
          <cell r="F127">
            <v>25</v>
          </cell>
        </row>
        <row r="128">
          <cell r="C128" t="str">
            <v>9210468</v>
          </cell>
          <cell r="F128">
            <v>100</v>
          </cell>
        </row>
        <row r="129">
          <cell r="C129" t="str">
            <v>9210462</v>
          </cell>
          <cell r="F129">
            <v>290</v>
          </cell>
        </row>
        <row r="130">
          <cell r="C130" t="str">
            <v>9209046</v>
          </cell>
          <cell r="F130">
            <v>500</v>
          </cell>
        </row>
        <row r="131">
          <cell r="C131" t="str">
            <v>9209046</v>
          </cell>
          <cell r="F131">
            <v>500</v>
          </cell>
        </row>
        <row r="132">
          <cell r="C132" t="str">
            <v>9209046</v>
          </cell>
          <cell r="F132">
            <v>1000</v>
          </cell>
        </row>
        <row r="133">
          <cell r="C133" t="str">
            <v>9205013</v>
          </cell>
          <cell r="F133">
            <v>10000</v>
          </cell>
        </row>
        <row r="134">
          <cell r="C134" t="str">
            <v>9205015</v>
          </cell>
          <cell r="F134">
            <v>10000</v>
          </cell>
        </row>
        <row r="135">
          <cell r="C135" t="str">
            <v>9205017</v>
          </cell>
          <cell r="F135">
            <v>10000</v>
          </cell>
        </row>
        <row r="136">
          <cell r="C136" t="str">
            <v>9205026</v>
          </cell>
          <cell r="F136">
            <v>10000</v>
          </cell>
        </row>
        <row r="137">
          <cell r="C137" t="str">
            <v>9210620</v>
          </cell>
          <cell r="F137">
            <v>3</v>
          </cell>
        </row>
        <row r="138">
          <cell r="C138" t="str">
            <v>9210243</v>
          </cell>
          <cell r="F138">
            <v>1</v>
          </cell>
        </row>
        <row r="139">
          <cell r="C139" t="str">
            <v>9210621</v>
          </cell>
          <cell r="F139">
            <v>24</v>
          </cell>
        </row>
        <row r="140">
          <cell r="C140" t="str">
            <v>9210618</v>
          </cell>
          <cell r="F140">
            <v>100</v>
          </cell>
        </row>
        <row r="141">
          <cell r="C141" t="str">
            <v>9202625</v>
          </cell>
          <cell r="F141">
            <v>41</v>
          </cell>
        </row>
        <row r="142">
          <cell r="C142" t="str">
            <v>9310552</v>
          </cell>
          <cell r="F142">
            <v>400</v>
          </cell>
        </row>
        <row r="143">
          <cell r="C143" t="str">
            <v>9208008</v>
          </cell>
          <cell r="F143">
            <v>5000</v>
          </cell>
        </row>
        <row r="144">
          <cell r="C144" t="str">
            <v>9210618</v>
          </cell>
          <cell r="F144">
            <v>95</v>
          </cell>
        </row>
        <row r="145">
          <cell r="C145" t="str">
            <v>9210470</v>
          </cell>
          <cell r="F145">
            <v>428</v>
          </cell>
        </row>
        <row r="146">
          <cell r="C146" t="str">
            <v>9210618</v>
          </cell>
          <cell r="F146">
            <v>75</v>
          </cell>
        </row>
        <row r="147">
          <cell r="C147" t="str">
            <v>9210470</v>
          </cell>
          <cell r="F147">
            <v>53</v>
          </cell>
        </row>
        <row r="148">
          <cell r="C148" t="str">
            <v>9202625</v>
          </cell>
          <cell r="F148">
            <v>10</v>
          </cell>
        </row>
        <row r="149">
          <cell r="C149" t="str">
            <v>9210198</v>
          </cell>
          <cell r="F149">
            <v>300</v>
          </cell>
        </row>
        <row r="150">
          <cell r="C150" t="str">
            <v>9210198</v>
          </cell>
          <cell r="F150">
            <v>643</v>
          </cell>
        </row>
        <row r="151">
          <cell r="C151" t="str">
            <v>9208026</v>
          </cell>
          <cell r="F151">
            <v>300000</v>
          </cell>
        </row>
        <row r="152">
          <cell r="C152" t="str">
            <v>9208034</v>
          </cell>
          <cell r="F152">
            <v>100000</v>
          </cell>
        </row>
        <row r="153">
          <cell r="C153" t="str">
            <v>9206113</v>
          </cell>
          <cell r="F153">
            <v>6000</v>
          </cell>
        </row>
        <row r="154">
          <cell r="C154" t="str">
            <v>9205033</v>
          </cell>
          <cell r="F154">
            <v>20000</v>
          </cell>
        </row>
        <row r="155">
          <cell r="C155" t="str">
            <v>9210197</v>
          </cell>
          <cell r="F155">
            <v>80000</v>
          </cell>
        </row>
        <row r="156">
          <cell r="C156" t="str">
            <v>9207020</v>
          </cell>
          <cell r="F156">
            <v>20000</v>
          </cell>
        </row>
        <row r="157">
          <cell r="C157" t="str">
            <v>9207021</v>
          </cell>
          <cell r="F157">
            <v>10000</v>
          </cell>
        </row>
        <row r="158">
          <cell r="C158" t="str">
            <v>9205027</v>
          </cell>
          <cell r="F158">
            <v>5000</v>
          </cell>
        </row>
        <row r="159">
          <cell r="C159" t="str">
            <v>9210214</v>
          </cell>
          <cell r="F159">
            <v>130</v>
          </cell>
        </row>
        <row r="160">
          <cell r="C160" t="str">
            <v>93102113</v>
          </cell>
          <cell r="F160">
            <v>12</v>
          </cell>
        </row>
        <row r="161">
          <cell r="C161" t="str">
            <v>9210231</v>
          </cell>
          <cell r="F161">
            <v>260</v>
          </cell>
        </row>
        <row r="162">
          <cell r="C162" t="str">
            <v>9210615</v>
          </cell>
          <cell r="F162">
            <v>300</v>
          </cell>
        </row>
        <row r="163">
          <cell r="C163" t="str">
            <v>9210163</v>
          </cell>
          <cell r="F163">
            <v>6</v>
          </cell>
        </row>
        <row r="164">
          <cell r="C164" t="str">
            <v>9210497</v>
          </cell>
          <cell r="F164">
            <v>600</v>
          </cell>
        </row>
        <row r="165">
          <cell r="C165" t="str">
            <v>9310555</v>
          </cell>
          <cell r="F165">
            <v>12</v>
          </cell>
        </row>
        <row r="166">
          <cell r="C166" t="str">
            <v>9210162</v>
          </cell>
          <cell r="F166">
            <v>9</v>
          </cell>
        </row>
        <row r="167">
          <cell r="C167" t="str">
            <v>9209052</v>
          </cell>
          <cell r="F167">
            <v>1.5</v>
          </cell>
        </row>
        <row r="168">
          <cell r="C168" t="str">
            <v>9209055</v>
          </cell>
          <cell r="F168">
            <v>1</v>
          </cell>
        </row>
        <row r="169">
          <cell r="C169" t="str">
            <v>9310556</v>
          </cell>
          <cell r="F169">
            <v>41.8</v>
          </cell>
        </row>
        <row r="170">
          <cell r="C170" t="str">
            <v>9210072</v>
          </cell>
          <cell r="F170">
            <v>271</v>
          </cell>
        </row>
        <row r="171">
          <cell r="C171" t="str">
            <v>9210462</v>
          </cell>
          <cell r="F171">
            <v>900</v>
          </cell>
        </row>
        <row r="172">
          <cell r="C172" t="str">
            <v>9210284</v>
          </cell>
          <cell r="F172">
            <v>1264</v>
          </cell>
        </row>
        <row r="173">
          <cell r="C173" t="str">
            <v>9310557</v>
          </cell>
          <cell r="F173">
            <v>476</v>
          </cell>
        </row>
        <row r="174">
          <cell r="C174" t="str">
            <v>9205013</v>
          </cell>
          <cell r="F174">
            <v>10000</v>
          </cell>
        </row>
        <row r="175">
          <cell r="C175" t="str">
            <v>9205015</v>
          </cell>
          <cell r="F175">
            <v>20000</v>
          </cell>
        </row>
        <row r="176">
          <cell r="C176" t="str">
            <v>9205026</v>
          </cell>
          <cell r="F176">
            <v>120</v>
          </cell>
        </row>
        <row r="177">
          <cell r="C177" t="str">
            <v>9205015</v>
          </cell>
          <cell r="F177">
            <v>20000</v>
          </cell>
        </row>
        <row r="178">
          <cell r="C178" t="str">
            <v>9207013</v>
          </cell>
          <cell r="F178">
            <v>100</v>
          </cell>
        </row>
        <row r="179">
          <cell r="C179" t="str">
            <v>9201736</v>
          </cell>
          <cell r="F179">
            <v>17500</v>
          </cell>
        </row>
        <row r="180">
          <cell r="C180" t="str">
            <v>9201737</v>
          </cell>
          <cell r="F180">
            <v>12960</v>
          </cell>
        </row>
        <row r="181">
          <cell r="C181" t="str">
            <v>9201738</v>
          </cell>
          <cell r="F181">
            <v>5760</v>
          </cell>
        </row>
        <row r="182">
          <cell r="C182" t="str">
            <v>9203028</v>
          </cell>
          <cell r="F182">
            <v>1000</v>
          </cell>
        </row>
        <row r="183">
          <cell r="C183" t="str">
            <v>9210113</v>
          </cell>
          <cell r="F183">
            <v>30</v>
          </cell>
        </row>
        <row r="184">
          <cell r="C184" t="str">
            <v>9210164</v>
          </cell>
          <cell r="F184">
            <v>2496</v>
          </cell>
        </row>
        <row r="185">
          <cell r="C185" t="str">
            <v>9210207</v>
          </cell>
          <cell r="F185">
            <v>1012</v>
          </cell>
        </row>
        <row r="186">
          <cell r="C186" t="str">
            <v>9210182</v>
          </cell>
          <cell r="F186">
            <v>1012</v>
          </cell>
        </row>
        <row r="187">
          <cell r="C187" t="str">
            <v>9207020</v>
          </cell>
          <cell r="F187">
            <v>4000</v>
          </cell>
        </row>
        <row r="188">
          <cell r="C188" t="str">
            <v>9210470</v>
          </cell>
          <cell r="F188">
            <v>480</v>
          </cell>
        </row>
        <row r="189">
          <cell r="C189" t="str">
            <v>9210198</v>
          </cell>
          <cell r="F189">
            <v>2000</v>
          </cell>
        </row>
        <row r="190">
          <cell r="C190" t="str">
            <v>9210343</v>
          </cell>
          <cell r="F190">
            <v>500</v>
          </cell>
        </row>
        <row r="191">
          <cell r="C191" t="str">
            <v>9210470</v>
          </cell>
          <cell r="F191">
            <v>270</v>
          </cell>
        </row>
        <row r="192">
          <cell r="C192" t="str">
            <v>9210618</v>
          </cell>
          <cell r="F192">
            <v>192</v>
          </cell>
        </row>
        <row r="193">
          <cell r="C193" t="str">
            <v>9210618</v>
          </cell>
          <cell r="F193">
            <v>120</v>
          </cell>
        </row>
        <row r="194">
          <cell r="C194" t="str">
            <v>9210470</v>
          </cell>
          <cell r="F194">
            <v>551</v>
          </cell>
        </row>
        <row r="195">
          <cell r="C195" t="str">
            <v>9210618</v>
          </cell>
          <cell r="F195">
            <v>140</v>
          </cell>
        </row>
        <row r="196">
          <cell r="C196" t="str">
            <v>9210198</v>
          </cell>
          <cell r="F196">
            <v>2000</v>
          </cell>
        </row>
        <row r="197">
          <cell r="C197" t="str">
            <v>9202625</v>
          </cell>
          <cell r="F197">
            <v>20</v>
          </cell>
        </row>
        <row r="198">
          <cell r="C198" t="str">
            <v>9207023</v>
          </cell>
          <cell r="F198">
            <v>10000</v>
          </cell>
        </row>
        <row r="199">
          <cell r="C199" t="str">
            <v>9207020</v>
          </cell>
          <cell r="F199">
            <v>10000</v>
          </cell>
        </row>
        <row r="200">
          <cell r="C200" t="str">
            <v>9203034</v>
          </cell>
          <cell r="F200">
            <v>50000</v>
          </cell>
        </row>
        <row r="201">
          <cell r="C201" t="str">
            <v>9210396</v>
          </cell>
          <cell r="F201">
            <v>5000</v>
          </cell>
        </row>
        <row r="202">
          <cell r="C202" t="str">
            <v>9207013</v>
          </cell>
          <cell r="F202">
            <v>1000</v>
          </cell>
        </row>
        <row r="203">
          <cell r="C203" t="str">
            <v>9210627</v>
          </cell>
          <cell r="F203">
            <v>11</v>
          </cell>
        </row>
        <row r="204">
          <cell r="C204" t="str">
            <v>9210628</v>
          </cell>
          <cell r="F204">
            <v>50</v>
          </cell>
        </row>
        <row r="205">
          <cell r="C205" t="str">
            <v>9210629</v>
          </cell>
          <cell r="F205">
            <v>30</v>
          </cell>
        </row>
        <row r="206">
          <cell r="C206" t="str">
            <v>9210162</v>
          </cell>
          <cell r="F206">
            <v>49</v>
          </cell>
        </row>
        <row r="207">
          <cell r="C207" t="str">
            <v>93102113</v>
          </cell>
          <cell r="F207">
            <v>30</v>
          </cell>
        </row>
        <row r="208">
          <cell r="C208" t="str">
            <v>9209052</v>
          </cell>
          <cell r="F208">
            <v>5</v>
          </cell>
        </row>
        <row r="209">
          <cell r="C209" t="str">
            <v>9210231</v>
          </cell>
          <cell r="F209">
            <v>25</v>
          </cell>
        </row>
        <row r="210">
          <cell r="C210" t="str">
            <v>9209055</v>
          </cell>
          <cell r="F210">
            <v>18.5</v>
          </cell>
        </row>
        <row r="211">
          <cell r="C211" t="str">
            <v>9210407</v>
          </cell>
          <cell r="F211">
            <v>16</v>
          </cell>
        </row>
        <row r="212">
          <cell r="C212" t="str">
            <v>9210146</v>
          </cell>
          <cell r="F212">
            <v>4</v>
          </cell>
        </row>
        <row r="213">
          <cell r="C213" t="str">
            <v>9210212</v>
          </cell>
          <cell r="F213">
            <v>15</v>
          </cell>
        </row>
        <row r="214">
          <cell r="C214" t="str">
            <v>9210442</v>
          </cell>
          <cell r="F214">
            <v>16</v>
          </cell>
        </row>
        <row r="215">
          <cell r="C215" t="str">
            <v>9210556</v>
          </cell>
          <cell r="F215">
            <v>100</v>
          </cell>
        </row>
        <row r="216">
          <cell r="C216" t="str">
            <v>9210615</v>
          </cell>
          <cell r="F216">
            <v>15</v>
          </cell>
        </row>
        <row r="217">
          <cell r="C217" t="str">
            <v>93102115</v>
          </cell>
          <cell r="F217">
            <v>3.5</v>
          </cell>
        </row>
        <row r="218">
          <cell r="C218" t="str">
            <v>9210623</v>
          </cell>
          <cell r="F218">
            <v>1</v>
          </cell>
        </row>
        <row r="219">
          <cell r="C219" t="str">
            <v>9210494</v>
          </cell>
          <cell r="F219">
            <v>600</v>
          </cell>
        </row>
        <row r="220">
          <cell r="C220" t="str">
            <v>9210166</v>
          </cell>
          <cell r="F220">
            <v>200</v>
          </cell>
        </row>
        <row r="221">
          <cell r="C221" t="str">
            <v>9210213</v>
          </cell>
          <cell r="F221">
            <v>200</v>
          </cell>
        </row>
        <row r="222">
          <cell r="C222" t="str">
            <v>9310555</v>
          </cell>
          <cell r="F222">
            <v>66.400000000000006</v>
          </cell>
        </row>
        <row r="223">
          <cell r="C223" t="str">
            <v>9210520</v>
          </cell>
          <cell r="F223">
            <v>2185.4</v>
          </cell>
        </row>
        <row r="224">
          <cell r="C224" t="str">
            <v>9210522</v>
          </cell>
          <cell r="F224">
            <v>2654.8</v>
          </cell>
        </row>
        <row r="225">
          <cell r="C225" t="str">
            <v>9210523</v>
          </cell>
          <cell r="F225">
            <v>3350.7</v>
          </cell>
        </row>
        <row r="226">
          <cell r="C226" t="str">
            <v>9210480</v>
          </cell>
          <cell r="F226">
            <v>1441</v>
          </cell>
        </row>
        <row r="227">
          <cell r="C227" t="str">
            <v>9210481</v>
          </cell>
          <cell r="F227">
            <v>1963</v>
          </cell>
        </row>
        <row r="228">
          <cell r="C228" t="str">
            <v>9210624</v>
          </cell>
          <cell r="F228">
            <v>2</v>
          </cell>
        </row>
        <row r="229">
          <cell r="C229" t="str">
            <v>9210624</v>
          </cell>
          <cell r="F229">
            <v>2</v>
          </cell>
        </row>
        <row r="230">
          <cell r="C230" t="str">
            <v>9210625</v>
          </cell>
          <cell r="F230">
            <v>1126</v>
          </cell>
        </row>
        <row r="231">
          <cell r="C231" t="str">
            <v>9210626</v>
          </cell>
          <cell r="F231">
            <v>1083</v>
          </cell>
        </row>
        <row r="232">
          <cell r="C232" t="str">
            <v>9205003</v>
          </cell>
          <cell r="F232">
            <v>10000</v>
          </cell>
        </row>
        <row r="233">
          <cell r="C233" t="str">
            <v>9210091</v>
          </cell>
          <cell r="F233">
            <v>318.2</v>
          </cell>
        </row>
        <row r="234">
          <cell r="C234" t="str">
            <v>9202624</v>
          </cell>
          <cell r="F234">
            <v>7503</v>
          </cell>
        </row>
        <row r="235">
          <cell r="C235" t="str">
            <v>9210209</v>
          </cell>
          <cell r="F235">
            <v>2300</v>
          </cell>
        </row>
        <row r="236">
          <cell r="C236" t="str">
            <v>9210182</v>
          </cell>
          <cell r="F236">
            <v>2300</v>
          </cell>
        </row>
        <row r="237">
          <cell r="C237" t="str">
            <v>9210622</v>
          </cell>
          <cell r="F237">
            <v>2300</v>
          </cell>
        </row>
        <row r="238">
          <cell r="C238" t="str">
            <v>9210404</v>
          </cell>
          <cell r="F238">
            <v>2300</v>
          </cell>
        </row>
        <row r="239">
          <cell r="C239" t="str">
            <v>9210207</v>
          </cell>
          <cell r="F239">
            <v>1050</v>
          </cell>
        </row>
        <row r="240">
          <cell r="C240" t="str">
            <v>9210210</v>
          </cell>
          <cell r="F240">
            <v>600</v>
          </cell>
        </row>
        <row r="241">
          <cell r="C241" t="str">
            <v>9202729</v>
          </cell>
          <cell r="F241">
            <v>17</v>
          </cell>
        </row>
        <row r="242">
          <cell r="C242" t="str">
            <v>9203030</v>
          </cell>
          <cell r="F242">
            <v>60</v>
          </cell>
        </row>
        <row r="243">
          <cell r="C243" t="str">
            <v>9203045</v>
          </cell>
          <cell r="F243">
            <v>400</v>
          </cell>
        </row>
        <row r="244">
          <cell r="C244" t="str">
            <v>9210210</v>
          </cell>
          <cell r="F244">
            <v>600</v>
          </cell>
        </row>
        <row r="245">
          <cell r="C245" t="str">
            <v>9210470</v>
          </cell>
          <cell r="F245">
            <v>385</v>
          </cell>
        </row>
        <row r="246">
          <cell r="C246" t="str">
            <v>9210618</v>
          </cell>
          <cell r="F246">
            <v>150</v>
          </cell>
        </row>
        <row r="247">
          <cell r="C247" t="str">
            <v>9210198</v>
          </cell>
          <cell r="F247">
            <v>5000</v>
          </cell>
        </row>
        <row r="248">
          <cell r="C248" t="str">
            <v>9202625</v>
          </cell>
          <cell r="F248">
            <v>40</v>
          </cell>
        </row>
        <row r="249">
          <cell r="C249" t="str">
            <v>9210181</v>
          </cell>
          <cell r="F249">
            <v>10000</v>
          </cell>
        </row>
        <row r="250">
          <cell r="C250" t="str">
            <v>9207023</v>
          </cell>
          <cell r="F250">
            <v>100000</v>
          </cell>
        </row>
        <row r="251">
          <cell r="C251" t="str">
            <v>9207020</v>
          </cell>
          <cell r="F251">
            <v>100000</v>
          </cell>
        </row>
        <row r="252">
          <cell r="C252" t="str">
            <v>9207015</v>
          </cell>
          <cell r="F252">
            <v>72</v>
          </cell>
        </row>
        <row r="253">
          <cell r="C253" t="str">
            <v>9201736</v>
          </cell>
          <cell r="F253">
            <v>20000</v>
          </cell>
        </row>
        <row r="254">
          <cell r="C254" t="str">
            <v>9201737</v>
          </cell>
          <cell r="F254">
            <v>20000</v>
          </cell>
        </row>
        <row r="255">
          <cell r="C255" t="str">
            <v>9201738</v>
          </cell>
          <cell r="F255">
            <v>20000</v>
          </cell>
        </row>
        <row r="256">
          <cell r="C256" t="str">
            <v>9201701</v>
          </cell>
          <cell r="F256">
            <v>20000</v>
          </cell>
        </row>
        <row r="257">
          <cell r="C257" t="str">
            <v>9210293</v>
          </cell>
          <cell r="F257">
            <v>2000</v>
          </cell>
        </row>
        <row r="258">
          <cell r="C258" t="str">
            <v>9208020</v>
          </cell>
          <cell r="F258">
            <v>10000</v>
          </cell>
        </row>
        <row r="259">
          <cell r="C259" t="str">
            <v>9205027</v>
          </cell>
          <cell r="F259">
            <v>10000</v>
          </cell>
        </row>
        <row r="260">
          <cell r="C260" t="str">
            <v>9209103</v>
          </cell>
          <cell r="F260">
            <v>100</v>
          </cell>
        </row>
        <row r="261">
          <cell r="C261" t="str">
            <v>9210628</v>
          </cell>
          <cell r="F261">
            <v>28</v>
          </cell>
        </row>
        <row r="262">
          <cell r="C262" t="str">
            <v>9210113</v>
          </cell>
          <cell r="F262">
            <v>70</v>
          </cell>
        </row>
        <row r="263">
          <cell r="C263" t="str">
            <v>9209055</v>
          </cell>
          <cell r="F263">
            <v>7.5</v>
          </cell>
        </row>
        <row r="264">
          <cell r="C264" t="str">
            <v>9209054</v>
          </cell>
          <cell r="F264">
            <v>36.5</v>
          </cell>
        </row>
        <row r="265">
          <cell r="C265" t="str">
            <v>9210634</v>
          </cell>
          <cell r="F265">
            <v>15</v>
          </cell>
        </row>
        <row r="266">
          <cell r="C266" t="str">
            <v>9210432</v>
          </cell>
          <cell r="F266">
            <v>10</v>
          </cell>
        </row>
        <row r="267">
          <cell r="C267" t="str">
            <v>9210444</v>
          </cell>
          <cell r="F267">
            <v>1</v>
          </cell>
        </row>
        <row r="268">
          <cell r="C268" t="str">
            <v>9210635</v>
          </cell>
          <cell r="F268">
            <v>7</v>
          </cell>
        </row>
        <row r="269">
          <cell r="C269" t="str">
            <v>9210417</v>
          </cell>
          <cell r="F269">
            <v>60</v>
          </cell>
        </row>
        <row r="270">
          <cell r="C270" t="str">
            <v>9205013</v>
          </cell>
          <cell r="F270">
            <v>1000</v>
          </cell>
        </row>
        <row r="271">
          <cell r="C271" t="str">
            <v>9205015</v>
          </cell>
          <cell r="F271">
            <v>20000</v>
          </cell>
        </row>
        <row r="272">
          <cell r="C272" t="str">
            <v>9208023</v>
          </cell>
          <cell r="F272">
            <v>4.2</v>
          </cell>
        </row>
        <row r="273">
          <cell r="C273" t="str">
            <v>9207014</v>
          </cell>
          <cell r="F273">
            <v>2000</v>
          </cell>
        </row>
        <row r="274">
          <cell r="C274" t="str">
            <v>9210210</v>
          </cell>
          <cell r="F274">
            <v>3300</v>
          </cell>
        </row>
        <row r="275">
          <cell r="C275" t="str">
            <v>9210179</v>
          </cell>
          <cell r="F275">
            <v>3000</v>
          </cell>
        </row>
        <row r="276">
          <cell r="C276" t="str">
            <v>9210208</v>
          </cell>
          <cell r="F276">
            <v>3000</v>
          </cell>
        </row>
        <row r="277">
          <cell r="C277" t="str">
            <v>9210182</v>
          </cell>
          <cell r="F277">
            <v>100</v>
          </cell>
        </row>
        <row r="278">
          <cell r="C278" t="str">
            <v>9210179</v>
          </cell>
          <cell r="F278">
            <v>100</v>
          </cell>
        </row>
        <row r="279">
          <cell r="C279" t="str">
            <v>9210235</v>
          </cell>
          <cell r="F279">
            <v>370</v>
          </cell>
        </row>
        <row r="280">
          <cell r="C280" t="str">
            <v>9210235</v>
          </cell>
          <cell r="F280">
            <v>370</v>
          </cell>
        </row>
        <row r="281">
          <cell r="C281" t="str">
            <v>9210438</v>
          </cell>
          <cell r="F281">
            <v>50</v>
          </cell>
        </row>
        <row r="282">
          <cell r="C282" t="str">
            <v>9210179</v>
          </cell>
          <cell r="F282">
            <v>2500</v>
          </cell>
        </row>
        <row r="283">
          <cell r="C283" t="str">
            <v>9210208</v>
          </cell>
          <cell r="F283">
            <v>4000</v>
          </cell>
        </row>
        <row r="284">
          <cell r="C284" t="str">
            <v>9210208</v>
          </cell>
          <cell r="F284">
            <v>4000</v>
          </cell>
        </row>
        <row r="285">
          <cell r="C285" t="str">
            <v>9210210</v>
          </cell>
          <cell r="F285">
            <v>1000</v>
          </cell>
        </row>
        <row r="286">
          <cell r="C286" t="str">
            <v>9210136</v>
          </cell>
          <cell r="F286">
            <v>330</v>
          </cell>
        </row>
        <row r="287">
          <cell r="C287" t="str">
            <v>9210179</v>
          </cell>
          <cell r="F287">
            <v>1000</v>
          </cell>
        </row>
        <row r="288">
          <cell r="C288" t="str">
            <v>9210208</v>
          </cell>
          <cell r="F288">
            <v>1000</v>
          </cell>
        </row>
        <row r="289">
          <cell r="C289" t="str">
            <v>9210179</v>
          </cell>
          <cell r="F289">
            <v>1500</v>
          </cell>
        </row>
        <row r="290">
          <cell r="C290" t="str">
            <v>9210201</v>
          </cell>
          <cell r="F290">
            <v>3370</v>
          </cell>
        </row>
        <row r="291">
          <cell r="C291" t="str">
            <v>9210210</v>
          </cell>
          <cell r="F291">
            <v>4000</v>
          </cell>
        </row>
        <row r="292">
          <cell r="C292" t="str">
            <v>9205030</v>
          </cell>
          <cell r="F292">
            <v>1200</v>
          </cell>
        </row>
        <row r="293">
          <cell r="C293" t="str">
            <v>9210241</v>
          </cell>
          <cell r="F293">
            <v>5000</v>
          </cell>
        </row>
        <row r="294">
          <cell r="C294" t="str">
            <v>9210630</v>
          </cell>
          <cell r="F294">
            <v>1.7</v>
          </cell>
        </row>
        <row r="295">
          <cell r="C295" t="str">
            <v>9210438</v>
          </cell>
          <cell r="F295">
            <v>26</v>
          </cell>
        </row>
        <row r="296">
          <cell r="C296" t="str">
            <v>9210235</v>
          </cell>
          <cell r="F296">
            <v>3000</v>
          </cell>
        </row>
        <row r="297">
          <cell r="C297" t="str">
            <v>9210235</v>
          </cell>
          <cell r="F297">
            <v>740</v>
          </cell>
        </row>
        <row r="298">
          <cell r="C298" t="str">
            <v>9210182</v>
          </cell>
          <cell r="F298">
            <v>15000</v>
          </cell>
        </row>
        <row r="299">
          <cell r="C299" t="str">
            <v>9210613</v>
          </cell>
          <cell r="F299">
            <v>12</v>
          </cell>
        </row>
        <row r="300">
          <cell r="C300" t="str">
            <v>9210136</v>
          </cell>
          <cell r="F300">
            <v>1</v>
          </cell>
        </row>
        <row r="301">
          <cell r="C301" t="str">
            <v>9310552</v>
          </cell>
          <cell r="F301">
            <v>3</v>
          </cell>
        </row>
        <row r="302">
          <cell r="C302" t="str">
            <v>9310551</v>
          </cell>
          <cell r="F302">
            <v>2</v>
          </cell>
        </row>
        <row r="303">
          <cell r="C303" t="str">
            <v>9310551</v>
          </cell>
          <cell r="F303">
            <v>2</v>
          </cell>
        </row>
        <row r="304">
          <cell r="C304" t="str">
            <v>9210632</v>
          </cell>
          <cell r="F304">
            <v>6.25</v>
          </cell>
        </row>
        <row r="305">
          <cell r="C305" t="str">
            <v>9210633</v>
          </cell>
          <cell r="F305">
            <v>30</v>
          </cell>
        </row>
        <row r="306">
          <cell r="C306" t="str">
            <v>9210454</v>
          </cell>
          <cell r="F306">
            <v>2</v>
          </cell>
        </row>
        <row r="307">
          <cell r="C307" t="str">
            <v>9210454</v>
          </cell>
          <cell r="F307">
            <v>1</v>
          </cell>
        </row>
        <row r="308">
          <cell r="C308" t="str">
            <v>9210445</v>
          </cell>
          <cell r="F308">
            <v>4</v>
          </cell>
        </row>
        <row r="309">
          <cell r="C309" t="str">
            <v>9202729</v>
          </cell>
          <cell r="F309">
            <v>25.6</v>
          </cell>
        </row>
        <row r="310">
          <cell r="C310" t="str">
            <v>9202738</v>
          </cell>
          <cell r="F310">
            <v>19.5</v>
          </cell>
        </row>
        <row r="311">
          <cell r="C311" t="str">
            <v>9210470</v>
          </cell>
          <cell r="F311">
            <v>90</v>
          </cell>
        </row>
        <row r="312">
          <cell r="C312" t="str">
            <v>9210470</v>
          </cell>
          <cell r="F312">
            <v>35</v>
          </cell>
        </row>
        <row r="313">
          <cell r="C313" t="str">
            <v>9202625</v>
          </cell>
          <cell r="F313">
            <v>47</v>
          </cell>
        </row>
        <row r="314">
          <cell r="C314" t="str">
            <v>9210198</v>
          </cell>
          <cell r="F314">
            <v>1000</v>
          </cell>
        </row>
        <row r="315">
          <cell r="C315" t="str">
            <v>9210339</v>
          </cell>
          <cell r="F315">
            <v>1000</v>
          </cell>
        </row>
        <row r="316">
          <cell r="C316" t="str">
            <v>9208016</v>
          </cell>
          <cell r="F316">
            <v>99720</v>
          </cell>
        </row>
        <row r="317">
          <cell r="C317" t="str">
            <v>9203053</v>
          </cell>
          <cell r="F317">
            <v>6000</v>
          </cell>
        </row>
        <row r="318">
          <cell r="C318" t="str">
            <v>9210523</v>
          </cell>
          <cell r="F318">
            <v>410</v>
          </cell>
        </row>
        <row r="319">
          <cell r="C319" t="str">
            <v>9210522</v>
          </cell>
          <cell r="F319">
            <v>250</v>
          </cell>
        </row>
        <row r="320">
          <cell r="C320" t="str">
            <v>9310528</v>
          </cell>
          <cell r="F320">
            <v>400</v>
          </cell>
        </row>
        <row r="321">
          <cell r="C321" t="str">
            <v>9210284</v>
          </cell>
          <cell r="F321">
            <v>600</v>
          </cell>
        </row>
        <row r="322">
          <cell r="C322" t="str">
            <v>93102114</v>
          </cell>
          <cell r="F322">
            <v>560</v>
          </cell>
        </row>
        <row r="323">
          <cell r="C323" t="str">
            <v>9206117</v>
          </cell>
          <cell r="F323">
            <v>15000</v>
          </cell>
        </row>
        <row r="324">
          <cell r="C324" t="str">
            <v>9208010</v>
          </cell>
          <cell r="F324">
            <v>20100</v>
          </cell>
        </row>
        <row r="325">
          <cell r="C325" t="str">
            <v>9203062</v>
          </cell>
          <cell r="F325">
            <v>27</v>
          </cell>
        </row>
        <row r="326">
          <cell r="C326" t="str">
            <v>9210136</v>
          </cell>
          <cell r="F326">
            <v>372</v>
          </cell>
        </row>
        <row r="327">
          <cell r="C327" t="str">
            <v>9210208</v>
          </cell>
          <cell r="F327">
            <v>3100</v>
          </cell>
        </row>
        <row r="328">
          <cell r="C328" t="str">
            <v>9210241</v>
          </cell>
          <cell r="F328">
            <v>450</v>
          </cell>
        </row>
        <row r="329">
          <cell r="C329" t="str">
            <v>9201736</v>
          </cell>
          <cell r="F329">
            <v>50000</v>
          </cell>
        </row>
        <row r="330">
          <cell r="C330" t="str">
            <v>9201737</v>
          </cell>
          <cell r="F330">
            <v>50000</v>
          </cell>
        </row>
        <row r="331">
          <cell r="C331" t="str">
            <v>9203044</v>
          </cell>
          <cell r="F331">
            <v>25000</v>
          </cell>
        </row>
        <row r="332">
          <cell r="C332" t="str">
            <v>9203028</v>
          </cell>
          <cell r="F332">
            <v>900</v>
          </cell>
        </row>
        <row r="333">
          <cell r="C333" t="str">
            <v>9210225</v>
          </cell>
          <cell r="F333">
            <v>410</v>
          </cell>
        </row>
        <row r="334">
          <cell r="C334" t="str">
            <v>9210326</v>
          </cell>
          <cell r="F334">
            <v>130</v>
          </cell>
        </row>
        <row r="335">
          <cell r="C335" t="str">
            <v>9203030</v>
          </cell>
          <cell r="F335">
            <v>100</v>
          </cell>
        </row>
        <row r="336">
          <cell r="C336" t="str">
            <v>9210470</v>
          </cell>
          <cell r="F336">
            <v>170</v>
          </cell>
        </row>
        <row r="337">
          <cell r="C337" t="str">
            <v>9202625</v>
          </cell>
          <cell r="F337">
            <v>73</v>
          </cell>
        </row>
        <row r="338">
          <cell r="C338" t="str">
            <v>9210470</v>
          </cell>
          <cell r="F338">
            <v>86</v>
          </cell>
        </row>
        <row r="339">
          <cell r="C339" t="str">
            <v>9210198</v>
          </cell>
          <cell r="F339">
            <v>380</v>
          </cell>
        </row>
        <row r="340">
          <cell r="C340" t="str">
            <v>9210637</v>
          </cell>
          <cell r="F340">
            <v>12</v>
          </cell>
        </row>
        <row r="341">
          <cell r="C341" t="str">
            <v>9205005</v>
          </cell>
          <cell r="F341">
            <v>160000</v>
          </cell>
        </row>
        <row r="342">
          <cell r="C342" t="str">
            <v>9210179</v>
          </cell>
          <cell r="F342">
            <v>1000</v>
          </cell>
        </row>
        <row r="343">
          <cell r="C343" t="str">
            <v>9210208</v>
          </cell>
          <cell r="F343">
            <v>1000</v>
          </cell>
        </row>
        <row r="344">
          <cell r="C344" t="str">
            <v>9210179</v>
          </cell>
          <cell r="F344">
            <v>14800</v>
          </cell>
        </row>
        <row r="345">
          <cell r="C345" t="str">
            <v>9210209</v>
          </cell>
          <cell r="F345">
            <v>14800</v>
          </cell>
        </row>
        <row r="346">
          <cell r="C346" t="str">
            <v>9210182</v>
          </cell>
          <cell r="F346">
            <v>20000</v>
          </cell>
        </row>
        <row r="347">
          <cell r="C347" t="str">
            <v>9210225</v>
          </cell>
          <cell r="F347">
            <v>14800</v>
          </cell>
        </row>
        <row r="348">
          <cell r="C348" t="str">
            <v>9210201</v>
          </cell>
          <cell r="F348">
            <v>14532</v>
          </cell>
        </row>
        <row r="349">
          <cell r="C349" t="str">
            <v>9210636</v>
          </cell>
          <cell r="F349">
            <v>14532</v>
          </cell>
        </row>
        <row r="350">
          <cell r="C350" t="str">
            <v>9210622</v>
          </cell>
          <cell r="F350">
            <v>50000</v>
          </cell>
        </row>
        <row r="351">
          <cell r="C351" t="str">
            <v>9205010</v>
          </cell>
          <cell r="F351">
            <v>10000</v>
          </cell>
        </row>
        <row r="352">
          <cell r="C352" t="str">
            <v>9210641</v>
          </cell>
          <cell r="F352">
            <v>720</v>
          </cell>
        </row>
        <row r="353">
          <cell r="C353" t="str">
            <v>9210642</v>
          </cell>
          <cell r="F353">
            <v>720</v>
          </cell>
        </row>
        <row r="354">
          <cell r="C354" t="str">
            <v>9210643</v>
          </cell>
          <cell r="F354">
            <v>720</v>
          </cell>
        </row>
        <row r="355">
          <cell r="C355" t="str">
            <v>9210638</v>
          </cell>
          <cell r="F355">
            <v>1000</v>
          </cell>
        </row>
        <row r="356">
          <cell r="C356" t="str">
            <v>9210639</v>
          </cell>
          <cell r="F356">
            <v>1500</v>
          </cell>
        </row>
        <row r="357">
          <cell r="C357" t="str">
            <v>9210640</v>
          </cell>
          <cell r="F357">
            <v>10</v>
          </cell>
        </row>
        <row r="358">
          <cell r="C358" t="str">
            <v>9210494</v>
          </cell>
          <cell r="F358">
            <v>200</v>
          </cell>
        </row>
        <row r="359">
          <cell r="C359" t="str">
            <v>9210634</v>
          </cell>
          <cell r="F359">
            <v>1000</v>
          </cell>
        </row>
        <row r="360">
          <cell r="C360" t="str">
            <v>9210229</v>
          </cell>
          <cell r="F360">
            <v>800</v>
          </cell>
        </row>
        <row r="361">
          <cell r="C361" t="str">
            <v>9210079</v>
          </cell>
          <cell r="F361">
            <v>120</v>
          </cell>
        </row>
        <row r="362">
          <cell r="C362" t="str">
            <v>9210520</v>
          </cell>
          <cell r="F362">
            <v>836</v>
          </cell>
        </row>
        <row r="363">
          <cell r="C363" t="str">
            <v>9210522</v>
          </cell>
          <cell r="F363">
            <v>4110.8999999999996</v>
          </cell>
        </row>
        <row r="364">
          <cell r="C364" t="str">
            <v>9210523</v>
          </cell>
          <cell r="F364">
            <v>3181.2</v>
          </cell>
        </row>
        <row r="365">
          <cell r="C365" t="str">
            <v>9210507</v>
          </cell>
          <cell r="F365">
            <v>2200</v>
          </cell>
        </row>
        <row r="366">
          <cell r="C366" t="str">
            <v>9210428</v>
          </cell>
          <cell r="F366">
            <v>1500</v>
          </cell>
        </row>
        <row r="367">
          <cell r="C367" t="str">
            <v>9210380</v>
          </cell>
          <cell r="F367">
            <v>3100</v>
          </cell>
        </row>
        <row r="368">
          <cell r="C368" t="str">
            <v>9210432</v>
          </cell>
          <cell r="F368">
            <v>400</v>
          </cell>
        </row>
        <row r="369">
          <cell r="C369" t="str">
            <v>9210432</v>
          </cell>
          <cell r="F369">
            <v>40</v>
          </cell>
        </row>
        <row r="370">
          <cell r="C370" t="str">
            <v>9210625</v>
          </cell>
          <cell r="F370">
            <v>1732</v>
          </cell>
        </row>
        <row r="371">
          <cell r="C371" t="str">
            <v>9210626</v>
          </cell>
          <cell r="F371">
            <v>2016.5</v>
          </cell>
        </row>
        <row r="372">
          <cell r="C372" t="str">
            <v>9210522</v>
          </cell>
          <cell r="F372">
            <v>18.899999999999999</v>
          </cell>
        </row>
        <row r="373">
          <cell r="C373" t="str">
            <v>93102114</v>
          </cell>
          <cell r="F373">
            <v>440</v>
          </cell>
        </row>
        <row r="374">
          <cell r="C374" t="str">
            <v>9210290</v>
          </cell>
          <cell r="F374">
            <v>1000</v>
          </cell>
        </row>
        <row r="375">
          <cell r="C375" t="str">
            <v>9208022</v>
          </cell>
          <cell r="F375">
            <v>2500</v>
          </cell>
        </row>
        <row r="376">
          <cell r="C376" t="str">
            <v>9208018</v>
          </cell>
          <cell r="F376">
            <v>11250</v>
          </cell>
        </row>
        <row r="377">
          <cell r="C377" t="str">
            <v>9208019</v>
          </cell>
          <cell r="F377">
            <v>11200</v>
          </cell>
        </row>
        <row r="378">
          <cell r="C378" t="str">
            <v>9206118</v>
          </cell>
          <cell r="F378">
            <v>15000</v>
          </cell>
        </row>
        <row r="379">
          <cell r="C379" t="str">
            <v>9210136</v>
          </cell>
          <cell r="F379">
            <v>140</v>
          </cell>
        </row>
        <row r="380">
          <cell r="C380" t="str">
            <v>9210208</v>
          </cell>
          <cell r="F380">
            <v>9600</v>
          </cell>
        </row>
        <row r="381">
          <cell r="C381" t="str">
            <v>9202111</v>
          </cell>
          <cell r="F381">
            <v>32</v>
          </cell>
        </row>
        <row r="382">
          <cell r="C382" t="str">
            <v>9202111</v>
          </cell>
          <cell r="F382">
            <v>21</v>
          </cell>
        </row>
        <row r="383">
          <cell r="C383" t="str">
            <v>9202111</v>
          </cell>
          <cell r="F383">
            <v>15</v>
          </cell>
        </row>
        <row r="384">
          <cell r="C384" t="str">
            <v>9210442</v>
          </cell>
          <cell r="F384">
            <v>120</v>
          </cell>
        </row>
        <row r="385">
          <cell r="C385" t="str">
            <v>9210442</v>
          </cell>
          <cell r="F385">
            <v>40</v>
          </cell>
        </row>
        <row r="386">
          <cell r="C386" t="str">
            <v>9210451</v>
          </cell>
          <cell r="F386">
            <v>121</v>
          </cell>
        </row>
        <row r="387">
          <cell r="C387" t="str">
            <v>93102113</v>
          </cell>
          <cell r="F387">
            <v>62</v>
          </cell>
        </row>
        <row r="388">
          <cell r="C388" t="str">
            <v>9210339</v>
          </cell>
          <cell r="F388">
            <v>750</v>
          </cell>
        </row>
        <row r="389">
          <cell r="C389" t="str">
            <v>9210451</v>
          </cell>
          <cell r="F389">
            <v>84</v>
          </cell>
        </row>
        <row r="390">
          <cell r="C390" t="str">
            <v>9210442</v>
          </cell>
          <cell r="F390">
            <v>1</v>
          </cell>
        </row>
        <row r="391">
          <cell r="C391" t="str">
            <v>9210451</v>
          </cell>
          <cell r="F391">
            <v>1000</v>
          </cell>
        </row>
        <row r="392">
          <cell r="C392" t="str">
            <v>9205015</v>
          </cell>
          <cell r="F392">
            <v>20000</v>
          </cell>
        </row>
        <row r="393">
          <cell r="C393" t="str">
            <v>9205013</v>
          </cell>
          <cell r="F393">
            <v>20000</v>
          </cell>
        </row>
        <row r="394">
          <cell r="C394" t="str">
            <v>9207019</v>
          </cell>
          <cell r="F394">
            <v>20000</v>
          </cell>
        </row>
        <row r="395">
          <cell r="C395" t="str">
            <v>9207021</v>
          </cell>
          <cell r="F395">
            <v>20000</v>
          </cell>
        </row>
        <row r="396">
          <cell r="C396" t="str">
            <v>9208031</v>
          </cell>
          <cell r="F396">
            <v>3000</v>
          </cell>
        </row>
        <row r="397">
          <cell r="C397" t="str">
            <v>9208030</v>
          </cell>
          <cell r="F397">
            <v>3000</v>
          </cell>
        </row>
        <row r="398">
          <cell r="C398" t="str">
            <v>9208011</v>
          </cell>
          <cell r="F398">
            <v>1000</v>
          </cell>
        </row>
        <row r="399">
          <cell r="C399" t="str">
            <v>9210644</v>
          </cell>
          <cell r="F399">
            <v>1000</v>
          </cell>
        </row>
        <row r="400">
          <cell r="C400" t="str">
            <v>9210645</v>
          </cell>
          <cell r="F400">
            <v>3000</v>
          </cell>
        </row>
        <row r="401">
          <cell r="C401" t="str">
            <v>9210651</v>
          </cell>
          <cell r="F401">
            <v>5000</v>
          </cell>
        </row>
        <row r="402">
          <cell r="C402" t="str">
            <v>9210651</v>
          </cell>
          <cell r="F402">
            <v>5000</v>
          </cell>
        </row>
        <row r="403">
          <cell r="C403" t="str">
            <v>9210657</v>
          </cell>
          <cell r="F403">
            <v>60</v>
          </cell>
        </row>
        <row r="404">
          <cell r="C404" t="str">
            <v>9210647</v>
          </cell>
          <cell r="F404">
            <v>480</v>
          </cell>
        </row>
        <row r="405">
          <cell r="C405" t="str">
            <v>9210647</v>
          </cell>
          <cell r="F405">
            <v>720</v>
          </cell>
        </row>
        <row r="406">
          <cell r="C406" t="str">
            <v>9210207</v>
          </cell>
          <cell r="F406">
            <v>3024</v>
          </cell>
        </row>
        <row r="407">
          <cell r="C407" t="str">
            <v>9210209</v>
          </cell>
          <cell r="F407">
            <v>3024</v>
          </cell>
        </row>
        <row r="408">
          <cell r="C408" t="str">
            <v>9210195</v>
          </cell>
          <cell r="F408">
            <v>3024</v>
          </cell>
        </row>
        <row r="409">
          <cell r="C409" t="str">
            <v>9210207</v>
          </cell>
          <cell r="F409">
            <v>3108</v>
          </cell>
        </row>
        <row r="410">
          <cell r="C410" t="str">
            <v>9210641</v>
          </cell>
          <cell r="F410">
            <v>1200</v>
          </cell>
        </row>
        <row r="411">
          <cell r="C411" t="str">
            <v>9210641</v>
          </cell>
          <cell r="F411">
            <v>1200</v>
          </cell>
        </row>
        <row r="412">
          <cell r="C412" t="str">
            <v>9210641</v>
          </cell>
          <cell r="F412">
            <v>1200</v>
          </cell>
        </row>
        <row r="413">
          <cell r="C413" t="str">
            <v>9210225</v>
          </cell>
          <cell r="F413">
            <v>3074</v>
          </cell>
        </row>
        <row r="414">
          <cell r="C414" t="str">
            <v>9210641</v>
          </cell>
          <cell r="F414">
            <v>1920</v>
          </cell>
        </row>
        <row r="415">
          <cell r="C415" t="str">
            <v>9210641</v>
          </cell>
          <cell r="F415">
            <v>1608</v>
          </cell>
        </row>
        <row r="416">
          <cell r="C416" t="str">
            <v>9210656</v>
          </cell>
          <cell r="F416">
            <v>756</v>
          </cell>
        </row>
        <row r="417">
          <cell r="C417" t="str">
            <v>9210658</v>
          </cell>
          <cell r="F417">
            <v>41</v>
          </cell>
        </row>
        <row r="418">
          <cell r="C418" t="str">
            <v>9210659</v>
          </cell>
          <cell r="F418">
            <v>465</v>
          </cell>
        </row>
        <row r="419">
          <cell r="C419" t="str">
            <v>9210660</v>
          </cell>
          <cell r="F419">
            <v>48</v>
          </cell>
        </row>
        <row r="420">
          <cell r="C420" t="str">
            <v>9210661</v>
          </cell>
          <cell r="F420">
            <v>330</v>
          </cell>
        </row>
        <row r="421">
          <cell r="C421" t="str">
            <v>9210662</v>
          </cell>
          <cell r="F421">
            <v>60</v>
          </cell>
        </row>
        <row r="422">
          <cell r="C422" t="str">
            <v>9210663</v>
          </cell>
          <cell r="F422">
            <v>50</v>
          </cell>
        </row>
        <row r="423">
          <cell r="C423" t="str">
            <v>9210664</v>
          </cell>
          <cell r="F423">
            <v>432</v>
          </cell>
        </row>
        <row r="424">
          <cell r="C424" t="str">
            <v>9210665</v>
          </cell>
          <cell r="F424">
            <v>0.5</v>
          </cell>
        </row>
        <row r="425">
          <cell r="C425" t="str">
            <v>9210666</v>
          </cell>
          <cell r="F425">
            <v>462.5</v>
          </cell>
        </row>
        <row r="426">
          <cell r="C426" t="str">
            <v>9210667</v>
          </cell>
          <cell r="F426">
            <v>638</v>
          </cell>
        </row>
        <row r="427">
          <cell r="C427" t="str">
            <v>9210668</v>
          </cell>
          <cell r="F427">
            <v>750</v>
          </cell>
        </row>
        <row r="428">
          <cell r="C428" t="str">
            <v>9210669</v>
          </cell>
          <cell r="F428">
            <v>750</v>
          </cell>
        </row>
        <row r="429">
          <cell r="C429" t="str">
            <v>9210670</v>
          </cell>
          <cell r="F429">
            <v>400</v>
          </cell>
        </row>
        <row r="430">
          <cell r="C430" t="str">
            <v>9210671</v>
          </cell>
          <cell r="F430">
            <v>500</v>
          </cell>
        </row>
        <row r="431">
          <cell r="C431" t="str">
            <v>9202111</v>
          </cell>
          <cell r="F431">
            <v>25</v>
          </cell>
        </row>
        <row r="432">
          <cell r="C432" t="str">
            <v>9205002</v>
          </cell>
          <cell r="F432">
            <v>39150</v>
          </cell>
        </row>
        <row r="433">
          <cell r="C433" t="str">
            <v>9203028</v>
          </cell>
          <cell r="F433">
            <v>1000</v>
          </cell>
        </row>
        <row r="434">
          <cell r="C434" t="str">
            <v>9210451</v>
          </cell>
          <cell r="F434">
            <v>90</v>
          </cell>
        </row>
        <row r="435">
          <cell r="C435" t="str">
            <v>9210379</v>
          </cell>
          <cell r="F435">
            <v>1</v>
          </cell>
        </row>
        <row r="436">
          <cell r="C436" t="str">
            <v>9202624</v>
          </cell>
          <cell r="F436">
            <v>38</v>
          </cell>
        </row>
        <row r="437">
          <cell r="C437" t="str">
            <v>9201721</v>
          </cell>
          <cell r="F437">
            <v>10000</v>
          </cell>
        </row>
        <row r="438">
          <cell r="C438" t="str">
            <v>9202111</v>
          </cell>
          <cell r="F438">
            <v>32</v>
          </cell>
        </row>
        <row r="439">
          <cell r="C439" t="str">
            <v>93102113</v>
          </cell>
          <cell r="F439">
            <v>180</v>
          </cell>
        </row>
        <row r="440">
          <cell r="C440" t="str">
            <v>9210451</v>
          </cell>
          <cell r="F440">
            <v>185</v>
          </cell>
        </row>
        <row r="441">
          <cell r="C441" t="str">
            <v>9208008</v>
          </cell>
          <cell r="F441">
            <v>50000</v>
          </cell>
        </row>
        <row r="442">
          <cell r="C442" t="str">
            <v>93102113</v>
          </cell>
          <cell r="F442">
            <v>7</v>
          </cell>
        </row>
        <row r="443">
          <cell r="C443" t="str">
            <v>9210451</v>
          </cell>
          <cell r="F443">
            <v>1</v>
          </cell>
        </row>
        <row r="444">
          <cell r="C444" t="str">
            <v>9210656</v>
          </cell>
          <cell r="F444">
            <v>14500</v>
          </cell>
        </row>
        <row r="445">
          <cell r="C445" t="str">
            <v>9210641</v>
          </cell>
          <cell r="F445">
            <v>5000</v>
          </cell>
        </row>
        <row r="446">
          <cell r="C446" t="str">
            <v>9210641</v>
          </cell>
          <cell r="F446">
            <v>4755</v>
          </cell>
        </row>
        <row r="447">
          <cell r="C447" t="str">
            <v>9210656</v>
          </cell>
          <cell r="F447">
            <v>4520</v>
          </cell>
        </row>
        <row r="448">
          <cell r="C448" t="str">
            <v>9210641</v>
          </cell>
          <cell r="F448">
            <v>10000</v>
          </cell>
        </row>
        <row r="449">
          <cell r="C449" t="str">
            <v>9210647</v>
          </cell>
          <cell r="F449">
            <v>10000</v>
          </cell>
        </row>
        <row r="450">
          <cell r="C450" t="str">
            <v>9210209</v>
          </cell>
          <cell r="F450">
            <v>14800</v>
          </cell>
        </row>
        <row r="451">
          <cell r="C451" t="str">
            <v>9207012</v>
          </cell>
          <cell r="F451">
            <v>2000</v>
          </cell>
        </row>
        <row r="452">
          <cell r="C452" t="str">
            <v>9210661</v>
          </cell>
          <cell r="F452">
            <v>980</v>
          </cell>
        </row>
        <row r="453">
          <cell r="C453" t="str">
            <v>9210417</v>
          </cell>
          <cell r="F453">
            <v>10</v>
          </cell>
        </row>
        <row r="454">
          <cell r="C454" t="str">
            <v>9202111</v>
          </cell>
          <cell r="F454">
            <v>65</v>
          </cell>
        </row>
        <row r="455">
          <cell r="C455" t="str">
            <v>9210338</v>
          </cell>
          <cell r="F455">
            <v>110</v>
          </cell>
        </row>
        <row r="456">
          <cell r="C456" t="str">
            <v>9210667</v>
          </cell>
          <cell r="F456">
            <v>417</v>
          </cell>
        </row>
        <row r="457">
          <cell r="C457" t="str">
            <v>9210492</v>
          </cell>
          <cell r="F457">
            <v>19.100000000000001</v>
          </cell>
        </row>
        <row r="458">
          <cell r="C458" t="str">
            <v>9210472</v>
          </cell>
          <cell r="F458">
            <v>260</v>
          </cell>
        </row>
        <row r="459">
          <cell r="C459" t="str">
            <v>9210677</v>
          </cell>
          <cell r="F459">
            <v>91</v>
          </cell>
        </row>
        <row r="460">
          <cell r="C460" t="str">
            <v>9210287</v>
          </cell>
          <cell r="F460">
            <v>221</v>
          </cell>
        </row>
        <row r="461">
          <cell r="C461" t="str">
            <v>9210233</v>
          </cell>
          <cell r="F461">
            <v>40</v>
          </cell>
        </row>
        <row r="462">
          <cell r="C462" t="str">
            <v>9205028</v>
          </cell>
          <cell r="F462">
            <v>4000</v>
          </cell>
        </row>
        <row r="463">
          <cell r="C463" t="str">
            <v>9208019</v>
          </cell>
          <cell r="F463">
            <v>30850</v>
          </cell>
        </row>
        <row r="464">
          <cell r="C464" t="str">
            <v>9208020</v>
          </cell>
          <cell r="F464">
            <v>9500</v>
          </cell>
        </row>
        <row r="465">
          <cell r="C465" t="str">
            <v>9208018</v>
          </cell>
          <cell r="F465">
            <v>1470</v>
          </cell>
        </row>
        <row r="466">
          <cell r="C466" t="str">
            <v>9203044</v>
          </cell>
          <cell r="F466">
            <v>30000</v>
          </cell>
        </row>
        <row r="467">
          <cell r="C467" t="str">
            <v>9203028</v>
          </cell>
          <cell r="F467">
            <v>1000</v>
          </cell>
        </row>
        <row r="468">
          <cell r="C468" t="str">
            <v>9203062</v>
          </cell>
          <cell r="F468">
            <v>4000</v>
          </cell>
        </row>
        <row r="469">
          <cell r="C469" t="str">
            <v>9205002</v>
          </cell>
          <cell r="F469">
            <v>50000</v>
          </cell>
        </row>
        <row r="470">
          <cell r="C470" t="str">
            <v>9210497</v>
          </cell>
          <cell r="F470">
            <v>5000</v>
          </cell>
        </row>
        <row r="471">
          <cell r="C471" t="str">
            <v>9210675</v>
          </cell>
          <cell r="F471">
            <v>4050</v>
          </cell>
        </row>
        <row r="472">
          <cell r="C472" t="str">
            <v>9210485</v>
          </cell>
          <cell r="F472">
            <v>9600</v>
          </cell>
        </row>
        <row r="473">
          <cell r="C473" t="str">
            <v>9210468</v>
          </cell>
          <cell r="F473">
            <v>2480</v>
          </cell>
        </row>
        <row r="474">
          <cell r="C474" t="str">
            <v>9210212</v>
          </cell>
          <cell r="F474">
            <v>2975</v>
          </cell>
        </row>
        <row r="475">
          <cell r="C475" t="str">
            <v>9209103</v>
          </cell>
          <cell r="F475">
            <v>200</v>
          </cell>
        </row>
        <row r="476">
          <cell r="C476" t="str">
            <v>9201736</v>
          </cell>
          <cell r="F476">
            <v>25000</v>
          </cell>
        </row>
        <row r="477">
          <cell r="C477" t="str">
            <v>9201737</v>
          </cell>
          <cell r="F477">
            <v>5000</v>
          </cell>
        </row>
        <row r="478">
          <cell r="C478" t="str">
            <v>9210442</v>
          </cell>
          <cell r="F478">
            <v>300</v>
          </cell>
        </row>
        <row r="479">
          <cell r="C479" t="str">
            <v>9207011</v>
          </cell>
          <cell r="F479">
            <v>1000</v>
          </cell>
        </row>
        <row r="480">
          <cell r="C480" t="str">
            <v>93102113</v>
          </cell>
          <cell r="F480">
            <v>55</v>
          </cell>
        </row>
        <row r="481">
          <cell r="C481" t="str">
            <v>9210418</v>
          </cell>
          <cell r="F481">
            <v>250</v>
          </cell>
        </row>
        <row r="482">
          <cell r="C482" t="str">
            <v>9210451</v>
          </cell>
          <cell r="F482">
            <v>85</v>
          </cell>
        </row>
        <row r="483">
          <cell r="C483" t="str">
            <v>9210442</v>
          </cell>
          <cell r="F483">
            <v>2</v>
          </cell>
        </row>
        <row r="484">
          <cell r="C484" t="str">
            <v>9210615</v>
          </cell>
          <cell r="F484">
            <v>250</v>
          </cell>
        </row>
        <row r="485">
          <cell r="C485" t="str">
            <v>9210676</v>
          </cell>
          <cell r="F485">
            <v>100</v>
          </cell>
        </row>
        <row r="486">
          <cell r="C486" t="str">
            <v>9210180</v>
          </cell>
          <cell r="F486">
            <v>2000</v>
          </cell>
        </row>
        <row r="487">
          <cell r="C487" t="str">
            <v>9210181</v>
          </cell>
          <cell r="F487">
            <v>2000</v>
          </cell>
        </row>
        <row r="488">
          <cell r="C488" t="str">
            <v>9210672</v>
          </cell>
          <cell r="F488">
            <v>20000</v>
          </cell>
        </row>
        <row r="489">
          <cell r="C489" t="str">
            <v>9210673</v>
          </cell>
          <cell r="F489">
            <v>43000</v>
          </cell>
        </row>
        <row r="490">
          <cell r="C490" t="str">
            <v>9210207</v>
          </cell>
          <cell r="F490">
            <v>4500</v>
          </cell>
        </row>
        <row r="491">
          <cell r="C491" t="str">
            <v>9210208</v>
          </cell>
          <cell r="F491">
            <v>9000</v>
          </cell>
        </row>
        <row r="492">
          <cell r="C492" t="str">
            <v>9210345</v>
          </cell>
          <cell r="F492">
            <v>4500</v>
          </cell>
        </row>
        <row r="493">
          <cell r="C493" t="str">
            <v>9210208</v>
          </cell>
          <cell r="F493">
            <v>3200</v>
          </cell>
        </row>
        <row r="494">
          <cell r="C494" t="str">
            <v>9210208</v>
          </cell>
          <cell r="F494">
            <v>7200</v>
          </cell>
        </row>
        <row r="495">
          <cell r="C495" t="str">
            <v>9208011</v>
          </cell>
          <cell r="F495">
            <v>800</v>
          </cell>
        </row>
        <row r="496">
          <cell r="C496" t="str">
            <v>9210310</v>
          </cell>
          <cell r="F496">
            <v>1130</v>
          </cell>
        </row>
        <row r="497">
          <cell r="C497" t="str">
            <v>9210674</v>
          </cell>
          <cell r="F497">
            <v>400</v>
          </cell>
        </row>
        <row r="498">
          <cell r="C498" t="str">
            <v>9208020</v>
          </cell>
          <cell r="F498">
            <v>8000</v>
          </cell>
        </row>
        <row r="499">
          <cell r="C499" t="str">
            <v>9208022</v>
          </cell>
          <cell r="F499">
            <v>1000</v>
          </cell>
        </row>
        <row r="500">
          <cell r="C500" t="str">
            <v>9210287</v>
          </cell>
          <cell r="F500">
            <v>250</v>
          </cell>
        </row>
        <row r="501">
          <cell r="C501" t="str">
            <v>9210472</v>
          </cell>
          <cell r="F501">
            <v>21</v>
          </cell>
        </row>
        <row r="502">
          <cell r="C502" t="str">
            <v>9210077</v>
          </cell>
          <cell r="F502">
            <v>28</v>
          </cell>
        </row>
        <row r="503">
          <cell r="C503" t="str">
            <v>9210228</v>
          </cell>
          <cell r="F503">
            <v>2.5</v>
          </cell>
        </row>
        <row r="504">
          <cell r="C504" t="str">
            <v>9210113</v>
          </cell>
          <cell r="F504">
            <v>15</v>
          </cell>
        </row>
        <row r="505">
          <cell r="C505" t="str">
            <v>9210164</v>
          </cell>
          <cell r="F505">
            <v>8</v>
          </cell>
        </row>
        <row r="506">
          <cell r="C506" t="str">
            <v>9210146</v>
          </cell>
          <cell r="F506">
            <v>241</v>
          </cell>
        </row>
        <row r="507">
          <cell r="C507" t="str">
            <v>9210194</v>
          </cell>
          <cell r="F507">
            <v>30</v>
          </cell>
        </row>
        <row r="508">
          <cell r="C508" t="str">
            <v>9210190</v>
          </cell>
          <cell r="F508">
            <v>50</v>
          </cell>
        </row>
        <row r="509">
          <cell r="C509" t="str">
            <v>9210318</v>
          </cell>
          <cell r="F509">
            <v>20</v>
          </cell>
        </row>
        <row r="510">
          <cell r="C510" t="str">
            <v>9210678</v>
          </cell>
          <cell r="F510">
            <v>10</v>
          </cell>
        </row>
        <row r="511">
          <cell r="C511" t="str">
            <v>9210679</v>
          </cell>
          <cell r="F511">
            <v>4</v>
          </cell>
        </row>
        <row r="512">
          <cell r="C512" t="str">
            <v>9210680</v>
          </cell>
          <cell r="F512">
            <v>4</v>
          </cell>
        </row>
        <row r="513">
          <cell r="C513" t="str">
            <v>9210681</v>
          </cell>
          <cell r="F513">
            <v>8</v>
          </cell>
        </row>
        <row r="514">
          <cell r="C514" t="str">
            <v>9210682</v>
          </cell>
          <cell r="F514">
            <v>5</v>
          </cell>
        </row>
        <row r="515">
          <cell r="C515" t="str">
            <v>9210683</v>
          </cell>
          <cell r="F515">
            <v>5</v>
          </cell>
        </row>
        <row r="516">
          <cell r="C516" t="str">
            <v>9210113</v>
          </cell>
          <cell r="F516">
            <v>25</v>
          </cell>
        </row>
        <row r="517">
          <cell r="C517" t="str">
            <v>9210027</v>
          </cell>
          <cell r="F517">
            <v>10</v>
          </cell>
        </row>
        <row r="518">
          <cell r="C518" t="str">
            <v>9210118</v>
          </cell>
          <cell r="F518">
            <v>70</v>
          </cell>
        </row>
        <row r="519">
          <cell r="C519" t="str">
            <v>9210198</v>
          </cell>
          <cell r="F519">
            <v>120</v>
          </cell>
        </row>
        <row r="520">
          <cell r="C520" t="str">
            <v>9210343</v>
          </cell>
          <cell r="F520">
            <v>13</v>
          </cell>
        </row>
        <row r="521">
          <cell r="C521" t="str">
            <v>9210325</v>
          </cell>
          <cell r="F521">
            <v>13</v>
          </cell>
        </row>
        <row r="522">
          <cell r="C522" t="str">
            <v>9210684</v>
          </cell>
          <cell r="F522">
            <v>3.25</v>
          </cell>
        </row>
        <row r="523">
          <cell r="C523" t="str">
            <v>9210685</v>
          </cell>
          <cell r="F523">
            <v>8</v>
          </cell>
        </row>
        <row r="524">
          <cell r="C524" t="str">
            <v>9210686</v>
          </cell>
          <cell r="F524">
            <v>5</v>
          </cell>
        </row>
        <row r="525">
          <cell r="C525" t="str">
            <v>9210165</v>
          </cell>
          <cell r="F525">
            <v>1</v>
          </cell>
        </row>
        <row r="526">
          <cell r="C526" t="str">
            <v>9210166</v>
          </cell>
          <cell r="F526">
            <v>10</v>
          </cell>
        </row>
        <row r="527">
          <cell r="C527" t="str">
            <v>9210030</v>
          </cell>
          <cell r="F527">
            <v>60</v>
          </cell>
        </row>
        <row r="528">
          <cell r="C528" t="str">
            <v>9210327</v>
          </cell>
          <cell r="F528">
            <v>42.8</v>
          </cell>
        </row>
        <row r="529">
          <cell r="C529" t="str">
            <v>9310544</v>
          </cell>
          <cell r="F529">
            <v>10</v>
          </cell>
        </row>
        <row r="530">
          <cell r="C530" t="str">
            <v>9210687</v>
          </cell>
          <cell r="F530">
            <v>480</v>
          </cell>
        </row>
        <row r="531">
          <cell r="C531" t="str">
            <v>9210688</v>
          </cell>
          <cell r="F531">
            <v>7</v>
          </cell>
        </row>
        <row r="532">
          <cell r="C532" t="str">
            <v>9210689</v>
          </cell>
          <cell r="F532">
            <v>20</v>
          </cell>
        </row>
        <row r="533">
          <cell r="C533" t="str">
            <v>9210690</v>
          </cell>
          <cell r="F533">
            <v>20</v>
          </cell>
        </row>
        <row r="534">
          <cell r="C534" t="str">
            <v>9210691</v>
          </cell>
          <cell r="F534">
            <v>15</v>
          </cell>
        </row>
        <row r="535">
          <cell r="C535" t="str">
            <v>9210692</v>
          </cell>
          <cell r="F535">
            <v>10</v>
          </cell>
        </row>
        <row r="536">
          <cell r="C536" t="str">
            <v>9210693</v>
          </cell>
          <cell r="F536">
            <v>10</v>
          </cell>
        </row>
        <row r="537">
          <cell r="C537" t="str">
            <v>9210694</v>
          </cell>
          <cell r="F537">
            <v>10</v>
          </cell>
        </row>
        <row r="538">
          <cell r="C538" t="str">
            <v>9210695</v>
          </cell>
          <cell r="F538">
            <v>1</v>
          </cell>
        </row>
        <row r="539">
          <cell r="C539" t="str">
            <v>9210696</v>
          </cell>
          <cell r="F539">
            <v>250</v>
          </cell>
        </row>
        <row r="540">
          <cell r="C540" t="str">
            <v>9210697</v>
          </cell>
          <cell r="F540">
            <v>3</v>
          </cell>
        </row>
        <row r="541">
          <cell r="C541" t="str">
            <v>9210698</v>
          </cell>
          <cell r="F541">
            <v>6</v>
          </cell>
        </row>
        <row r="542">
          <cell r="C542" t="str">
            <v>9210310</v>
          </cell>
          <cell r="F542">
            <v>97</v>
          </cell>
        </row>
        <row r="543">
          <cell r="C543" t="str">
            <v>9210415</v>
          </cell>
          <cell r="F543">
            <v>10</v>
          </cell>
        </row>
        <row r="544">
          <cell r="C544" t="str">
            <v>9310552</v>
          </cell>
          <cell r="F544">
            <v>2</v>
          </cell>
        </row>
        <row r="545">
          <cell r="C545" t="str">
            <v>9210699</v>
          </cell>
          <cell r="F545">
            <v>66</v>
          </cell>
        </row>
        <row r="546">
          <cell r="C546" t="str">
            <v>9210700</v>
          </cell>
          <cell r="F546">
            <v>15</v>
          </cell>
        </row>
        <row r="547">
          <cell r="C547" t="str">
            <v>9210701</v>
          </cell>
          <cell r="F547">
            <v>15</v>
          </cell>
        </row>
        <row r="548">
          <cell r="C548" t="str">
            <v>9210442</v>
          </cell>
          <cell r="F548">
            <v>76</v>
          </cell>
        </row>
        <row r="549">
          <cell r="C549" t="str">
            <v>9201736</v>
          </cell>
          <cell r="F549">
            <v>20000</v>
          </cell>
        </row>
        <row r="550">
          <cell r="C550" t="str">
            <v>9202739</v>
          </cell>
          <cell r="F550">
            <v>85</v>
          </cell>
        </row>
        <row r="551">
          <cell r="C551" t="str">
            <v>9210637</v>
          </cell>
          <cell r="F551">
            <v>60</v>
          </cell>
        </row>
        <row r="552">
          <cell r="C552" t="str">
            <v>9210660</v>
          </cell>
          <cell r="F552">
            <v>10</v>
          </cell>
        </row>
        <row r="553">
          <cell r="C553" t="str">
            <v>9310546</v>
          </cell>
          <cell r="F553">
            <v>89</v>
          </cell>
        </row>
        <row r="554">
          <cell r="C554" t="str">
            <v>9205026</v>
          </cell>
          <cell r="F554">
            <v>300000</v>
          </cell>
        </row>
        <row r="555">
          <cell r="C555" t="str">
            <v>9205029</v>
          </cell>
          <cell r="F555">
            <v>300000</v>
          </cell>
        </row>
      </sheetData>
      <sheetData sheetId="11">
        <row r="2">
          <cell r="C2" t="str">
            <v>9210234</v>
          </cell>
          <cell r="F2">
            <v>649</v>
          </cell>
        </row>
        <row r="3">
          <cell r="C3" t="str">
            <v>9210236</v>
          </cell>
          <cell r="F3">
            <v>274</v>
          </cell>
        </row>
        <row r="4">
          <cell r="C4" t="str">
            <v>9210238</v>
          </cell>
          <cell r="F4">
            <v>600</v>
          </cell>
        </row>
        <row r="5">
          <cell r="C5" t="str">
            <v>9210310</v>
          </cell>
          <cell r="F5">
            <v>330</v>
          </cell>
        </row>
        <row r="6">
          <cell r="C6" t="str">
            <v>9210283</v>
          </cell>
          <cell r="F6">
            <v>96</v>
          </cell>
        </row>
        <row r="7">
          <cell r="C7" t="str">
            <v>9210303</v>
          </cell>
          <cell r="F7">
            <v>21</v>
          </cell>
        </row>
        <row r="8">
          <cell r="C8" t="str">
            <v>9210299</v>
          </cell>
          <cell r="F8">
            <v>460</v>
          </cell>
        </row>
        <row r="9">
          <cell r="C9" t="str">
            <v>9210233</v>
          </cell>
          <cell r="F9">
            <v>630</v>
          </cell>
        </row>
        <row r="10">
          <cell r="C10" t="str">
            <v>9210369</v>
          </cell>
          <cell r="F10">
            <v>535</v>
          </cell>
        </row>
        <row r="11">
          <cell r="C11" t="str">
            <v>9210068</v>
          </cell>
          <cell r="F11">
            <v>480</v>
          </cell>
        </row>
        <row r="12">
          <cell r="C12" t="str">
            <v>9210162</v>
          </cell>
          <cell r="F12">
            <v>60</v>
          </cell>
        </row>
        <row r="13">
          <cell r="C13" t="str">
            <v>9210165</v>
          </cell>
          <cell r="F13">
            <v>10</v>
          </cell>
        </row>
        <row r="14">
          <cell r="C14" t="str">
            <v>9210228</v>
          </cell>
          <cell r="F14">
            <v>10</v>
          </cell>
        </row>
        <row r="15">
          <cell r="C15" t="str">
            <v>9210300</v>
          </cell>
          <cell r="F15">
            <v>30</v>
          </cell>
        </row>
        <row r="16">
          <cell r="C16" t="str">
            <v>9210165</v>
          </cell>
          <cell r="F16">
            <v>10</v>
          </cell>
        </row>
        <row r="17">
          <cell r="C17" t="str">
            <v>9203062</v>
          </cell>
          <cell r="F17">
            <v>9</v>
          </cell>
        </row>
        <row r="18">
          <cell r="C18" t="str">
            <v>9210426</v>
          </cell>
          <cell r="F18">
            <v>1</v>
          </cell>
        </row>
        <row r="19">
          <cell r="C19" t="str">
            <v>9210427</v>
          </cell>
          <cell r="F19">
            <v>3</v>
          </cell>
        </row>
        <row r="20">
          <cell r="C20" t="str">
            <v>9203062</v>
          </cell>
          <cell r="F20">
            <v>500</v>
          </cell>
        </row>
        <row r="21">
          <cell r="C21" t="str">
            <v>9203064</v>
          </cell>
          <cell r="F21">
            <v>9</v>
          </cell>
        </row>
        <row r="22">
          <cell r="C22" t="str">
            <v>9203062</v>
          </cell>
          <cell r="F22">
            <v>196</v>
          </cell>
        </row>
        <row r="23">
          <cell r="C23" t="str">
            <v>9203061</v>
          </cell>
          <cell r="F23">
            <v>50</v>
          </cell>
        </row>
        <row r="24">
          <cell r="C24" t="str">
            <v>9203059</v>
          </cell>
          <cell r="F24">
            <v>20</v>
          </cell>
        </row>
        <row r="25">
          <cell r="C25" t="str">
            <v>9202111</v>
          </cell>
          <cell r="F25">
            <v>32</v>
          </cell>
        </row>
        <row r="26">
          <cell r="C26" t="str">
            <v>9209028</v>
          </cell>
          <cell r="F26">
            <v>100</v>
          </cell>
        </row>
        <row r="27">
          <cell r="C27" t="str">
            <v>9201728</v>
          </cell>
          <cell r="F27">
            <v>2000</v>
          </cell>
        </row>
        <row r="28">
          <cell r="C28" t="str">
            <v>9208019</v>
          </cell>
          <cell r="F28">
            <v>1700</v>
          </cell>
        </row>
        <row r="29">
          <cell r="C29" t="str">
            <v>9203061</v>
          </cell>
          <cell r="F29">
            <v>590</v>
          </cell>
        </row>
        <row r="30">
          <cell r="C30" t="str">
            <v>9201718</v>
          </cell>
          <cell r="F30">
            <v>9000</v>
          </cell>
        </row>
        <row r="31">
          <cell r="C31" t="str">
            <v>9201719</v>
          </cell>
          <cell r="F31">
            <v>2000</v>
          </cell>
        </row>
        <row r="32">
          <cell r="C32" t="str">
            <v>9210165</v>
          </cell>
          <cell r="F32">
            <v>270</v>
          </cell>
        </row>
        <row r="33">
          <cell r="C33" t="str">
            <v>9210228</v>
          </cell>
          <cell r="F33">
            <v>4.5</v>
          </cell>
        </row>
        <row r="34">
          <cell r="C34" t="str">
            <v>9210310</v>
          </cell>
          <cell r="F34">
            <v>15</v>
          </cell>
        </row>
        <row r="35">
          <cell r="C35" t="str">
            <v>9210434</v>
          </cell>
          <cell r="F35">
            <v>20</v>
          </cell>
        </row>
        <row r="36">
          <cell r="C36" t="str">
            <v>9210309</v>
          </cell>
          <cell r="F36">
            <v>83.5</v>
          </cell>
        </row>
        <row r="37">
          <cell r="C37" t="str">
            <v>9210166</v>
          </cell>
          <cell r="F37">
            <v>50</v>
          </cell>
        </row>
        <row r="38">
          <cell r="C38" t="str">
            <v>9210380</v>
          </cell>
          <cell r="F38">
            <v>400</v>
          </cell>
        </row>
        <row r="39">
          <cell r="C39" t="str">
            <v>9210212</v>
          </cell>
          <cell r="F39">
            <v>70</v>
          </cell>
        </row>
        <row r="40">
          <cell r="C40" t="str">
            <v>9210231</v>
          </cell>
          <cell r="F40">
            <v>50</v>
          </cell>
        </row>
        <row r="41">
          <cell r="C41" t="str">
            <v>9210213</v>
          </cell>
          <cell r="F41">
            <v>25</v>
          </cell>
        </row>
        <row r="42">
          <cell r="C42" t="str">
            <v>9210214</v>
          </cell>
          <cell r="F42">
            <v>25</v>
          </cell>
        </row>
        <row r="43">
          <cell r="C43" t="str">
            <v>9210407</v>
          </cell>
          <cell r="F43">
            <v>86</v>
          </cell>
        </row>
        <row r="44">
          <cell r="C44" t="str">
            <v>9210229</v>
          </cell>
          <cell r="F44">
            <v>112</v>
          </cell>
        </row>
        <row r="45">
          <cell r="C45" t="str">
            <v>9210339</v>
          </cell>
          <cell r="F45">
            <v>250</v>
          </cell>
        </row>
        <row r="46">
          <cell r="C46" t="str">
            <v>9210162</v>
          </cell>
          <cell r="F46">
            <v>25</v>
          </cell>
        </row>
        <row r="47">
          <cell r="C47" t="str">
            <v>9210406</v>
          </cell>
          <cell r="F47">
            <v>11.5</v>
          </cell>
        </row>
        <row r="48">
          <cell r="C48" t="str">
            <v>9210300</v>
          </cell>
          <cell r="F48">
            <v>75</v>
          </cell>
        </row>
        <row r="49">
          <cell r="C49" t="str">
            <v>9210198</v>
          </cell>
          <cell r="F49">
            <v>60</v>
          </cell>
        </row>
        <row r="50">
          <cell r="C50" t="str">
            <v>9210147</v>
          </cell>
          <cell r="F50">
            <v>9</v>
          </cell>
        </row>
        <row r="51">
          <cell r="C51" t="str">
            <v>9210138</v>
          </cell>
          <cell r="F51">
            <v>35</v>
          </cell>
        </row>
        <row r="52">
          <cell r="C52" t="str">
            <v>9210233</v>
          </cell>
          <cell r="F52">
            <v>1</v>
          </cell>
        </row>
        <row r="53">
          <cell r="C53" t="str">
            <v>9210284</v>
          </cell>
          <cell r="F53">
            <v>3</v>
          </cell>
        </row>
        <row r="54">
          <cell r="C54" t="str">
            <v>93102114</v>
          </cell>
          <cell r="F54">
            <v>20</v>
          </cell>
        </row>
        <row r="55">
          <cell r="C55" t="str">
            <v>9201302</v>
          </cell>
          <cell r="F55">
            <v>7495</v>
          </cell>
        </row>
        <row r="56">
          <cell r="C56" t="str">
            <v>9201303</v>
          </cell>
          <cell r="F56">
            <v>9675</v>
          </cell>
        </row>
        <row r="57">
          <cell r="C57" t="str">
            <v>9208026</v>
          </cell>
          <cell r="F57">
            <v>100000</v>
          </cell>
        </row>
        <row r="58">
          <cell r="C58" t="str">
            <v>9210287</v>
          </cell>
          <cell r="F58">
            <v>649</v>
          </cell>
        </row>
        <row r="59">
          <cell r="C59" t="str">
            <v>9210462</v>
          </cell>
          <cell r="F59">
            <v>334</v>
          </cell>
        </row>
        <row r="60">
          <cell r="C60" t="str">
            <v>9210284</v>
          </cell>
          <cell r="F60">
            <v>600</v>
          </cell>
        </row>
        <row r="61">
          <cell r="C61" t="str">
            <v>9210285</v>
          </cell>
          <cell r="F61">
            <v>480</v>
          </cell>
        </row>
        <row r="62">
          <cell r="C62" t="str">
            <v>9209029</v>
          </cell>
          <cell r="F62">
            <v>96</v>
          </cell>
        </row>
        <row r="63">
          <cell r="C63" t="str">
            <v>9209028</v>
          </cell>
          <cell r="F63">
            <v>271</v>
          </cell>
        </row>
        <row r="64">
          <cell r="C64" t="str">
            <v>9210090</v>
          </cell>
          <cell r="F64">
            <v>630</v>
          </cell>
        </row>
        <row r="65">
          <cell r="C65" t="str">
            <v>9210147</v>
          </cell>
          <cell r="F65">
            <v>230</v>
          </cell>
        </row>
        <row r="66">
          <cell r="C66" t="str">
            <v>9210369</v>
          </cell>
          <cell r="F66">
            <v>465</v>
          </cell>
        </row>
        <row r="67">
          <cell r="C67" t="str">
            <v>9210186</v>
          </cell>
          <cell r="F67">
            <v>1500</v>
          </cell>
        </row>
        <row r="68">
          <cell r="C68" t="str">
            <v>9210280</v>
          </cell>
          <cell r="F68">
            <v>200</v>
          </cell>
        </row>
        <row r="69">
          <cell r="C69" t="str">
            <v>9208019</v>
          </cell>
          <cell r="F69">
            <v>21100</v>
          </cell>
        </row>
        <row r="70">
          <cell r="C70" t="str">
            <v>9208021</v>
          </cell>
          <cell r="F70">
            <v>20800</v>
          </cell>
        </row>
        <row r="71">
          <cell r="C71" t="str">
            <v>9210027</v>
          </cell>
          <cell r="F71">
            <v>40</v>
          </cell>
        </row>
        <row r="72">
          <cell r="C72" t="str">
            <v>9210229</v>
          </cell>
          <cell r="F72">
            <v>180</v>
          </cell>
        </row>
        <row r="73">
          <cell r="C73" t="str">
            <v>9210077</v>
          </cell>
          <cell r="F73">
            <v>20</v>
          </cell>
        </row>
        <row r="74">
          <cell r="C74" t="str">
            <v>9210119</v>
          </cell>
          <cell r="F74">
            <v>25</v>
          </cell>
        </row>
        <row r="75">
          <cell r="C75" t="str">
            <v>9210120</v>
          </cell>
          <cell r="F75">
            <v>80</v>
          </cell>
        </row>
        <row r="76">
          <cell r="C76" t="str">
            <v>9210176</v>
          </cell>
          <cell r="F76">
            <v>80</v>
          </cell>
        </row>
        <row r="77">
          <cell r="C77" t="str">
            <v>9210178</v>
          </cell>
          <cell r="F77">
            <v>160</v>
          </cell>
        </row>
        <row r="78">
          <cell r="C78" t="str">
            <v>9210445</v>
          </cell>
          <cell r="F78">
            <v>125</v>
          </cell>
        </row>
        <row r="79">
          <cell r="C79" t="str">
            <v>9210330</v>
          </cell>
          <cell r="F79">
            <v>2.2999999999999998</v>
          </cell>
        </row>
        <row r="80">
          <cell r="C80" t="str">
            <v>9210146</v>
          </cell>
          <cell r="F80">
            <v>1</v>
          </cell>
        </row>
        <row r="81">
          <cell r="C81" t="str">
            <v>9210234</v>
          </cell>
          <cell r="F81">
            <v>524</v>
          </cell>
        </row>
        <row r="82">
          <cell r="C82" t="str">
            <v>9210234</v>
          </cell>
          <cell r="F82">
            <v>434</v>
          </cell>
        </row>
        <row r="83">
          <cell r="C83" t="str">
            <v>9210462</v>
          </cell>
          <cell r="F83">
            <v>496</v>
          </cell>
        </row>
        <row r="84">
          <cell r="C84" t="str">
            <v>9210284</v>
          </cell>
          <cell r="F84">
            <v>900</v>
          </cell>
        </row>
        <row r="85">
          <cell r="C85" t="str">
            <v>9210285</v>
          </cell>
          <cell r="F85">
            <v>720</v>
          </cell>
        </row>
        <row r="86">
          <cell r="C86" t="str">
            <v>9210283</v>
          </cell>
          <cell r="F86">
            <v>144</v>
          </cell>
        </row>
        <row r="87">
          <cell r="C87" t="str">
            <v>9209028</v>
          </cell>
          <cell r="F87">
            <v>46</v>
          </cell>
        </row>
        <row r="88">
          <cell r="C88" t="str">
            <v>9210233</v>
          </cell>
          <cell r="F88">
            <v>420</v>
          </cell>
        </row>
        <row r="89">
          <cell r="C89" t="str">
            <v>9210369</v>
          </cell>
          <cell r="F89">
            <v>342</v>
          </cell>
        </row>
        <row r="90">
          <cell r="C90" t="str">
            <v>9201736</v>
          </cell>
          <cell r="F90">
            <v>60989</v>
          </cell>
        </row>
        <row r="91">
          <cell r="C91" t="str">
            <v>9201737</v>
          </cell>
          <cell r="F91">
            <v>44640</v>
          </cell>
        </row>
        <row r="92">
          <cell r="C92" t="str">
            <v>9201738</v>
          </cell>
          <cell r="F92">
            <v>10800</v>
          </cell>
        </row>
        <row r="93">
          <cell r="C93" t="str">
            <v>9203061</v>
          </cell>
          <cell r="F93">
            <v>3000</v>
          </cell>
        </row>
        <row r="94">
          <cell r="C94" t="str">
            <v>9203062</v>
          </cell>
          <cell r="F94">
            <v>5000</v>
          </cell>
        </row>
        <row r="95">
          <cell r="C95" t="str">
            <v>9203059</v>
          </cell>
          <cell r="F95">
            <v>2000</v>
          </cell>
        </row>
        <row r="96">
          <cell r="C96" t="str">
            <v>9210147</v>
          </cell>
          <cell r="F96">
            <v>4</v>
          </cell>
        </row>
        <row r="97">
          <cell r="C97" t="str">
            <v>9209029</v>
          </cell>
          <cell r="F97">
            <v>1500</v>
          </cell>
        </row>
        <row r="98">
          <cell r="C98" t="str">
            <v>9205002</v>
          </cell>
          <cell r="F98">
            <v>6000</v>
          </cell>
        </row>
        <row r="99">
          <cell r="C99" t="str">
            <v>9203078</v>
          </cell>
          <cell r="F99">
            <v>72</v>
          </cell>
        </row>
        <row r="100">
          <cell r="C100" t="str">
            <v>9203044</v>
          </cell>
          <cell r="F100">
            <v>4</v>
          </cell>
        </row>
        <row r="101">
          <cell r="C101" t="str">
            <v>9210427</v>
          </cell>
          <cell r="F101">
            <v>5</v>
          </cell>
        </row>
        <row r="102">
          <cell r="C102" t="str">
            <v>9210207</v>
          </cell>
          <cell r="F102">
            <v>18967</v>
          </cell>
        </row>
        <row r="103">
          <cell r="C103" t="str">
            <v>9210209</v>
          </cell>
          <cell r="F103">
            <v>6400</v>
          </cell>
        </row>
        <row r="104">
          <cell r="C104" t="str">
            <v>9210208</v>
          </cell>
          <cell r="F104">
            <v>22360</v>
          </cell>
        </row>
        <row r="105">
          <cell r="C105" t="str">
            <v>9210210</v>
          </cell>
          <cell r="F105">
            <v>4700</v>
          </cell>
        </row>
        <row r="106">
          <cell r="C106" t="str">
            <v>9210211</v>
          </cell>
          <cell r="F106">
            <v>4859</v>
          </cell>
        </row>
        <row r="107">
          <cell r="C107" t="str">
            <v>9210207</v>
          </cell>
          <cell r="F107">
            <v>28653</v>
          </cell>
        </row>
        <row r="108">
          <cell r="C108" t="str">
            <v>9210209</v>
          </cell>
          <cell r="F108">
            <v>3348</v>
          </cell>
        </row>
        <row r="109">
          <cell r="C109" t="str">
            <v>9210208</v>
          </cell>
          <cell r="F109">
            <v>3650</v>
          </cell>
        </row>
        <row r="110">
          <cell r="C110" t="str">
            <v>9210210</v>
          </cell>
          <cell r="F110">
            <v>32</v>
          </cell>
        </row>
        <row r="111">
          <cell r="C111" t="str">
            <v>9210235</v>
          </cell>
          <cell r="F111">
            <v>3837</v>
          </cell>
        </row>
        <row r="112">
          <cell r="C112" t="str">
            <v>9210208</v>
          </cell>
          <cell r="F112">
            <v>40</v>
          </cell>
        </row>
        <row r="113">
          <cell r="C113" t="str">
            <v>9210209</v>
          </cell>
          <cell r="F113">
            <v>40</v>
          </cell>
        </row>
        <row r="114">
          <cell r="C114" t="str">
            <v>9210182</v>
          </cell>
          <cell r="F114">
            <v>5000</v>
          </cell>
        </row>
        <row r="115">
          <cell r="C115" t="str">
            <v>9210197</v>
          </cell>
          <cell r="F115">
            <v>1300</v>
          </cell>
        </row>
        <row r="116">
          <cell r="C116" t="str">
            <v>9210463</v>
          </cell>
          <cell r="F116">
            <v>1300</v>
          </cell>
        </row>
        <row r="117">
          <cell r="C117" t="str">
            <v>9202111</v>
          </cell>
          <cell r="F117">
            <v>54</v>
          </cell>
        </row>
        <row r="118">
          <cell r="C118" t="str">
            <v>9201728</v>
          </cell>
          <cell r="F118">
            <v>12000</v>
          </cell>
        </row>
        <row r="119">
          <cell r="C119" t="str">
            <v>9210207</v>
          </cell>
          <cell r="F119">
            <v>13245</v>
          </cell>
        </row>
        <row r="120">
          <cell r="C120" t="str">
            <v>9210209</v>
          </cell>
          <cell r="F120">
            <v>71940</v>
          </cell>
        </row>
        <row r="121">
          <cell r="C121" t="str">
            <v>9210208</v>
          </cell>
          <cell r="F121">
            <v>6570</v>
          </cell>
        </row>
        <row r="122">
          <cell r="C122" t="str">
            <v>9210210</v>
          </cell>
          <cell r="F122">
            <v>1090</v>
          </cell>
        </row>
        <row r="123">
          <cell r="C123" t="str">
            <v>9210235</v>
          </cell>
          <cell r="F123">
            <v>2750</v>
          </cell>
        </row>
        <row r="124">
          <cell r="C124" t="str">
            <v>9210219</v>
          </cell>
          <cell r="F124">
            <v>705</v>
          </cell>
        </row>
        <row r="125">
          <cell r="C125" t="str">
            <v>9210464</v>
          </cell>
          <cell r="F125">
            <v>1230</v>
          </cell>
        </row>
        <row r="126">
          <cell r="C126" t="str">
            <v>9210398</v>
          </cell>
          <cell r="F126">
            <v>1180</v>
          </cell>
        </row>
        <row r="127">
          <cell r="C127" t="str">
            <v>9205030</v>
          </cell>
          <cell r="F127">
            <v>39</v>
          </cell>
        </row>
        <row r="128">
          <cell r="C128" t="str">
            <v>9205031</v>
          </cell>
          <cell r="F128">
            <v>6280</v>
          </cell>
        </row>
        <row r="129">
          <cell r="C129" t="str">
            <v>9205032</v>
          </cell>
          <cell r="F129">
            <v>2200</v>
          </cell>
        </row>
        <row r="130">
          <cell r="C130" t="str">
            <v>9202735</v>
          </cell>
          <cell r="F130">
            <v>59</v>
          </cell>
        </row>
        <row r="131">
          <cell r="C131" t="str">
            <v>9208012</v>
          </cell>
          <cell r="F131">
            <v>1000</v>
          </cell>
        </row>
        <row r="132">
          <cell r="C132" t="str">
            <v>9205004</v>
          </cell>
          <cell r="F132">
            <v>840</v>
          </cell>
        </row>
        <row r="133">
          <cell r="C133" t="str">
            <v>9210077</v>
          </cell>
          <cell r="F133">
            <v>130</v>
          </cell>
        </row>
        <row r="134">
          <cell r="C134" t="str">
            <v>9210068</v>
          </cell>
          <cell r="F134">
            <v>25</v>
          </cell>
        </row>
        <row r="135">
          <cell r="C135" t="str">
            <v>9210120</v>
          </cell>
          <cell r="F135">
            <v>120</v>
          </cell>
        </row>
        <row r="136">
          <cell r="C136" t="str">
            <v>9210113</v>
          </cell>
          <cell r="F136">
            <v>20</v>
          </cell>
        </row>
        <row r="137">
          <cell r="C137" t="str">
            <v>9210467</v>
          </cell>
          <cell r="F137">
            <v>210</v>
          </cell>
        </row>
        <row r="138">
          <cell r="C138" t="str">
            <v>9210146</v>
          </cell>
          <cell r="F138">
            <v>4</v>
          </cell>
        </row>
        <row r="139">
          <cell r="C139" t="str">
            <v>9210309</v>
          </cell>
          <cell r="F139">
            <v>100</v>
          </cell>
        </row>
        <row r="140">
          <cell r="C140" t="str">
            <v>9210165</v>
          </cell>
          <cell r="F140">
            <v>100</v>
          </cell>
        </row>
        <row r="141">
          <cell r="C141" t="str">
            <v>9210449</v>
          </cell>
          <cell r="F141">
            <v>147</v>
          </cell>
        </row>
        <row r="142">
          <cell r="C142" t="str">
            <v>9210436</v>
          </cell>
          <cell r="F142">
            <v>1</v>
          </cell>
        </row>
        <row r="143">
          <cell r="C143" t="str">
            <v>9210346</v>
          </cell>
          <cell r="F143">
            <v>4.5</v>
          </cell>
        </row>
        <row r="144">
          <cell r="C144" t="str">
            <v>9210231</v>
          </cell>
          <cell r="F144">
            <v>50</v>
          </cell>
        </row>
        <row r="145">
          <cell r="C145" t="str">
            <v>9210387</v>
          </cell>
          <cell r="F145">
            <v>400</v>
          </cell>
        </row>
        <row r="146">
          <cell r="C146" t="str">
            <v>9210073</v>
          </cell>
          <cell r="F146">
            <v>527</v>
          </cell>
        </row>
        <row r="147">
          <cell r="C147" t="str">
            <v>9210234</v>
          </cell>
          <cell r="F147">
            <v>637</v>
          </cell>
        </row>
        <row r="148">
          <cell r="C148" t="str">
            <v>9210462</v>
          </cell>
          <cell r="F148">
            <v>604</v>
          </cell>
        </row>
        <row r="149">
          <cell r="C149" t="str">
            <v>9210397</v>
          </cell>
          <cell r="F149">
            <v>880</v>
          </cell>
        </row>
        <row r="150">
          <cell r="C150" t="str">
            <v>9210303</v>
          </cell>
          <cell r="F150">
            <v>216</v>
          </cell>
        </row>
        <row r="151">
          <cell r="C151" t="str">
            <v>9210284</v>
          </cell>
          <cell r="F151">
            <v>1100</v>
          </cell>
        </row>
        <row r="152">
          <cell r="C152" t="str">
            <v>9210387</v>
          </cell>
          <cell r="F152">
            <v>230</v>
          </cell>
        </row>
        <row r="153">
          <cell r="C153" t="str">
            <v>9210067</v>
          </cell>
          <cell r="F153">
            <v>210</v>
          </cell>
        </row>
        <row r="154">
          <cell r="C154" t="str">
            <v>9210091</v>
          </cell>
          <cell r="F154">
            <v>420</v>
          </cell>
        </row>
        <row r="155">
          <cell r="C155" t="str">
            <v>9210369</v>
          </cell>
          <cell r="F155">
            <v>400</v>
          </cell>
        </row>
        <row r="156">
          <cell r="C156" t="str">
            <v>9210468</v>
          </cell>
          <cell r="F156">
            <v>176</v>
          </cell>
        </row>
        <row r="157">
          <cell r="C157" t="str">
            <v>9210465</v>
          </cell>
          <cell r="F157">
            <v>1000</v>
          </cell>
        </row>
        <row r="158">
          <cell r="C158" t="str">
            <v>9210466</v>
          </cell>
          <cell r="F158">
            <v>210</v>
          </cell>
        </row>
        <row r="159">
          <cell r="C159" t="str">
            <v>9210207</v>
          </cell>
          <cell r="F159">
            <v>7967</v>
          </cell>
        </row>
        <row r="160">
          <cell r="C160" t="str">
            <v>9210209</v>
          </cell>
          <cell r="F160">
            <v>4450</v>
          </cell>
        </row>
        <row r="161">
          <cell r="C161" t="str">
            <v>9210208</v>
          </cell>
          <cell r="F161">
            <v>1247</v>
          </cell>
        </row>
        <row r="162">
          <cell r="C162" t="str">
            <v>9210210</v>
          </cell>
          <cell r="F162">
            <v>1010</v>
          </cell>
        </row>
        <row r="163">
          <cell r="C163" t="str">
            <v>9210219</v>
          </cell>
          <cell r="F163">
            <v>670</v>
          </cell>
        </row>
        <row r="164">
          <cell r="C164" t="str">
            <v>9210182</v>
          </cell>
          <cell r="F164">
            <v>31376</v>
          </cell>
        </row>
        <row r="165">
          <cell r="C165" t="str">
            <v>9210398</v>
          </cell>
          <cell r="F165">
            <v>27069</v>
          </cell>
        </row>
        <row r="166">
          <cell r="C166" t="str">
            <v>9210207</v>
          </cell>
          <cell r="F166">
            <v>1336</v>
          </cell>
        </row>
        <row r="167">
          <cell r="C167" t="str">
            <v>9210197</v>
          </cell>
          <cell r="F167">
            <v>4490</v>
          </cell>
        </row>
        <row r="168">
          <cell r="C168" t="str">
            <v>9210208</v>
          </cell>
          <cell r="F168">
            <v>8970</v>
          </cell>
        </row>
        <row r="169">
          <cell r="C169" t="str">
            <v>9210210</v>
          </cell>
          <cell r="F169">
            <v>4400</v>
          </cell>
        </row>
        <row r="170">
          <cell r="C170" t="str">
            <v>9210182</v>
          </cell>
          <cell r="F170">
            <v>2736</v>
          </cell>
        </row>
        <row r="171">
          <cell r="C171" t="str">
            <v>9210207</v>
          </cell>
          <cell r="F171">
            <v>1500</v>
          </cell>
        </row>
        <row r="172">
          <cell r="C172" t="str">
            <v>9210209</v>
          </cell>
          <cell r="F172">
            <v>1800</v>
          </cell>
        </row>
        <row r="173">
          <cell r="C173" t="str">
            <v>9210208</v>
          </cell>
          <cell r="F173">
            <v>5315</v>
          </cell>
        </row>
        <row r="174">
          <cell r="C174" t="str">
            <v>9202111</v>
          </cell>
          <cell r="F174">
            <v>251</v>
          </cell>
        </row>
        <row r="175">
          <cell r="C175" t="str">
            <v>9210207</v>
          </cell>
          <cell r="F175">
            <v>23470</v>
          </cell>
        </row>
        <row r="176">
          <cell r="C176" t="str">
            <v>9210208</v>
          </cell>
          <cell r="F176">
            <v>1709</v>
          </cell>
        </row>
        <row r="177">
          <cell r="C177" t="str">
            <v>9210209</v>
          </cell>
          <cell r="F177">
            <v>8510</v>
          </cell>
        </row>
        <row r="178">
          <cell r="C178" t="str">
            <v>9210182</v>
          </cell>
          <cell r="F178">
            <v>23444</v>
          </cell>
        </row>
        <row r="179">
          <cell r="C179" t="str">
            <v>9210207</v>
          </cell>
          <cell r="F179">
            <v>1176</v>
          </cell>
        </row>
        <row r="180">
          <cell r="C180" t="str">
            <v>9210208</v>
          </cell>
          <cell r="F180">
            <v>8952</v>
          </cell>
        </row>
        <row r="181">
          <cell r="C181" t="str">
            <v>9210207</v>
          </cell>
          <cell r="F181">
            <v>14100</v>
          </cell>
        </row>
        <row r="182">
          <cell r="C182" t="str">
            <v>9210398</v>
          </cell>
          <cell r="F182">
            <v>537</v>
          </cell>
        </row>
        <row r="183">
          <cell r="C183" t="str">
            <v>9210208</v>
          </cell>
          <cell r="F183">
            <v>4300</v>
          </cell>
        </row>
        <row r="184">
          <cell r="C184" t="str">
            <v>9210208</v>
          </cell>
          <cell r="F184">
            <v>9030</v>
          </cell>
        </row>
        <row r="185">
          <cell r="C185" t="str">
            <v>9210182</v>
          </cell>
          <cell r="F185">
            <v>24951</v>
          </cell>
        </row>
        <row r="186">
          <cell r="C186" t="str">
            <v>9210219</v>
          </cell>
          <cell r="F186">
            <v>3700</v>
          </cell>
        </row>
        <row r="187">
          <cell r="C187" t="str">
            <v>9210472</v>
          </cell>
          <cell r="F187">
            <v>18.8</v>
          </cell>
        </row>
        <row r="188">
          <cell r="C188" t="str">
            <v>9210228</v>
          </cell>
          <cell r="F188">
            <v>1</v>
          </cell>
        </row>
        <row r="189">
          <cell r="C189" t="str">
            <v>9210152</v>
          </cell>
          <cell r="F189">
            <v>83.5</v>
          </cell>
        </row>
        <row r="190">
          <cell r="C190" t="str">
            <v>9210070</v>
          </cell>
          <cell r="F190">
            <v>25</v>
          </cell>
        </row>
        <row r="191">
          <cell r="C191" t="str">
            <v>9210136</v>
          </cell>
          <cell r="F191">
            <v>25</v>
          </cell>
        </row>
        <row r="192">
          <cell r="C192" t="str">
            <v>9210176</v>
          </cell>
          <cell r="F192">
            <v>50</v>
          </cell>
        </row>
        <row r="193">
          <cell r="C193" t="str">
            <v>9210178</v>
          </cell>
          <cell r="F193">
            <v>80</v>
          </cell>
        </row>
        <row r="194">
          <cell r="C194" t="str">
            <v>9210234</v>
          </cell>
          <cell r="F194">
            <v>414</v>
          </cell>
        </row>
        <row r="195">
          <cell r="C195" t="str">
            <v>9210234</v>
          </cell>
          <cell r="F195">
            <v>195.4</v>
          </cell>
        </row>
        <row r="196">
          <cell r="C196" t="str">
            <v>9210462</v>
          </cell>
          <cell r="F196">
            <v>970</v>
          </cell>
        </row>
        <row r="197">
          <cell r="C197" t="str">
            <v>9210369</v>
          </cell>
          <cell r="F197">
            <v>374.1</v>
          </cell>
        </row>
        <row r="198">
          <cell r="C198" t="str">
            <v>9210090</v>
          </cell>
          <cell r="F198">
            <v>75.599999999999994</v>
          </cell>
        </row>
        <row r="199">
          <cell r="C199" t="str">
            <v>9210284</v>
          </cell>
          <cell r="F199">
            <v>1750</v>
          </cell>
        </row>
        <row r="200">
          <cell r="C200" t="str">
            <v>9210285</v>
          </cell>
          <cell r="F200">
            <v>1400</v>
          </cell>
        </row>
        <row r="201">
          <cell r="C201" t="str">
            <v>9210283</v>
          </cell>
          <cell r="F201">
            <v>280</v>
          </cell>
        </row>
        <row r="202">
          <cell r="C202" t="str">
            <v>9209028</v>
          </cell>
          <cell r="F202">
            <v>250</v>
          </cell>
        </row>
        <row r="203">
          <cell r="C203" t="str">
            <v>9210480</v>
          </cell>
          <cell r="F203">
            <v>1990.4</v>
          </cell>
        </row>
        <row r="204">
          <cell r="C204" t="str">
            <v>9210481</v>
          </cell>
          <cell r="F204">
            <v>701.8</v>
          </cell>
        </row>
        <row r="205">
          <cell r="C205" t="str">
            <v>9210482</v>
          </cell>
          <cell r="F205">
            <v>1753.4</v>
          </cell>
        </row>
        <row r="206">
          <cell r="C206" t="str">
            <v>9210483</v>
          </cell>
          <cell r="F206">
            <v>1120.3</v>
          </cell>
        </row>
        <row r="207">
          <cell r="C207" t="str">
            <v>9210484</v>
          </cell>
          <cell r="F207">
            <v>1312.2</v>
          </cell>
        </row>
        <row r="208">
          <cell r="C208" t="str">
            <v>9208035</v>
          </cell>
          <cell r="F208">
            <v>100000</v>
          </cell>
        </row>
        <row r="209">
          <cell r="C209" t="str">
            <v>9208036</v>
          </cell>
          <cell r="F209">
            <v>100000</v>
          </cell>
        </row>
        <row r="210">
          <cell r="C210" t="str">
            <v>9210235</v>
          </cell>
          <cell r="F210">
            <v>17856</v>
          </cell>
        </row>
        <row r="211">
          <cell r="C211" t="str">
            <v>9210207</v>
          </cell>
          <cell r="F211">
            <v>8700</v>
          </cell>
        </row>
        <row r="212">
          <cell r="C212" t="str">
            <v>9210208</v>
          </cell>
          <cell r="F212">
            <v>8400</v>
          </cell>
        </row>
        <row r="213">
          <cell r="C213" t="str">
            <v>9210207</v>
          </cell>
          <cell r="F213">
            <v>170</v>
          </cell>
        </row>
        <row r="214">
          <cell r="C214" t="str">
            <v>9210235</v>
          </cell>
          <cell r="F214">
            <v>132</v>
          </cell>
        </row>
        <row r="215">
          <cell r="C215" t="str">
            <v>9210398</v>
          </cell>
          <cell r="F215">
            <v>11800</v>
          </cell>
        </row>
        <row r="216">
          <cell r="C216" t="str">
            <v>9210182</v>
          </cell>
          <cell r="F216">
            <v>24407</v>
          </cell>
        </row>
        <row r="217">
          <cell r="C217" t="str">
            <v>9210209</v>
          </cell>
          <cell r="F217">
            <v>1882</v>
          </cell>
        </row>
        <row r="218">
          <cell r="C218" t="str">
            <v>9210398</v>
          </cell>
          <cell r="F218">
            <v>8070</v>
          </cell>
        </row>
        <row r="219">
          <cell r="C219" t="str">
            <v>9210207</v>
          </cell>
          <cell r="F219">
            <v>659</v>
          </cell>
        </row>
        <row r="220">
          <cell r="C220" t="str">
            <v>9210235</v>
          </cell>
          <cell r="F220">
            <v>200</v>
          </cell>
        </row>
        <row r="221">
          <cell r="C221" t="str">
            <v>9210208</v>
          </cell>
          <cell r="F221">
            <v>102</v>
          </cell>
        </row>
        <row r="222">
          <cell r="C222" t="str">
            <v>9210209</v>
          </cell>
          <cell r="F222">
            <v>103</v>
          </cell>
        </row>
        <row r="223">
          <cell r="C223" t="str">
            <v>9210182</v>
          </cell>
          <cell r="F223">
            <v>7064</v>
          </cell>
        </row>
        <row r="224">
          <cell r="C224" t="str">
            <v>9210470</v>
          </cell>
          <cell r="F224">
            <v>3343</v>
          </cell>
        </row>
        <row r="225">
          <cell r="C225" t="str">
            <v>9210235</v>
          </cell>
          <cell r="F225">
            <v>22900</v>
          </cell>
        </row>
        <row r="226">
          <cell r="C226" t="str">
            <v>9210015</v>
          </cell>
          <cell r="F226">
            <v>2160</v>
          </cell>
        </row>
        <row r="227">
          <cell r="C227" t="str">
            <v>9208020</v>
          </cell>
          <cell r="F227">
            <v>5000</v>
          </cell>
        </row>
        <row r="228">
          <cell r="C228" t="str">
            <v>9203037</v>
          </cell>
          <cell r="F228">
            <v>60000</v>
          </cell>
        </row>
        <row r="229">
          <cell r="C229" t="str">
            <v>9210197</v>
          </cell>
          <cell r="F229">
            <v>19000</v>
          </cell>
        </row>
        <row r="230">
          <cell r="C230" t="str">
            <v>9210208</v>
          </cell>
          <cell r="F230">
            <v>1050</v>
          </cell>
        </row>
        <row r="231">
          <cell r="C231" t="str">
            <v>9210470</v>
          </cell>
          <cell r="F231">
            <v>2360</v>
          </cell>
        </row>
        <row r="232">
          <cell r="C232" t="str">
            <v>9210235</v>
          </cell>
          <cell r="F232">
            <v>8856</v>
          </cell>
        </row>
        <row r="233">
          <cell r="C233" t="str">
            <v>9210207</v>
          </cell>
          <cell r="F233">
            <v>2658</v>
          </cell>
        </row>
        <row r="234">
          <cell r="C234" t="str">
            <v>9210207</v>
          </cell>
          <cell r="F234">
            <v>2100</v>
          </cell>
        </row>
        <row r="235">
          <cell r="C235" t="str">
            <v>9210210</v>
          </cell>
          <cell r="F235">
            <v>2086</v>
          </cell>
        </row>
        <row r="236">
          <cell r="C236" t="str">
            <v>9210208</v>
          </cell>
          <cell r="F236">
            <v>2500</v>
          </cell>
        </row>
        <row r="237">
          <cell r="C237" t="str">
            <v>9210209</v>
          </cell>
          <cell r="F237">
            <v>13204</v>
          </cell>
        </row>
        <row r="238">
          <cell r="C238" t="str">
            <v>9210471</v>
          </cell>
          <cell r="F238">
            <v>200</v>
          </cell>
        </row>
        <row r="239">
          <cell r="C239" t="str">
            <v>9208010</v>
          </cell>
          <cell r="F239">
            <v>300</v>
          </cell>
        </row>
        <row r="240">
          <cell r="C240" t="str">
            <v>9210485</v>
          </cell>
          <cell r="F240">
            <v>63</v>
          </cell>
        </row>
        <row r="241">
          <cell r="C241" t="str">
            <v>9202734</v>
          </cell>
          <cell r="F241">
            <v>20</v>
          </cell>
        </row>
        <row r="242">
          <cell r="C242" t="str">
            <v>9202733</v>
          </cell>
          <cell r="F242">
            <v>20</v>
          </cell>
        </row>
        <row r="243">
          <cell r="C243" t="str">
            <v>9208030</v>
          </cell>
          <cell r="F243">
            <v>1500</v>
          </cell>
        </row>
        <row r="244">
          <cell r="C244" t="str">
            <v>9208031</v>
          </cell>
          <cell r="F244">
            <v>1500</v>
          </cell>
        </row>
        <row r="245">
          <cell r="C245" t="str">
            <v>9202736</v>
          </cell>
          <cell r="F245">
            <v>99</v>
          </cell>
        </row>
        <row r="246">
          <cell r="C246" t="str">
            <v>9202111</v>
          </cell>
          <cell r="F246">
            <v>50</v>
          </cell>
        </row>
        <row r="247">
          <cell r="C247" t="str">
            <v>9208023</v>
          </cell>
          <cell r="F247">
            <v>300</v>
          </cell>
        </row>
        <row r="248">
          <cell r="C248" t="str">
            <v>9208025</v>
          </cell>
          <cell r="F248">
            <v>500</v>
          </cell>
        </row>
        <row r="249">
          <cell r="C249" t="str">
            <v>9210077</v>
          </cell>
          <cell r="F249">
            <v>25</v>
          </cell>
        </row>
        <row r="250">
          <cell r="C250" t="str">
            <v>9210309</v>
          </cell>
          <cell r="F250">
            <v>20</v>
          </cell>
        </row>
        <row r="251">
          <cell r="C251" t="str">
            <v>9210228</v>
          </cell>
          <cell r="F251">
            <v>6</v>
          </cell>
        </row>
        <row r="252">
          <cell r="C252" t="str">
            <v>9210214</v>
          </cell>
          <cell r="F252">
            <v>97</v>
          </cell>
        </row>
        <row r="253">
          <cell r="C253" t="str">
            <v>9210432</v>
          </cell>
          <cell r="F253">
            <v>230</v>
          </cell>
        </row>
        <row r="254">
          <cell r="C254" t="str">
            <v>93102113</v>
          </cell>
          <cell r="F254">
            <v>15</v>
          </cell>
        </row>
        <row r="255">
          <cell r="C255" t="str">
            <v>9210027</v>
          </cell>
          <cell r="F255">
            <v>10</v>
          </cell>
        </row>
        <row r="256">
          <cell r="C256" t="str">
            <v>9210105</v>
          </cell>
          <cell r="F256">
            <v>40</v>
          </cell>
        </row>
        <row r="257">
          <cell r="C257" t="str">
            <v>9210273</v>
          </cell>
          <cell r="F257">
            <v>10</v>
          </cell>
        </row>
        <row r="258">
          <cell r="C258" t="str">
            <v>9210346</v>
          </cell>
          <cell r="F258">
            <v>15</v>
          </cell>
        </row>
        <row r="259">
          <cell r="C259" t="str">
            <v>9210436</v>
          </cell>
          <cell r="F259">
            <v>4</v>
          </cell>
        </row>
        <row r="260">
          <cell r="C260" t="str">
            <v>9210434</v>
          </cell>
          <cell r="F260">
            <v>193</v>
          </cell>
        </row>
        <row r="261">
          <cell r="C261" t="str">
            <v>9210213</v>
          </cell>
          <cell r="F261">
            <v>30</v>
          </cell>
        </row>
        <row r="262">
          <cell r="C262" t="str">
            <v>9210486</v>
          </cell>
          <cell r="F262">
            <v>10</v>
          </cell>
        </row>
        <row r="263">
          <cell r="C263" t="str">
            <v>93102113</v>
          </cell>
          <cell r="F263">
            <v>20</v>
          </cell>
        </row>
        <row r="264">
          <cell r="C264" t="str">
            <v>9210487</v>
          </cell>
          <cell r="F264">
            <v>16</v>
          </cell>
        </row>
        <row r="265">
          <cell r="C265" t="str">
            <v>9210449</v>
          </cell>
          <cell r="F265">
            <v>200</v>
          </cell>
        </row>
        <row r="266">
          <cell r="C266" t="str">
            <v>9210450</v>
          </cell>
          <cell r="F266">
            <v>1600</v>
          </cell>
        </row>
        <row r="267">
          <cell r="C267" t="str">
            <v>9210434</v>
          </cell>
          <cell r="F267">
            <v>130</v>
          </cell>
        </row>
        <row r="268">
          <cell r="C268" t="str">
            <v>9210488</v>
          </cell>
          <cell r="F268">
            <v>65</v>
          </cell>
        </row>
        <row r="269">
          <cell r="C269" t="str">
            <v>9210489</v>
          </cell>
          <cell r="F269">
            <v>98</v>
          </cell>
        </row>
        <row r="270">
          <cell r="C270" t="str">
            <v>9210490</v>
          </cell>
          <cell r="F270">
            <v>107.5</v>
          </cell>
        </row>
        <row r="271">
          <cell r="C271" t="str">
            <v>9210491</v>
          </cell>
          <cell r="F271">
            <v>10</v>
          </cell>
        </row>
        <row r="272">
          <cell r="C272" t="str">
            <v>9210492</v>
          </cell>
          <cell r="F272">
            <v>88</v>
          </cell>
        </row>
        <row r="273">
          <cell r="C273" t="str">
            <v>9210493</v>
          </cell>
          <cell r="F273">
            <v>50</v>
          </cell>
        </row>
        <row r="274">
          <cell r="C274" t="str">
            <v>9210152</v>
          </cell>
          <cell r="F274">
            <v>200</v>
          </cell>
        </row>
        <row r="275">
          <cell r="C275" t="str">
            <v>9210494</v>
          </cell>
          <cell r="F275">
            <v>250</v>
          </cell>
        </row>
        <row r="276">
          <cell r="C276" t="str">
            <v>9210166</v>
          </cell>
          <cell r="F276">
            <v>600</v>
          </cell>
        </row>
        <row r="277">
          <cell r="C277" t="str">
            <v>9210495</v>
          </cell>
          <cell r="F277">
            <v>10</v>
          </cell>
        </row>
        <row r="278">
          <cell r="C278" t="str">
            <v>9210496</v>
          </cell>
          <cell r="F278">
            <v>65</v>
          </cell>
        </row>
        <row r="279">
          <cell r="C279" t="str">
            <v>9203028</v>
          </cell>
          <cell r="F279">
            <v>2000</v>
          </cell>
        </row>
        <row r="280">
          <cell r="C280" t="str">
            <v>9208010</v>
          </cell>
          <cell r="F280">
            <v>9650</v>
          </cell>
        </row>
        <row r="281">
          <cell r="C281" t="str">
            <v>9208021</v>
          </cell>
          <cell r="F281">
            <v>19500</v>
          </cell>
        </row>
        <row r="282">
          <cell r="C282" t="str">
            <v>9205015</v>
          </cell>
          <cell r="F282">
            <v>10000</v>
          </cell>
        </row>
        <row r="283">
          <cell r="C283" t="str">
            <v>9207020</v>
          </cell>
          <cell r="F283">
            <v>10000</v>
          </cell>
        </row>
        <row r="284">
          <cell r="C284" t="str">
            <v>9202624</v>
          </cell>
          <cell r="F284">
            <v>2000</v>
          </cell>
        </row>
        <row r="285">
          <cell r="C285" t="str">
            <v>9210207</v>
          </cell>
          <cell r="F285">
            <v>3144</v>
          </cell>
        </row>
        <row r="286">
          <cell r="C286" t="str">
            <v>9210208</v>
          </cell>
          <cell r="F286">
            <v>1966</v>
          </cell>
        </row>
        <row r="287">
          <cell r="C287" t="str">
            <v>9202111</v>
          </cell>
          <cell r="F287">
            <v>18</v>
          </cell>
        </row>
        <row r="288">
          <cell r="C288" t="str">
            <v>9210197</v>
          </cell>
          <cell r="F288">
            <v>2000</v>
          </cell>
        </row>
        <row r="289">
          <cell r="C289" t="str">
            <v>9210197</v>
          </cell>
          <cell r="F289">
            <v>1000</v>
          </cell>
        </row>
        <row r="290">
          <cell r="C290" t="str">
            <v>9210318</v>
          </cell>
          <cell r="F290">
            <v>15</v>
          </cell>
        </row>
        <row r="291">
          <cell r="C291" t="str">
            <v>9210113</v>
          </cell>
          <cell r="F291">
            <v>1</v>
          </cell>
        </row>
        <row r="292">
          <cell r="C292" t="str">
            <v>9209051</v>
          </cell>
          <cell r="F292">
            <v>4</v>
          </cell>
        </row>
        <row r="293">
          <cell r="C293" t="str">
            <v>9210245</v>
          </cell>
          <cell r="F293">
            <v>8.5</v>
          </cell>
        </row>
        <row r="294">
          <cell r="C294" t="str">
            <v>9210309</v>
          </cell>
          <cell r="F294">
            <v>140</v>
          </cell>
        </row>
        <row r="295">
          <cell r="C295" t="str">
            <v>9210231</v>
          </cell>
          <cell r="F295">
            <v>65</v>
          </cell>
        </row>
        <row r="296">
          <cell r="C296" t="str">
            <v>9210407</v>
          </cell>
          <cell r="F296">
            <v>30</v>
          </cell>
        </row>
        <row r="297">
          <cell r="C297" t="str">
            <v>9210415</v>
          </cell>
          <cell r="F297">
            <v>60</v>
          </cell>
        </row>
        <row r="298">
          <cell r="C298" t="str">
            <v>9210416</v>
          </cell>
          <cell r="F298">
            <v>11</v>
          </cell>
        </row>
        <row r="299">
          <cell r="C299" t="str">
            <v>9210113</v>
          </cell>
          <cell r="F299">
            <v>15</v>
          </cell>
        </row>
        <row r="300">
          <cell r="C300" t="str">
            <v>9210146</v>
          </cell>
          <cell r="F300">
            <v>7</v>
          </cell>
        </row>
        <row r="301">
          <cell r="C301" t="str">
            <v>9210164</v>
          </cell>
          <cell r="F301">
            <v>220</v>
          </cell>
        </row>
        <row r="302">
          <cell r="C302" t="str">
            <v>9210482</v>
          </cell>
          <cell r="F302">
            <v>600</v>
          </cell>
        </row>
        <row r="303">
          <cell r="C303" t="str">
            <v>9210484</v>
          </cell>
          <cell r="F303">
            <v>226</v>
          </cell>
        </row>
        <row r="304">
          <cell r="C304" t="str">
            <v>9210481</v>
          </cell>
          <cell r="F304">
            <v>302.5</v>
          </cell>
        </row>
        <row r="305">
          <cell r="C305" t="str">
            <v>93102114</v>
          </cell>
          <cell r="F305">
            <v>350</v>
          </cell>
        </row>
        <row r="306">
          <cell r="C306" t="str">
            <v>9210445</v>
          </cell>
          <cell r="F306">
            <v>420</v>
          </cell>
        </row>
        <row r="307">
          <cell r="C307" t="str">
            <v>9210466</v>
          </cell>
          <cell r="F307">
            <v>340</v>
          </cell>
        </row>
        <row r="308">
          <cell r="C308" t="str">
            <v>9210497</v>
          </cell>
          <cell r="F308">
            <v>240</v>
          </cell>
        </row>
        <row r="309">
          <cell r="C309" t="str">
            <v>9210207</v>
          </cell>
          <cell r="F309">
            <v>44</v>
          </cell>
        </row>
        <row r="310">
          <cell r="C310" t="str">
            <v>9210182</v>
          </cell>
          <cell r="F310">
            <v>44</v>
          </cell>
        </row>
        <row r="311">
          <cell r="C311" t="str">
            <v>9210208</v>
          </cell>
          <cell r="F311">
            <v>44</v>
          </cell>
        </row>
        <row r="312">
          <cell r="C312" t="str">
            <v>9210210</v>
          </cell>
          <cell r="F312">
            <v>44</v>
          </cell>
        </row>
        <row r="313">
          <cell r="C313" t="str">
            <v>9210398</v>
          </cell>
          <cell r="F313">
            <v>44</v>
          </cell>
        </row>
        <row r="314">
          <cell r="C314" t="str">
            <v>9210219</v>
          </cell>
          <cell r="F314">
            <v>44</v>
          </cell>
        </row>
        <row r="315">
          <cell r="C315" t="str">
            <v>9210197</v>
          </cell>
          <cell r="F315">
            <v>44</v>
          </cell>
        </row>
        <row r="316">
          <cell r="C316" t="str">
            <v>9210207</v>
          </cell>
          <cell r="F316">
            <v>2100</v>
          </cell>
        </row>
        <row r="317">
          <cell r="C317" t="str">
            <v>9210209</v>
          </cell>
          <cell r="F317">
            <v>10750</v>
          </cell>
        </row>
        <row r="318">
          <cell r="C318" t="str">
            <v>9202111</v>
          </cell>
          <cell r="F318">
            <v>10</v>
          </cell>
        </row>
        <row r="319">
          <cell r="C319" t="str">
            <v>9210197</v>
          </cell>
          <cell r="F319">
            <v>50000</v>
          </cell>
        </row>
        <row r="320">
          <cell r="C320" t="str">
            <v>9210356</v>
          </cell>
          <cell r="F320">
            <v>57</v>
          </cell>
        </row>
        <row r="321">
          <cell r="C321" t="str">
            <v>9207013</v>
          </cell>
          <cell r="F321">
            <v>2500</v>
          </cell>
        </row>
        <row r="322">
          <cell r="C322" t="str">
            <v>9203052</v>
          </cell>
          <cell r="F322">
            <v>5000</v>
          </cell>
        </row>
        <row r="323">
          <cell r="C323" t="str">
            <v>9203064</v>
          </cell>
          <cell r="F323">
            <v>341</v>
          </cell>
        </row>
        <row r="324">
          <cell r="C324" t="str">
            <v>9203061</v>
          </cell>
          <cell r="F324">
            <v>8</v>
          </cell>
        </row>
        <row r="325">
          <cell r="C325" t="str">
            <v>9203064</v>
          </cell>
          <cell r="F325">
            <v>12</v>
          </cell>
        </row>
        <row r="326">
          <cell r="C326" t="str">
            <v>9203059</v>
          </cell>
          <cell r="F326">
            <v>3</v>
          </cell>
        </row>
        <row r="327">
          <cell r="C327" t="str">
            <v>9210500</v>
          </cell>
          <cell r="F327">
            <v>500</v>
          </cell>
        </row>
        <row r="328">
          <cell r="C328" t="str">
            <v>9210501</v>
          </cell>
          <cell r="F328">
            <v>700</v>
          </cell>
        </row>
        <row r="329">
          <cell r="C329" t="str">
            <v>9210493</v>
          </cell>
          <cell r="F329">
            <v>50</v>
          </cell>
        </row>
        <row r="330">
          <cell r="C330" t="str">
            <v>9210449</v>
          </cell>
          <cell r="F330">
            <v>2780</v>
          </cell>
        </row>
        <row r="331">
          <cell r="C331" t="str">
            <v>9210450</v>
          </cell>
          <cell r="F331">
            <v>13800</v>
          </cell>
        </row>
        <row r="332">
          <cell r="C332" t="str">
            <v>9210502</v>
          </cell>
          <cell r="F332">
            <v>70</v>
          </cell>
        </row>
        <row r="333">
          <cell r="C333" t="str">
            <v>9210503</v>
          </cell>
          <cell r="F333">
            <v>8</v>
          </cell>
        </row>
        <row r="334">
          <cell r="C334" t="str">
            <v>9210504</v>
          </cell>
          <cell r="F334">
            <v>4224.3</v>
          </cell>
        </row>
        <row r="335">
          <cell r="C335" t="str">
            <v>9210434</v>
          </cell>
          <cell r="F335">
            <v>3338.4</v>
          </cell>
        </row>
        <row r="336">
          <cell r="C336" t="str">
            <v>9210494</v>
          </cell>
          <cell r="F336">
            <v>1500</v>
          </cell>
        </row>
        <row r="337">
          <cell r="C337" t="str">
            <v>93102114</v>
          </cell>
          <cell r="F337">
            <v>1700</v>
          </cell>
        </row>
        <row r="338">
          <cell r="C338" t="str">
            <v>9210166</v>
          </cell>
          <cell r="F338">
            <v>600</v>
          </cell>
        </row>
        <row r="339">
          <cell r="C339" t="str">
            <v>9210487</v>
          </cell>
          <cell r="F339">
            <v>50</v>
          </cell>
        </row>
        <row r="340">
          <cell r="C340" t="str">
            <v>9210482</v>
          </cell>
          <cell r="F340">
            <v>993.4</v>
          </cell>
        </row>
        <row r="341">
          <cell r="C341" t="str">
            <v>9210483</v>
          </cell>
          <cell r="F341">
            <v>998.8</v>
          </cell>
        </row>
        <row r="342">
          <cell r="C342" t="str">
            <v>9210484</v>
          </cell>
          <cell r="F342">
            <v>745.4</v>
          </cell>
        </row>
        <row r="343">
          <cell r="C343" t="str">
            <v>9210481</v>
          </cell>
          <cell r="F343">
            <v>387.4</v>
          </cell>
        </row>
        <row r="344">
          <cell r="C344" t="str">
            <v>9210445</v>
          </cell>
          <cell r="F344">
            <v>1500</v>
          </cell>
        </row>
        <row r="345">
          <cell r="C345" t="str">
            <v>9210505</v>
          </cell>
          <cell r="F345">
            <v>500</v>
          </cell>
        </row>
        <row r="346">
          <cell r="C346" t="str">
            <v>9210506</v>
          </cell>
          <cell r="F346">
            <v>1713.9</v>
          </cell>
        </row>
        <row r="347">
          <cell r="C347" t="str">
            <v>9210207</v>
          </cell>
          <cell r="F347">
            <v>3300</v>
          </cell>
        </row>
        <row r="348">
          <cell r="C348" t="str">
            <v>9210209</v>
          </cell>
          <cell r="F348">
            <v>8655</v>
          </cell>
        </row>
        <row r="349">
          <cell r="C349" t="str">
            <v>9210182</v>
          </cell>
          <cell r="F349">
            <v>2909</v>
          </cell>
        </row>
        <row r="350">
          <cell r="C350" t="str">
            <v>9210207</v>
          </cell>
          <cell r="F350">
            <v>760</v>
          </cell>
        </row>
        <row r="351">
          <cell r="C351" t="str">
            <v>9210209</v>
          </cell>
          <cell r="F351">
            <v>3100</v>
          </cell>
        </row>
        <row r="352">
          <cell r="C352" t="str">
            <v>9210208</v>
          </cell>
          <cell r="F352">
            <v>320</v>
          </cell>
        </row>
        <row r="353">
          <cell r="C353" t="str">
            <v>9210182</v>
          </cell>
          <cell r="F353">
            <v>3136</v>
          </cell>
        </row>
        <row r="354">
          <cell r="C354" t="str">
            <v>9210207</v>
          </cell>
          <cell r="F354">
            <v>1250</v>
          </cell>
        </row>
        <row r="355">
          <cell r="C355" t="str">
            <v>9210209</v>
          </cell>
          <cell r="F355">
            <v>30480</v>
          </cell>
        </row>
        <row r="356">
          <cell r="C356" t="str">
            <v>9210208</v>
          </cell>
          <cell r="F356">
            <v>2600</v>
          </cell>
        </row>
        <row r="357">
          <cell r="C357" t="str">
            <v>9210182</v>
          </cell>
          <cell r="F357">
            <v>1925</v>
          </cell>
        </row>
        <row r="358">
          <cell r="C358" t="str">
            <v>9206116</v>
          </cell>
          <cell r="F358">
            <v>3000</v>
          </cell>
        </row>
        <row r="359">
          <cell r="C359" t="str">
            <v>9206115</v>
          </cell>
          <cell r="F359">
            <v>3000</v>
          </cell>
        </row>
        <row r="360">
          <cell r="C360" t="str">
            <v>9206114</v>
          </cell>
          <cell r="F360">
            <v>3000</v>
          </cell>
        </row>
        <row r="361">
          <cell r="C361" t="str">
            <v>9207012</v>
          </cell>
          <cell r="F361">
            <v>1000</v>
          </cell>
        </row>
        <row r="362">
          <cell r="C362" t="str">
            <v>9207020</v>
          </cell>
          <cell r="F362">
            <v>26710</v>
          </cell>
        </row>
        <row r="363">
          <cell r="C363" t="str">
            <v>9205033</v>
          </cell>
          <cell r="F363">
            <v>60000</v>
          </cell>
        </row>
        <row r="364">
          <cell r="C364" t="str">
            <v>9205033</v>
          </cell>
          <cell r="F364">
            <v>85000</v>
          </cell>
        </row>
        <row r="365">
          <cell r="C365" t="str">
            <v>9210197</v>
          </cell>
          <cell r="F365">
            <v>40000</v>
          </cell>
        </row>
        <row r="366">
          <cell r="C366" t="str">
            <v>9209103</v>
          </cell>
          <cell r="F366">
            <v>33</v>
          </cell>
        </row>
        <row r="367">
          <cell r="C367" t="str">
            <v>9209102</v>
          </cell>
          <cell r="F367">
            <v>30</v>
          </cell>
        </row>
        <row r="368">
          <cell r="C368" t="str">
            <v>9210179</v>
          </cell>
          <cell r="F368">
            <v>1600</v>
          </cell>
        </row>
        <row r="369">
          <cell r="C369" t="str">
            <v>9210216</v>
          </cell>
          <cell r="F369">
            <v>1970</v>
          </cell>
        </row>
        <row r="370">
          <cell r="C370" t="str">
            <v>9210217</v>
          </cell>
          <cell r="F370">
            <v>7800</v>
          </cell>
        </row>
        <row r="371">
          <cell r="C371" t="str">
            <v>9210289</v>
          </cell>
          <cell r="F371">
            <v>728</v>
          </cell>
        </row>
        <row r="372">
          <cell r="C372" t="str">
            <v>9210077</v>
          </cell>
          <cell r="F372">
            <v>12</v>
          </cell>
        </row>
        <row r="373">
          <cell r="C373" t="str">
            <v>9210162</v>
          </cell>
          <cell r="F373">
            <v>4.5</v>
          </cell>
        </row>
        <row r="374">
          <cell r="C374" t="str">
            <v>9210229</v>
          </cell>
          <cell r="F374">
            <v>17</v>
          </cell>
        </row>
        <row r="375">
          <cell r="C375" t="str">
            <v>93102113</v>
          </cell>
          <cell r="F375">
            <v>35</v>
          </cell>
        </row>
        <row r="376">
          <cell r="C376" t="str">
            <v>9210497</v>
          </cell>
          <cell r="F376">
            <v>300</v>
          </cell>
        </row>
        <row r="377">
          <cell r="C377" t="str">
            <v>9210231</v>
          </cell>
          <cell r="F377">
            <v>125</v>
          </cell>
        </row>
        <row r="378">
          <cell r="C378" t="str">
            <v>9210468</v>
          </cell>
          <cell r="F378">
            <v>90</v>
          </cell>
        </row>
        <row r="379">
          <cell r="C379" t="str">
            <v>9210507</v>
          </cell>
          <cell r="F379">
            <v>1200</v>
          </cell>
        </row>
        <row r="380">
          <cell r="C380" t="str">
            <v>9210508</v>
          </cell>
          <cell r="F380">
            <v>1145</v>
          </cell>
        </row>
        <row r="381">
          <cell r="C381" t="str">
            <v>9210509</v>
          </cell>
          <cell r="F381">
            <v>2200</v>
          </cell>
        </row>
        <row r="382">
          <cell r="C382" t="str">
            <v>9210504</v>
          </cell>
          <cell r="F382">
            <v>1501.2</v>
          </cell>
        </row>
        <row r="383">
          <cell r="C383" t="str">
            <v>9210504</v>
          </cell>
          <cell r="F383">
            <v>817.4</v>
          </cell>
        </row>
        <row r="384">
          <cell r="C384" t="str">
            <v>9210504</v>
          </cell>
          <cell r="F384">
            <v>500</v>
          </cell>
        </row>
        <row r="385">
          <cell r="C385" t="str">
            <v>9210510</v>
          </cell>
          <cell r="F385">
            <v>475.3</v>
          </cell>
        </row>
        <row r="386">
          <cell r="C386" t="str">
            <v>9210511</v>
          </cell>
          <cell r="F386">
            <v>86</v>
          </cell>
        </row>
        <row r="387">
          <cell r="C387" t="str">
            <v>9210512</v>
          </cell>
          <cell r="F387">
            <v>2792.3</v>
          </cell>
        </row>
        <row r="388">
          <cell r="C388" t="str">
            <v>9210494</v>
          </cell>
          <cell r="F388">
            <v>2000</v>
          </cell>
        </row>
        <row r="389">
          <cell r="C389" t="str">
            <v>9210449</v>
          </cell>
          <cell r="F389">
            <v>5000</v>
          </cell>
        </row>
        <row r="390">
          <cell r="C390" t="str">
            <v>9210450</v>
          </cell>
          <cell r="F390">
            <v>9200</v>
          </cell>
        </row>
        <row r="391">
          <cell r="C391" t="str">
            <v>9210442</v>
          </cell>
          <cell r="F391">
            <v>1800</v>
          </cell>
        </row>
        <row r="392">
          <cell r="C392" t="str">
            <v>9210166</v>
          </cell>
          <cell r="F392">
            <v>800</v>
          </cell>
        </row>
        <row r="393">
          <cell r="C393" t="str">
            <v>9210513</v>
          </cell>
          <cell r="F393">
            <v>210</v>
          </cell>
        </row>
        <row r="394">
          <cell r="C394" t="str">
            <v>9210514</v>
          </cell>
          <cell r="F394">
            <v>100</v>
          </cell>
        </row>
        <row r="395">
          <cell r="C395" t="str">
            <v>9210515</v>
          </cell>
          <cell r="F395">
            <v>90</v>
          </cell>
        </row>
        <row r="396">
          <cell r="C396" t="str">
            <v>9210516</v>
          </cell>
          <cell r="F396">
            <v>200</v>
          </cell>
        </row>
        <row r="397">
          <cell r="C397" t="str">
            <v>9210517</v>
          </cell>
          <cell r="F397">
            <v>100</v>
          </cell>
        </row>
        <row r="398">
          <cell r="C398" t="str">
            <v>9210521</v>
          </cell>
          <cell r="F398">
            <v>120</v>
          </cell>
        </row>
        <row r="399">
          <cell r="C399" t="str">
            <v>9210497</v>
          </cell>
          <cell r="F399">
            <v>100</v>
          </cell>
        </row>
        <row r="400">
          <cell r="C400" t="str">
            <v>9210518</v>
          </cell>
          <cell r="F400">
            <v>20</v>
          </cell>
        </row>
        <row r="401">
          <cell r="C401" t="str">
            <v>9210519</v>
          </cell>
          <cell r="F401">
            <v>739</v>
          </cell>
        </row>
        <row r="402">
          <cell r="C402" t="str">
            <v>9210520</v>
          </cell>
          <cell r="F402">
            <v>1830</v>
          </cell>
        </row>
        <row r="403">
          <cell r="C403" t="str">
            <v>9210481</v>
          </cell>
          <cell r="F403">
            <v>350</v>
          </cell>
        </row>
        <row r="404">
          <cell r="C404" t="str">
            <v>9210522</v>
          </cell>
          <cell r="F404">
            <v>1541.8</v>
          </cell>
        </row>
        <row r="405">
          <cell r="C405" t="str">
            <v>9210523</v>
          </cell>
          <cell r="F405">
            <v>1709.48</v>
          </cell>
        </row>
        <row r="406">
          <cell r="C406" t="str">
            <v>9210524</v>
          </cell>
          <cell r="F406">
            <v>130</v>
          </cell>
        </row>
        <row r="407">
          <cell r="C407" t="str">
            <v>9210487</v>
          </cell>
          <cell r="F407">
            <v>200</v>
          </cell>
        </row>
        <row r="408">
          <cell r="C408" t="str">
            <v>9210486</v>
          </cell>
          <cell r="F408">
            <v>10</v>
          </cell>
        </row>
        <row r="409">
          <cell r="C409" t="str">
            <v>9310513</v>
          </cell>
          <cell r="F409">
            <v>148.5</v>
          </cell>
        </row>
        <row r="410">
          <cell r="C410" t="str">
            <v>9210466</v>
          </cell>
          <cell r="F410">
            <v>800</v>
          </cell>
        </row>
        <row r="411">
          <cell r="C411" t="str">
            <v>9210462</v>
          </cell>
          <cell r="F411">
            <v>180</v>
          </cell>
        </row>
        <row r="412">
          <cell r="C412" t="str">
            <v>9203022</v>
          </cell>
          <cell r="F412">
            <v>1000</v>
          </cell>
        </row>
        <row r="413">
          <cell r="C413" t="str">
            <v>9205015</v>
          </cell>
          <cell r="F413">
            <v>1647</v>
          </cell>
        </row>
        <row r="414">
          <cell r="C414" t="str">
            <v>9210196</v>
          </cell>
          <cell r="F414">
            <v>2400</v>
          </cell>
        </row>
        <row r="415">
          <cell r="C415" t="str">
            <v>9205003</v>
          </cell>
          <cell r="F415">
            <v>1290</v>
          </cell>
        </row>
        <row r="416">
          <cell r="C416" t="str">
            <v>9210525</v>
          </cell>
          <cell r="F416">
            <v>487</v>
          </cell>
        </row>
        <row r="417">
          <cell r="C417" t="str">
            <v>9205016</v>
          </cell>
          <cell r="F417">
            <v>6800</v>
          </cell>
        </row>
        <row r="418">
          <cell r="C418" t="str">
            <v>9210470</v>
          </cell>
          <cell r="F418">
            <v>1233</v>
          </cell>
        </row>
        <row r="419">
          <cell r="C419" t="str">
            <v>9210235</v>
          </cell>
          <cell r="F419">
            <v>9</v>
          </cell>
        </row>
        <row r="420">
          <cell r="C420" t="str">
            <v>9210207</v>
          </cell>
          <cell r="F420">
            <v>6795</v>
          </cell>
        </row>
        <row r="421">
          <cell r="C421" t="str">
            <v>9210209</v>
          </cell>
          <cell r="F421">
            <v>672</v>
          </cell>
        </row>
        <row r="422">
          <cell r="C422" t="str">
            <v>9210205</v>
          </cell>
          <cell r="F422">
            <v>652</v>
          </cell>
        </row>
        <row r="423">
          <cell r="C423" t="str">
            <v>9210182</v>
          </cell>
          <cell r="F423">
            <v>1042</v>
          </cell>
        </row>
        <row r="424">
          <cell r="C424" t="str">
            <v>9210398</v>
          </cell>
          <cell r="F424">
            <v>3409</v>
          </cell>
        </row>
        <row r="425">
          <cell r="C425" t="str">
            <v>9210197</v>
          </cell>
          <cell r="F425">
            <v>126</v>
          </cell>
        </row>
        <row r="426">
          <cell r="C426" t="str">
            <v>9210470</v>
          </cell>
          <cell r="F426">
            <v>20</v>
          </cell>
        </row>
        <row r="427">
          <cell r="C427" t="str">
            <v>9210210</v>
          </cell>
          <cell r="F427">
            <v>500</v>
          </cell>
        </row>
        <row r="428">
          <cell r="C428" t="str">
            <v>9210463</v>
          </cell>
          <cell r="F428">
            <v>1796</v>
          </cell>
        </row>
        <row r="429">
          <cell r="C429" t="str">
            <v>9210207</v>
          </cell>
          <cell r="F429">
            <v>500</v>
          </cell>
        </row>
        <row r="430">
          <cell r="C430" t="str">
            <v>9210235</v>
          </cell>
          <cell r="F430">
            <v>360</v>
          </cell>
        </row>
        <row r="431">
          <cell r="C431" t="str">
            <v>9210225</v>
          </cell>
          <cell r="F431">
            <v>281</v>
          </cell>
        </row>
        <row r="432">
          <cell r="C432" t="str">
            <v>9210235</v>
          </cell>
          <cell r="F432">
            <v>8784</v>
          </cell>
        </row>
        <row r="433">
          <cell r="C433" t="str">
            <v>9210241</v>
          </cell>
          <cell r="F433">
            <v>7000</v>
          </cell>
        </row>
        <row r="434">
          <cell r="C434" t="str">
            <v>9208036</v>
          </cell>
          <cell r="F434">
            <v>100000</v>
          </cell>
        </row>
        <row r="435">
          <cell r="C435" t="str">
            <v>9208021</v>
          </cell>
          <cell r="F435">
            <v>10000</v>
          </cell>
        </row>
        <row r="436">
          <cell r="C436" t="str">
            <v>9205026</v>
          </cell>
          <cell r="F436">
            <v>20000</v>
          </cell>
        </row>
        <row r="437">
          <cell r="C437" t="str">
            <v>9210205</v>
          </cell>
          <cell r="F437">
            <v>625</v>
          </cell>
        </row>
        <row r="438">
          <cell r="C438" t="str">
            <v>9210207</v>
          </cell>
          <cell r="F438">
            <v>722</v>
          </cell>
        </row>
        <row r="439">
          <cell r="C439" t="str">
            <v>9210209</v>
          </cell>
          <cell r="F439">
            <v>19648</v>
          </cell>
        </row>
        <row r="440">
          <cell r="C440" t="str">
            <v>9210274</v>
          </cell>
          <cell r="F440">
            <v>185</v>
          </cell>
        </row>
        <row r="441">
          <cell r="C441" t="str">
            <v>9210274</v>
          </cell>
          <cell r="F441">
            <v>55</v>
          </cell>
        </row>
        <row r="442">
          <cell r="C442" t="str">
            <v>9210210</v>
          </cell>
          <cell r="F442">
            <v>100</v>
          </cell>
        </row>
        <row r="443">
          <cell r="C443" t="str">
            <v>9207020</v>
          </cell>
          <cell r="F443">
            <v>20000</v>
          </cell>
        </row>
        <row r="444">
          <cell r="C444" t="str">
            <v>9203028</v>
          </cell>
          <cell r="F444">
            <v>2000</v>
          </cell>
        </row>
        <row r="445">
          <cell r="C445" t="str">
            <v>9210186</v>
          </cell>
          <cell r="F445">
            <v>8000</v>
          </cell>
        </row>
        <row r="446">
          <cell r="C446" t="str">
            <v>9203044</v>
          </cell>
          <cell r="F446">
            <v>80000</v>
          </cell>
        </row>
        <row r="447">
          <cell r="C447" t="str">
            <v>9203062</v>
          </cell>
          <cell r="F447">
            <v>572</v>
          </cell>
        </row>
        <row r="448">
          <cell r="C448" t="str">
            <v>9203069</v>
          </cell>
          <cell r="F448">
            <v>642</v>
          </cell>
        </row>
        <row r="449">
          <cell r="C449" t="str">
            <v>9202111</v>
          </cell>
          <cell r="F449">
            <v>28</v>
          </cell>
        </row>
        <row r="450">
          <cell r="C450" t="str">
            <v>9202112</v>
          </cell>
          <cell r="F450">
            <v>40</v>
          </cell>
        </row>
        <row r="451">
          <cell r="C451" t="str">
            <v>9210207</v>
          </cell>
          <cell r="F451">
            <v>175</v>
          </cell>
        </row>
        <row r="452">
          <cell r="C452" t="str">
            <v>9210274</v>
          </cell>
          <cell r="F452">
            <v>105</v>
          </cell>
        </row>
        <row r="453">
          <cell r="C453" t="str">
            <v>9210209</v>
          </cell>
          <cell r="F453">
            <v>525</v>
          </cell>
        </row>
        <row r="454">
          <cell r="C454" t="str">
            <v>9210205</v>
          </cell>
          <cell r="F454">
            <v>80</v>
          </cell>
        </row>
        <row r="455">
          <cell r="C455" t="str">
            <v>9210289</v>
          </cell>
          <cell r="F455">
            <v>85</v>
          </cell>
        </row>
        <row r="456">
          <cell r="C456" t="str">
            <v>9210207</v>
          </cell>
          <cell r="F456">
            <v>332</v>
          </cell>
        </row>
        <row r="457">
          <cell r="C457" t="str">
            <v>9210209</v>
          </cell>
          <cell r="F457">
            <v>10</v>
          </cell>
        </row>
        <row r="458">
          <cell r="C458" t="str">
            <v>9210208</v>
          </cell>
          <cell r="F458">
            <v>410</v>
          </cell>
        </row>
        <row r="459">
          <cell r="C459" t="str">
            <v>9210464</v>
          </cell>
          <cell r="F459">
            <v>406</v>
          </cell>
        </row>
        <row r="460">
          <cell r="C460" t="str">
            <v>9210207</v>
          </cell>
          <cell r="F460">
            <v>2196</v>
          </cell>
        </row>
        <row r="461">
          <cell r="C461" t="str">
            <v>9210210</v>
          </cell>
          <cell r="F461">
            <v>450</v>
          </cell>
        </row>
        <row r="462">
          <cell r="C462" t="str">
            <v>9210236</v>
          </cell>
          <cell r="F462">
            <v>288</v>
          </cell>
        </row>
        <row r="463">
          <cell r="C463" t="str">
            <v>9210235</v>
          </cell>
          <cell r="F463">
            <v>941</v>
          </cell>
        </row>
        <row r="464">
          <cell r="C464" t="str">
            <v>9210365</v>
          </cell>
          <cell r="F464">
            <v>40</v>
          </cell>
        </row>
        <row r="465">
          <cell r="C465" t="str">
            <v>9203022</v>
          </cell>
          <cell r="F465">
            <v>2000</v>
          </cell>
        </row>
        <row r="466">
          <cell r="C466" t="str">
            <v>9310526</v>
          </cell>
          <cell r="F466">
            <v>36430</v>
          </cell>
        </row>
        <row r="467">
          <cell r="C467" t="str">
            <v>9310527</v>
          </cell>
          <cell r="F467">
            <v>3000</v>
          </cell>
        </row>
        <row r="468">
          <cell r="C468" t="str">
            <v>9210494</v>
          </cell>
          <cell r="F468">
            <v>50</v>
          </cell>
        </row>
        <row r="469">
          <cell r="C469" t="str">
            <v>9210428</v>
          </cell>
          <cell r="F469">
            <v>50</v>
          </cell>
        </row>
        <row r="470">
          <cell r="C470" t="str">
            <v>9210428</v>
          </cell>
          <cell r="F470">
            <v>30</v>
          </cell>
        </row>
        <row r="471">
          <cell r="C471" t="str">
            <v>9310528</v>
          </cell>
          <cell r="F471">
            <v>400</v>
          </cell>
        </row>
        <row r="472">
          <cell r="C472" t="str">
            <v>9210462</v>
          </cell>
          <cell r="F472">
            <v>170</v>
          </cell>
        </row>
        <row r="473">
          <cell r="C473" t="str">
            <v>9210435</v>
          </cell>
          <cell r="F473">
            <v>100</v>
          </cell>
        </row>
        <row r="474">
          <cell r="C474" t="str">
            <v>9205017</v>
          </cell>
          <cell r="F474">
            <v>5000</v>
          </cell>
        </row>
        <row r="475">
          <cell r="C475" t="str">
            <v>9205015</v>
          </cell>
          <cell r="F475">
            <v>5000</v>
          </cell>
        </row>
        <row r="476">
          <cell r="C476" t="str">
            <v>9203070</v>
          </cell>
          <cell r="F476">
            <v>120</v>
          </cell>
        </row>
        <row r="477">
          <cell r="C477" t="str">
            <v>9202112</v>
          </cell>
          <cell r="F477">
            <v>40</v>
          </cell>
        </row>
        <row r="478">
          <cell r="C478" t="str">
            <v>9202625</v>
          </cell>
          <cell r="F478">
            <v>2</v>
          </cell>
        </row>
        <row r="479">
          <cell r="C479" t="str">
            <v>9310536</v>
          </cell>
          <cell r="F479">
            <v>1.5</v>
          </cell>
        </row>
        <row r="480">
          <cell r="C480" t="str">
            <v>9310537</v>
          </cell>
          <cell r="F480">
            <v>1.5</v>
          </cell>
        </row>
        <row r="481">
          <cell r="C481" t="str">
            <v>9310538</v>
          </cell>
          <cell r="F481">
            <v>1</v>
          </cell>
        </row>
        <row r="482">
          <cell r="C482" t="str">
            <v>9310539</v>
          </cell>
          <cell r="F482">
            <v>1</v>
          </cell>
        </row>
        <row r="483">
          <cell r="C483" t="str">
            <v>9310540</v>
          </cell>
          <cell r="F483">
            <v>1</v>
          </cell>
        </row>
        <row r="484">
          <cell r="C484" t="str">
            <v>9310541</v>
          </cell>
          <cell r="F484">
            <v>1</v>
          </cell>
        </row>
        <row r="485">
          <cell r="C485" t="str">
            <v>9201717</v>
          </cell>
          <cell r="F485">
            <v>4290</v>
          </cell>
        </row>
        <row r="486">
          <cell r="C486" t="str">
            <v>9210506</v>
          </cell>
          <cell r="F486">
            <v>250</v>
          </cell>
        </row>
        <row r="487">
          <cell r="C487" t="str">
            <v>9310542</v>
          </cell>
          <cell r="F487">
            <v>280</v>
          </cell>
        </row>
        <row r="488">
          <cell r="C488" t="str">
            <v>9210497</v>
          </cell>
          <cell r="F488">
            <v>150</v>
          </cell>
        </row>
        <row r="489">
          <cell r="C489" t="str">
            <v>9209056</v>
          </cell>
          <cell r="F489">
            <v>33</v>
          </cell>
        </row>
        <row r="490">
          <cell r="C490" t="str">
            <v>9210208</v>
          </cell>
          <cell r="F490">
            <v>1030</v>
          </cell>
        </row>
        <row r="491">
          <cell r="C491" t="str">
            <v>9210207</v>
          </cell>
          <cell r="F491">
            <v>324</v>
          </cell>
        </row>
        <row r="492">
          <cell r="C492" t="str">
            <v>9210210</v>
          </cell>
          <cell r="F492">
            <v>60</v>
          </cell>
        </row>
        <row r="493">
          <cell r="C493" t="str">
            <v>9208035</v>
          </cell>
          <cell r="F493">
            <v>100000</v>
          </cell>
        </row>
        <row r="494">
          <cell r="C494" t="str">
            <v>9205016</v>
          </cell>
          <cell r="F494">
            <v>3200</v>
          </cell>
        </row>
        <row r="495">
          <cell r="C495" t="str">
            <v>9205015</v>
          </cell>
          <cell r="F495">
            <v>40000</v>
          </cell>
        </row>
        <row r="496">
          <cell r="C496" t="str">
            <v>9210135</v>
          </cell>
          <cell r="F496">
            <v>2</v>
          </cell>
        </row>
        <row r="497">
          <cell r="C497" t="str">
            <v>9210325</v>
          </cell>
          <cell r="F497">
            <v>10</v>
          </cell>
        </row>
        <row r="498">
          <cell r="C498" t="str">
            <v>9210190</v>
          </cell>
          <cell r="F498">
            <v>10</v>
          </cell>
        </row>
        <row r="499">
          <cell r="C499" t="str">
            <v>9310529</v>
          </cell>
          <cell r="F499">
            <v>2</v>
          </cell>
        </row>
        <row r="500">
          <cell r="C500" t="str">
            <v>9310530</v>
          </cell>
          <cell r="F500">
            <v>1</v>
          </cell>
        </row>
        <row r="501">
          <cell r="C501" t="str">
            <v>9210166</v>
          </cell>
          <cell r="F501">
            <v>2</v>
          </cell>
        </row>
        <row r="502">
          <cell r="C502" t="str">
            <v>9210107</v>
          </cell>
          <cell r="F502">
            <v>2</v>
          </cell>
        </row>
        <row r="503">
          <cell r="C503" t="str">
            <v>9210134</v>
          </cell>
          <cell r="F503">
            <v>0.5</v>
          </cell>
        </row>
        <row r="504">
          <cell r="C504" t="str">
            <v>9210162</v>
          </cell>
          <cell r="F504">
            <v>2</v>
          </cell>
        </row>
        <row r="505">
          <cell r="C505" t="str">
            <v>9210162</v>
          </cell>
          <cell r="F505">
            <v>5.5</v>
          </cell>
        </row>
        <row r="506">
          <cell r="C506" t="str">
            <v>9210229</v>
          </cell>
          <cell r="F506">
            <v>5</v>
          </cell>
        </row>
        <row r="507">
          <cell r="C507" t="str">
            <v>9210229</v>
          </cell>
          <cell r="F507">
            <v>5.5</v>
          </cell>
        </row>
        <row r="508">
          <cell r="C508" t="str">
            <v>9210135</v>
          </cell>
          <cell r="F508">
            <v>2</v>
          </cell>
        </row>
        <row r="509">
          <cell r="C509" t="str">
            <v>9210346</v>
          </cell>
          <cell r="F509">
            <v>2</v>
          </cell>
        </row>
        <row r="510">
          <cell r="C510" t="str">
            <v>9310531</v>
          </cell>
          <cell r="F510">
            <v>6</v>
          </cell>
        </row>
        <row r="511">
          <cell r="C511" t="str">
            <v>9310532</v>
          </cell>
          <cell r="F511">
            <v>3</v>
          </cell>
        </row>
        <row r="512">
          <cell r="C512" t="str">
            <v>9310533</v>
          </cell>
          <cell r="F512">
            <v>1</v>
          </cell>
        </row>
        <row r="513">
          <cell r="C513" t="str">
            <v>9310534</v>
          </cell>
          <cell r="F513">
            <v>1</v>
          </cell>
        </row>
        <row r="514">
          <cell r="C514" t="str">
            <v>9310535</v>
          </cell>
          <cell r="F514">
            <v>0.5</v>
          </cell>
        </row>
        <row r="515">
          <cell r="C515" t="str">
            <v>9310543</v>
          </cell>
          <cell r="F515">
            <v>8</v>
          </cell>
        </row>
        <row r="516">
          <cell r="C516" t="str">
            <v>9310544</v>
          </cell>
          <cell r="F516">
            <v>2</v>
          </cell>
        </row>
        <row r="517">
          <cell r="C517" t="str">
            <v>9310545</v>
          </cell>
          <cell r="F517">
            <v>6</v>
          </cell>
        </row>
        <row r="518">
          <cell r="C518" t="str">
            <v>9310546</v>
          </cell>
          <cell r="F518">
            <v>5</v>
          </cell>
        </row>
        <row r="519">
          <cell r="C519" t="str">
            <v>9310547</v>
          </cell>
          <cell r="F519">
            <v>20</v>
          </cell>
        </row>
        <row r="520">
          <cell r="C520" t="str">
            <v>9310548</v>
          </cell>
          <cell r="F520">
            <v>2</v>
          </cell>
        </row>
        <row r="521">
          <cell r="C521" t="str">
            <v>9310549</v>
          </cell>
          <cell r="F521">
            <v>1.5</v>
          </cell>
        </row>
        <row r="522">
          <cell r="C522" t="str">
            <v>9310550</v>
          </cell>
          <cell r="F522">
            <v>40</v>
          </cell>
        </row>
        <row r="523">
          <cell r="C523" t="str">
            <v>9310551</v>
          </cell>
          <cell r="F523">
            <v>100</v>
          </cell>
        </row>
        <row r="524">
          <cell r="C524" t="str">
            <v>9310552</v>
          </cell>
          <cell r="F524">
            <v>20</v>
          </cell>
        </row>
        <row r="525">
          <cell r="C525" t="str">
            <v>9310553</v>
          </cell>
          <cell r="F525">
            <v>5</v>
          </cell>
        </row>
        <row r="526">
          <cell r="C526" t="str">
            <v>9310554</v>
          </cell>
          <cell r="F526">
            <v>8</v>
          </cell>
        </row>
        <row r="527">
          <cell r="C527" t="str">
            <v>9210323</v>
          </cell>
          <cell r="F527">
            <v>40</v>
          </cell>
        </row>
        <row r="528">
          <cell r="C528" t="str">
            <v>9210323</v>
          </cell>
          <cell r="F528">
            <v>60</v>
          </cell>
        </row>
        <row r="529">
          <cell r="C529" t="str">
            <v>9210342</v>
          </cell>
          <cell r="F529">
            <v>2</v>
          </cell>
        </row>
        <row r="530">
          <cell r="C530" t="str">
            <v>9210342</v>
          </cell>
          <cell r="F530">
            <v>12</v>
          </cell>
        </row>
        <row r="531">
          <cell r="C531" t="str">
            <v>9210192</v>
          </cell>
          <cell r="F531">
            <v>1</v>
          </cell>
        </row>
        <row r="532">
          <cell r="C532" t="str">
            <v>9210555</v>
          </cell>
          <cell r="F532">
            <v>1</v>
          </cell>
        </row>
        <row r="533">
          <cell r="C533" t="str">
            <v>9210556</v>
          </cell>
          <cell r="F533">
            <v>2</v>
          </cell>
        </row>
        <row r="534">
          <cell r="C534" t="str">
            <v>9210557</v>
          </cell>
          <cell r="F534">
            <v>1</v>
          </cell>
        </row>
        <row r="535">
          <cell r="C535" t="str">
            <v>9210558</v>
          </cell>
          <cell r="F535">
            <v>4</v>
          </cell>
        </row>
        <row r="536">
          <cell r="C536" t="str">
            <v>9210559</v>
          </cell>
          <cell r="F536">
            <v>14</v>
          </cell>
        </row>
        <row r="537">
          <cell r="C537" t="str">
            <v>9210600</v>
          </cell>
          <cell r="F537">
            <v>330</v>
          </cell>
        </row>
        <row r="538">
          <cell r="C538" t="str">
            <v>9210601</v>
          </cell>
          <cell r="F538">
            <v>74</v>
          </cell>
        </row>
        <row r="539">
          <cell r="C539" t="str">
            <v>9210602</v>
          </cell>
          <cell r="F539">
            <v>15</v>
          </cell>
        </row>
        <row r="540">
          <cell r="C540" t="str">
            <v>9210603</v>
          </cell>
          <cell r="F540">
            <v>1</v>
          </cell>
        </row>
        <row r="541">
          <cell r="C541" t="str">
            <v>9210604</v>
          </cell>
          <cell r="F541">
            <v>12</v>
          </cell>
        </row>
        <row r="542">
          <cell r="C542" t="str">
            <v>9210605</v>
          </cell>
          <cell r="F542">
            <v>20</v>
          </cell>
        </row>
        <row r="543">
          <cell r="C543" t="str">
            <v>9210606</v>
          </cell>
          <cell r="F543">
            <v>6</v>
          </cell>
        </row>
        <row r="544">
          <cell r="C544" t="str">
            <v>9210606</v>
          </cell>
          <cell r="F544">
            <v>6</v>
          </cell>
        </row>
        <row r="545">
          <cell r="C545" t="str">
            <v>9210607</v>
          </cell>
          <cell r="F545">
            <v>4</v>
          </cell>
        </row>
        <row r="546">
          <cell r="C546" t="str">
            <v>9210608</v>
          </cell>
          <cell r="F546">
            <v>1</v>
          </cell>
        </row>
        <row r="547">
          <cell r="C547" t="str">
            <v>9210609</v>
          </cell>
          <cell r="F547">
            <v>8</v>
          </cell>
        </row>
        <row r="548">
          <cell r="C548" t="str">
            <v>9210610</v>
          </cell>
          <cell r="F548">
            <v>8</v>
          </cell>
        </row>
        <row r="549">
          <cell r="C549" t="str">
            <v>9210610</v>
          </cell>
          <cell r="F549">
            <v>8</v>
          </cell>
        </row>
        <row r="550">
          <cell r="C550" t="str">
            <v>9210610</v>
          </cell>
          <cell r="F550">
            <v>8</v>
          </cell>
        </row>
        <row r="551">
          <cell r="C551" t="str">
            <v>9210611</v>
          </cell>
          <cell r="F551">
            <v>4</v>
          </cell>
        </row>
        <row r="552">
          <cell r="C552" t="str">
            <v>9210610</v>
          </cell>
          <cell r="F552">
            <v>2</v>
          </cell>
        </row>
        <row r="553">
          <cell r="C553" t="str">
            <v>9210612</v>
          </cell>
          <cell r="F553">
            <v>5</v>
          </cell>
        </row>
        <row r="554">
          <cell r="C554" t="str">
            <v>9210610</v>
          </cell>
          <cell r="F554">
            <v>8</v>
          </cell>
        </row>
        <row r="555">
          <cell r="C555" t="str">
            <v>9210613</v>
          </cell>
          <cell r="F555">
            <v>120</v>
          </cell>
        </row>
        <row r="556">
          <cell r="C556" t="str">
            <v>9210614</v>
          </cell>
          <cell r="F556">
            <v>15</v>
          </cell>
        </row>
        <row r="557">
          <cell r="C557" t="str">
            <v>9210615</v>
          </cell>
          <cell r="F557">
            <v>40</v>
          </cell>
        </row>
        <row r="558">
          <cell r="C558" t="str">
            <v>9210615</v>
          </cell>
          <cell r="F558">
            <v>40</v>
          </cell>
        </row>
        <row r="559">
          <cell r="C559" t="str">
            <v>9210616</v>
          </cell>
          <cell r="F559">
            <v>1</v>
          </cell>
        </row>
        <row r="560">
          <cell r="C560" t="str">
            <v>9210617</v>
          </cell>
          <cell r="F560">
            <v>20</v>
          </cell>
        </row>
        <row r="561">
          <cell r="C561" t="str">
            <v>9210618</v>
          </cell>
          <cell r="F561">
            <v>64</v>
          </cell>
        </row>
        <row r="562">
          <cell r="C562" t="str">
            <v>9201606</v>
          </cell>
          <cell r="F562">
            <v>60</v>
          </cell>
        </row>
        <row r="563">
          <cell r="C563" t="str">
            <v>9201606</v>
          </cell>
          <cell r="F563">
            <v>5506</v>
          </cell>
        </row>
        <row r="564">
          <cell r="C564" t="str">
            <v>9201540</v>
          </cell>
          <cell r="F564">
            <v>800000</v>
          </cell>
        </row>
        <row r="565">
          <cell r="C565" t="str">
            <v>9210203</v>
          </cell>
          <cell r="F565">
            <v>70</v>
          </cell>
        </row>
        <row r="566">
          <cell r="C566" t="str">
            <v>9201606</v>
          </cell>
          <cell r="F566">
            <v>2000</v>
          </cell>
        </row>
        <row r="567">
          <cell r="C567" t="str">
            <v>9203078</v>
          </cell>
          <cell r="F567">
            <v>10</v>
          </cell>
        </row>
        <row r="568">
          <cell r="C568" t="str">
            <v>9208021</v>
          </cell>
          <cell r="F568">
            <v>20000</v>
          </cell>
        </row>
        <row r="569">
          <cell r="C569" t="str">
            <v>9202111</v>
          </cell>
          <cell r="F569">
            <v>50</v>
          </cell>
        </row>
        <row r="570">
          <cell r="C570" t="str">
            <v>9203062</v>
          </cell>
          <cell r="F570">
            <v>200</v>
          </cell>
        </row>
        <row r="571">
          <cell r="C571" t="str">
            <v>9203069</v>
          </cell>
          <cell r="F571">
            <v>200</v>
          </cell>
        </row>
        <row r="572">
          <cell r="C572" t="str">
            <v>9208020</v>
          </cell>
          <cell r="F572">
            <v>5000</v>
          </cell>
        </row>
        <row r="573">
          <cell r="C573" t="str">
            <v>9202624</v>
          </cell>
          <cell r="F573">
            <v>500</v>
          </cell>
        </row>
      </sheetData>
      <sheetData sheetId="12">
        <row r="2">
          <cell r="C2" t="str">
            <v>9210236</v>
          </cell>
          <cell r="F2">
            <v>197</v>
          </cell>
        </row>
        <row r="3">
          <cell r="C3" t="str">
            <v>9210288</v>
          </cell>
          <cell r="F3">
            <v>400</v>
          </cell>
        </row>
        <row r="4">
          <cell r="C4" t="str">
            <v>9210233</v>
          </cell>
          <cell r="F4">
            <v>129.1</v>
          </cell>
        </row>
        <row r="5">
          <cell r="C5" t="str">
            <v>9210057</v>
          </cell>
          <cell r="F5">
            <v>1660</v>
          </cell>
        </row>
        <row r="6">
          <cell r="C6" t="str">
            <v>9210285</v>
          </cell>
          <cell r="F6">
            <v>740</v>
          </cell>
        </row>
        <row r="7">
          <cell r="C7" t="str">
            <v>9210075</v>
          </cell>
          <cell r="F7">
            <v>152</v>
          </cell>
        </row>
        <row r="8">
          <cell r="C8" t="str">
            <v>9210238</v>
          </cell>
          <cell r="F8">
            <v>925</v>
          </cell>
        </row>
        <row r="9">
          <cell r="C9" t="str">
            <v>9203044</v>
          </cell>
          <cell r="F9">
            <v>300000</v>
          </cell>
        </row>
        <row r="10">
          <cell r="C10" t="str">
            <v>9205968</v>
          </cell>
          <cell r="F10">
            <v>1</v>
          </cell>
        </row>
        <row r="11">
          <cell r="C11" t="str">
            <v>9210021</v>
          </cell>
          <cell r="F11">
            <v>225</v>
          </cell>
        </row>
        <row r="12">
          <cell r="C12" t="str">
            <v>9210164</v>
          </cell>
          <cell r="F12">
            <v>300</v>
          </cell>
        </row>
        <row r="13">
          <cell r="C13" t="str">
            <v>9210025</v>
          </cell>
          <cell r="F13">
            <v>235</v>
          </cell>
        </row>
        <row r="14">
          <cell r="C14" t="str">
            <v>9210165</v>
          </cell>
          <cell r="F14">
            <v>50</v>
          </cell>
        </row>
        <row r="15">
          <cell r="C15" t="str">
            <v>9210228</v>
          </cell>
          <cell r="F15">
            <v>12</v>
          </cell>
        </row>
        <row r="16">
          <cell r="C16" t="str">
            <v>9210152</v>
          </cell>
          <cell r="F16">
            <v>15</v>
          </cell>
        </row>
        <row r="17">
          <cell r="C17" t="str">
            <v>9210230</v>
          </cell>
          <cell r="F17">
            <v>200</v>
          </cell>
        </row>
        <row r="18">
          <cell r="C18" t="str">
            <v>9210236</v>
          </cell>
          <cell r="F18">
            <v>100</v>
          </cell>
        </row>
        <row r="19">
          <cell r="C19" t="str">
            <v>9210113</v>
          </cell>
          <cell r="F19">
            <v>30</v>
          </cell>
        </row>
        <row r="20">
          <cell r="C20" t="str">
            <v>9210176</v>
          </cell>
          <cell r="F20">
            <v>180</v>
          </cell>
        </row>
        <row r="21">
          <cell r="C21" t="str">
            <v>9210356</v>
          </cell>
          <cell r="F21">
            <v>40</v>
          </cell>
        </row>
        <row r="22">
          <cell r="C22" t="str">
            <v>9201101</v>
          </cell>
          <cell r="F22">
            <v>3000</v>
          </cell>
        </row>
        <row r="23">
          <cell r="C23" t="str">
            <v>9201002</v>
          </cell>
          <cell r="F23">
            <v>9206</v>
          </cell>
        </row>
        <row r="24">
          <cell r="C24" t="str">
            <v>9201001</v>
          </cell>
          <cell r="F24">
            <v>2251</v>
          </cell>
        </row>
        <row r="25">
          <cell r="C25" t="str">
            <v>9201013</v>
          </cell>
          <cell r="F25">
            <v>2584</v>
          </cell>
        </row>
        <row r="26">
          <cell r="C26" t="str">
            <v>9206006</v>
          </cell>
          <cell r="F26">
            <v>23</v>
          </cell>
        </row>
        <row r="27">
          <cell r="C27" t="str">
            <v>9206002</v>
          </cell>
          <cell r="F27">
            <v>20</v>
          </cell>
        </row>
        <row r="28">
          <cell r="C28" t="str">
            <v>9206001</v>
          </cell>
          <cell r="F28">
            <v>50</v>
          </cell>
        </row>
        <row r="29">
          <cell r="C29" t="str">
            <v>9205002</v>
          </cell>
          <cell r="F29">
            <v>18000</v>
          </cell>
        </row>
        <row r="30">
          <cell r="C30" t="str">
            <v>9203052</v>
          </cell>
          <cell r="F30">
            <v>10</v>
          </cell>
        </row>
        <row r="31">
          <cell r="C31" t="str">
            <v>9203041</v>
          </cell>
          <cell r="F31">
            <v>100</v>
          </cell>
        </row>
        <row r="32">
          <cell r="C32" t="str">
            <v>9203032</v>
          </cell>
          <cell r="F32">
            <v>532</v>
          </cell>
        </row>
        <row r="33">
          <cell r="C33" t="str">
            <v>9203025</v>
          </cell>
          <cell r="F33">
            <v>28</v>
          </cell>
        </row>
        <row r="34">
          <cell r="C34" t="str">
            <v>9203011</v>
          </cell>
          <cell r="F34">
            <v>16000</v>
          </cell>
        </row>
        <row r="35">
          <cell r="C35" t="str">
            <v>9205005</v>
          </cell>
          <cell r="F35">
            <v>3538</v>
          </cell>
        </row>
        <row r="36">
          <cell r="C36" t="str">
            <v>9201501</v>
          </cell>
          <cell r="F36">
            <v>280</v>
          </cell>
        </row>
        <row r="37">
          <cell r="C37" t="str">
            <v>9201502</v>
          </cell>
          <cell r="F37">
            <v>148</v>
          </cell>
        </row>
        <row r="38">
          <cell r="C38" t="str">
            <v>9201503</v>
          </cell>
          <cell r="F38">
            <v>428</v>
          </cell>
        </row>
        <row r="39">
          <cell r="C39" t="str">
            <v>9201003</v>
          </cell>
          <cell r="F39">
            <v>3600</v>
          </cell>
        </row>
        <row r="40">
          <cell r="C40" t="str">
            <v>9203002</v>
          </cell>
          <cell r="F40">
            <v>2000</v>
          </cell>
        </row>
        <row r="41">
          <cell r="C41" t="str">
            <v>9201702</v>
          </cell>
          <cell r="F41">
            <v>500</v>
          </cell>
        </row>
        <row r="42">
          <cell r="C42" t="str">
            <v>9210360</v>
          </cell>
          <cell r="F42">
            <v>13</v>
          </cell>
        </row>
        <row r="43">
          <cell r="C43" t="str">
            <v>9210357</v>
          </cell>
          <cell r="F43">
            <v>9</v>
          </cell>
        </row>
        <row r="44">
          <cell r="C44" t="str">
            <v>9210358</v>
          </cell>
          <cell r="F44">
            <v>1</v>
          </cell>
        </row>
        <row r="45">
          <cell r="C45" t="str">
            <v>9210359</v>
          </cell>
          <cell r="F45">
            <v>4</v>
          </cell>
        </row>
        <row r="46">
          <cell r="C46" t="str">
            <v>9210359</v>
          </cell>
          <cell r="F46">
            <v>1</v>
          </cell>
        </row>
        <row r="47">
          <cell r="C47" t="str">
            <v>9210146</v>
          </cell>
          <cell r="F47">
            <v>28.1</v>
          </cell>
        </row>
        <row r="48">
          <cell r="C48" t="str">
            <v>9210166</v>
          </cell>
          <cell r="F48">
            <v>14</v>
          </cell>
        </row>
        <row r="49">
          <cell r="C49" t="str">
            <v>9210310</v>
          </cell>
          <cell r="F49">
            <v>72</v>
          </cell>
        </row>
        <row r="50">
          <cell r="C50" t="str">
            <v>9210339</v>
          </cell>
          <cell r="F50">
            <v>61</v>
          </cell>
        </row>
        <row r="51">
          <cell r="C51" t="str">
            <v>9210287</v>
          </cell>
          <cell r="F51">
            <v>1545</v>
          </cell>
        </row>
        <row r="52">
          <cell r="C52" t="str">
            <v>9210091</v>
          </cell>
          <cell r="F52">
            <v>1368</v>
          </cell>
        </row>
        <row r="53">
          <cell r="C53" t="str">
            <v>9210057</v>
          </cell>
          <cell r="F53">
            <v>1260</v>
          </cell>
        </row>
        <row r="54">
          <cell r="C54" t="str">
            <v>9210285</v>
          </cell>
          <cell r="F54">
            <v>1200</v>
          </cell>
        </row>
        <row r="55">
          <cell r="C55" t="str">
            <v>9210238</v>
          </cell>
          <cell r="F55">
            <v>1500</v>
          </cell>
        </row>
        <row r="56">
          <cell r="C56" t="str">
            <v>9210311</v>
          </cell>
          <cell r="F56">
            <v>300</v>
          </cell>
        </row>
        <row r="57">
          <cell r="C57" t="str">
            <v>9210283</v>
          </cell>
          <cell r="F57">
            <v>240</v>
          </cell>
        </row>
        <row r="58">
          <cell r="C58" t="str">
            <v>9201701</v>
          </cell>
          <cell r="F58">
            <v>10000</v>
          </cell>
        </row>
        <row r="59">
          <cell r="C59" t="str">
            <v>9201706</v>
          </cell>
          <cell r="F59">
            <v>2000</v>
          </cell>
        </row>
        <row r="60">
          <cell r="C60" t="str">
            <v>9201720</v>
          </cell>
          <cell r="F60">
            <v>7000</v>
          </cell>
        </row>
        <row r="61">
          <cell r="C61" t="str">
            <v>9201720</v>
          </cell>
          <cell r="F61">
            <v>5000</v>
          </cell>
        </row>
        <row r="62">
          <cell r="C62" t="str">
            <v>9201715</v>
          </cell>
          <cell r="F62">
            <v>1000</v>
          </cell>
        </row>
        <row r="63">
          <cell r="C63" t="str">
            <v>9201708</v>
          </cell>
          <cell r="F63">
            <v>5680</v>
          </cell>
        </row>
        <row r="64">
          <cell r="C64" t="str">
            <v>9201014</v>
          </cell>
          <cell r="F64">
            <v>100000</v>
          </cell>
        </row>
        <row r="65">
          <cell r="C65" t="str">
            <v>9209056</v>
          </cell>
          <cell r="F65">
            <v>480</v>
          </cell>
        </row>
        <row r="66">
          <cell r="C66" t="str">
            <v>9209028</v>
          </cell>
          <cell r="F66">
            <v>2000</v>
          </cell>
        </row>
        <row r="67">
          <cell r="C67" t="str">
            <v>9202111</v>
          </cell>
          <cell r="F67">
            <v>10</v>
          </cell>
        </row>
        <row r="68">
          <cell r="C68" t="str">
            <v>9201015</v>
          </cell>
          <cell r="F68">
            <v>60000</v>
          </cell>
        </row>
        <row r="69">
          <cell r="C69" t="str">
            <v>9201728</v>
          </cell>
          <cell r="F69">
            <v>3200</v>
          </cell>
        </row>
        <row r="70">
          <cell r="C70" t="str">
            <v>9202324</v>
          </cell>
          <cell r="F70">
            <v>100</v>
          </cell>
        </row>
        <row r="71">
          <cell r="C71" t="str">
            <v>9202324</v>
          </cell>
          <cell r="F71">
            <v>30</v>
          </cell>
        </row>
        <row r="72">
          <cell r="C72" t="str">
            <v>9202326</v>
          </cell>
          <cell r="F72">
            <v>24</v>
          </cell>
        </row>
        <row r="73">
          <cell r="C73" t="str">
            <v>9202113</v>
          </cell>
          <cell r="F73">
            <v>30</v>
          </cell>
        </row>
        <row r="74">
          <cell r="C74" t="str">
            <v>9202111</v>
          </cell>
          <cell r="F74">
            <v>3</v>
          </cell>
        </row>
        <row r="75">
          <cell r="C75" t="str">
            <v>9210236</v>
          </cell>
          <cell r="F75">
            <v>84</v>
          </cell>
        </row>
        <row r="76">
          <cell r="C76" t="str">
            <v>9210318</v>
          </cell>
          <cell r="F76">
            <v>236</v>
          </cell>
        </row>
        <row r="77">
          <cell r="C77" t="str">
            <v>9210257</v>
          </cell>
          <cell r="F77">
            <v>22</v>
          </cell>
        </row>
        <row r="78">
          <cell r="C78" t="str">
            <v>9202111</v>
          </cell>
          <cell r="F78">
            <v>9</v>
          </cell>
        </row>
        <row r="79">
          <cell r="C79" t="str">
            <v>9203066</v>
          </cell>
          <cell r="F79">
            <v>300</v>
          </cell>
        </row>
        <row r="80">
          <cell r="C80" t="str">
            <v>9203066</v>
          </cell>
          <cell r="F80">
            <v>100</v>
          </cell>
        </row>
        <row r="81">
          <cell r="C81" t="str">
            <v>9203065</v>
          </cell>
          <cell r="F81">
            <v>80</v>
          </cell>
        </row>
        <row r="82">
          <cell r="C82" t="str">
            <v>9210198</v>
          </cell>
          <cell r="F82">
            <v>2400</v>
          </cell>
        </row>
        <row r="83">
          <cell r="C83" t="str">
            <v>9210361</v>
          </cell>
          <cell r="F83">
            <v>20</v>
          </cell>
        </row>
        <row r="84">
          <cell r="C84" t="str">
            <v>9210362</v>
          </cell>
          <cell r="F84">
            <v>10</v>
          </cell>
        </row>
        <row r="85">
          <cell r="C85" t="str">
            <v>9210195</v>
          </cell>
          <cell r="F85">
            <v>515</v>
          </cell>
        </row>
        <row r="86">
          <cell r="C86" t="str">
            <v>9210206</v>
          </cell>
          <cell r="F86">
            <v>2800</v>
          </cell>
        </row>
        <row r="87">
          <cell r="C87" t="str">
            <v>9210147</v>
          </cell>
          <cell r="F87">
            <v>680</v>
          </cell>
        </row>
        <row r="88">
          <cell r="C88" t="str">
            <v>9210204</v>
          </cell>
          <cell r="F88">
            <v>20</v>
          </cell>
        </row>
        <row r="89">
          <cell r="C89" t="str">
            <v>9210207</v>
          </cell>
          <cell r="F89">
            <v>3553</v>
          </cell>
        </row>
        <row r="90">
          <cell r="C90" t="str">
            <v>9210208</v>
          </cell>
          <cell r="F90">
            <v>2000</v>
          </cell>
        </row>
        <row r="91">
          <cell r="C91" t="str">
            <v>9210209</v>
          </cell>
          <cell r="F91">
            <v>2300</v>
          </cell>
        </row>
        <row r="92">
          <cell r="C92" t="str">
            <v>9210365</v>
          </cell>
          <cell r="F92">
            <v>9</v>
          </cell>
        </row>
        <row r="93">
          <cell r="C93" t="str">
            <v>9210310</v>
          </cell>
          <cell r="F93">
            <v>254</v>
          </cell>
        </row>
        <row r="94">
          <cell r="C94" t="str">
            <v>9210366</v>
          </cell>
          <cell r="F94">
            <v>80</v>
          </cell>
        </row>
        <row r="95">
          <cell r="C95" t="str">
            <v>9210367</v>
          </cell>
          <cell r="F95">
            <v>156</v>
          </cell>
        </row>
        <row r="96">
          <cell r="C96" t="str">
            <v>9201718</v>
          </cell>
          <cell r="F96">
            <v>10000</v>
          </cell>
        </row>
        <row r="97">
          <cell r="C97" t="str">
            <v>9201719</v>
          </cell>
          <cell r="F97">
            <v>3000</v>
          </cell>
        </row>
        <row r="98">
          <cell r="C98" t="str">
            <v>9201720</v>
          </cell>
          <cell r="F98">
            <v>1000</v>
          </cell>
        </row>
        <row r="99">
          <cell r="C99" t="str">
            <v>9210291</v>
          </cell>
          <cell r="F99">
            <v>2034</v>
          </cell>
        </row>
        <row r="100">
          <cell r="C100" t="str">
            <v>9210280</v>
          </cell>
          <cell r="F100">
            <v>26000</v>
          </cell>
        </row>
        <row r="101">
          <cell r="C101" t="str">
            <v>9210279</v>
          </cell>
          <cell r="F101">
            <v>613</v>
          </cell>
        </row>
        <row r="102">
          <cell r="C102" t="str">
            <v>9210318</v>
          </cell>
          <cell r="F102">
            <v>63</v>
          </cell>
        </row>
        <row r="103">
          <cell r="C103" t="str">
            <v>9210195</v>
          </cell>
          <cell r="F103">
            <v>27868</v>
          </cell>
        </row>
        <row r="104">
          <cell r="C104" t="str">
            <v>9210204</v>
          </cell>
          <cell r="F104">
            <v>490</v>
          </cell>
        </row>
        <row r="105">
          <cell r="C105" t="str">
            <v>9210291</v>
          </cell>
          <cell r="F105">
            <v>21116</v>
          </cell>
        </row>
        <row r="106">
          <cell r="C106" t="str">
            <v>9210179</v>
          </cell>
          <cell r="F106">
            <v>3600</v>
          </cell>
        </row>
        <row r="107">
          <cell r="C107" t="str">
            <v>9210294</v>
          </cell>
          <cell r="F107">
            <v>770</v>
          </cell>
        </row>
        <row r="108">
          <cell r="C108" t="str">
            <v>9210249</v>
          </cell>
          <cell r="F108">
            <v>7000</v>
          </cell>
        </row>
        <row r="109">
          <cell r="C109" t="str">
            <v>9210250</v>
          </cell>
          <cell r="F109">
            <v>6000</v>
          </cell>
        </row>
        <row r="110">
          <cell r="C110" t="str">
            <v>9210196</v>
          </cell>
          <cell r="F110">
            <v>28165</v>
          </cell>
        </row>
        <row r="111">
          <cell r="C111" t="str">
            <v>9210198</v>
          </cell>
          <cell r="F111">
            <v>1150</v>
          </cell>
        </row>
        <row r="112">
          <cell r="C112" t="str">
            <v>9210179</v>
          </cell>
          <cell r="F112">
            <v>46215</v>
          </cell>
        </row>
        <row r="113">
          <cell r="C113" t="str">
            <v>9210210</v>
          </cell>
          <cell r="F113">
            <v>3410</v>
          </cell>
        </row>
        <row r="114">
          <cell r="C114" t="str">
            <v>9210274</v>
          </cell>
          <cell r="F114">
            <v>5200</v>
          </cell>
        </row>
        <row r="115">
          <cell r="C115" t="str">
            <v>9210217</v>
          </cell>
          <cell r="F115">
            <v>51630</v>
          </cell>
        </row>
        <row r="116">
          <cell r="C116" t="str">
            <v>9203062</v>
          </cell>
          <cell r="F116">
            <v>1600</v>
          </cell>
        </row>
        <row r="117">
          <cell r="C117" t="str">
            <v>9210056</v>
          </cell>
          <cell r="F117">
            <v>100</v>
          </cell>
        </row>
        <row r="118">
          <cell r="C118" t="str">
            <v>9210140</v>
          </cell>
          <cell r="F118">
            <v>10</v>
          </cell>
        </row>
        <row r="119">
          <cell r="C119" t="str">
            <v>9210176</v>
          </cell>
          <cell r="F119">
            <v>300</v>
          </cell>
        </row>
        <row r="120">
          <cell r="C120" t="str">
            <v>9210198</v>
          </cell>
          <cell r="F120">
            <v>100</v>
          </cell>
        </row>
        <row r="121">
          <cell r="C121" t="str">
            <v>9210165</v>
          </cell>
          <cell r="F121">
            <v>100</v>
          </cell>
        </row>
        <row r="122">
          <cell r="C122" t="str">
            <v>9210166</v>
          </cell>
          <cell r="F122">
            <v>200</v>
          </cell>
        </row>
        <row r="123">
          <cell r="C123" t="str">
            <v>9205920</v>
          </cell>
          <cell r="F123">
            <v>150</v>
          </cell>
        </row>
        <row r="124">
          <cell r="C124" t="str">
            <v>9210119</v>
          </cell>
          <cell r="F124">
            <v>125</v>
          </cell>
        </row>
        <row r="125">
          <cell r="C125" t="str">
            <v>9210120</v>
          </cell>
          <cell r="F125">
            <v>110</v>
          </cell>
        </row>
        <row r="126">
          <cell r="C126" t="str">
            <v>9210136</v>
          </cell>
          <cell r="F126">
            <v>50</v>
          </cell>
        </row>
        <row r="127">
          <cell r="C127" t="str">
            <v>9210368</v>
          </cell>
          <cell r="F127">
            <v>16.5</v>
          </cell>
        </row>
        <row r="128">
          <cell r="C128" t="str">
            <v>9208009</v>
          </cell>
          <cell r="F128">
            <v>99900</v>
          </cell>
        </row>
        <row r="129">
          <cell r="C129" t="str">
            <v>9208026</v>
          </cell>
          <cell r="F129">
            <v>49700</v>
          </cell>
        </row>
        <row r="130">
          <cell r="C130" t="str">
            <v>9207013</v>
          </cell>
          <cell r="F130">
            <v>244.2</v>
          </cell>
        </row>
        <row r="131">
          <cell r="C131" t="str">
            <v>9210363</v>
          </cell>
          <cell r="F131">
            <v>18</v>
          </cell>
        </row>
        <row r="132">
          <cell r="C132" t="str">
            <v>9210364</v>
          </cell>
          <cell r="F132">
            <v>1</v>
          </cell>
        </row>
        <row r="133">
          <cell r="C133" t="str">
            <v>9210296</v>
          </cell>
          <cell r="F133">
            <v>1</v>
          </cell>
        </row>
        <row r="134">
          <cell r="C134" t="str">
            <v>9210310</v>
          </cell>
          <cell r="F134">
            <v>1200</v>
          </cell>
        </row>
        <row r="135">
          <cell r="C135" t="str">
            <v>9210177</v>
          </cell>
          <cell r="F135">
            <v>68</v>
          </cell>
        </row>
        <row r="136">
          <cell r="C136" t="str">
            <v>9210289</v>
          </cell>
          <cell r="F136">
            <v>1000</v>
          </cell>
        </row>
        <row r="137">
          <cell r="C137" t="str">
            <v>9210266</v>
          </cell>
          <cell r="F137">
            <v>237</v>
          </cell>
        </row>
        <row r="138">
          <cell r="C138" t="str">
            <v>9210207</v>
          </cell>
          <cell r="F138">
            <v>500</v>
          </cell>
        </row>
        <row r="139">
          <cell r="C139" t="str">
            <v>9203064</v>
          </cell>
          <cell r="F139">
            <v>490</v>
          </cell>
        </row>
        <row r="140">
          <cell r="C140" t="str">
            <v>9203078</v>
          </cell>
          <cell r="F140">
            <v>30</v>
          </cell>
        </row>
        <row r="141">
          <cell r="C141" t="str">
            <v>9210377</v>
          </cell>
          <cell r="F141">
            <v>5000</v>
          </cell>
        </row>
        <row r="142">
          <cell r="C142" t="str">
            <v>9210373</v>
          </cell>
          <cell r="F142">
            <v>66</v>
          </cell>
        </row>
        <row r="143">
          <cell r="C143" t="str">
            <v>9210374</v>
          </cell>
          <cell r="F143">
            <v>200</v>
          </cell>
        </row>
        <row r="144">
          <cell r="C144" t="str">
            <v>9210374</v>
          </cell>
          <cell r="F144">
            <v>200</v>
          </cell>
        </row>
        <row r="145">
          <cell r="C145" t="str">
            <v>9210122</v>
          </cell>
          <cell r="F145">
            <v>2</v>
          </cell>
        </row>
        <row r="146">
          <cell r="C146" t="str">
            <v>9210186</v>
          </cell>
          <cell r="F146">
            <v>2000</v>
          </cell>
        </row>
        <row r="147">
          <cell r="C147" t="str">
            <v>9210186</v>
          </cell>
          <cell r="F147">
            <v>2000</v>
          </cell>
        </row>
        <row r="148">
          <cell r="C148" t="str">
            <v>9203062</v>
          </cell>
          <cell r="F148">
            <v>10</v>
          </cell>
        </row>
        <row r="149">
          <cell r="C149" t="str">
            <v>9202111</v>
          </cell>
          <cell r="F149">
            <v>70</v>
          </cell>
        </row>
        <row r="150">
          <cell r="C150" t="str">
            <v>9202111</v>
          </cell>
          <cell r="F150">
            <v>10</v>
          </cell>
        </row>
        <row r="151">
          <cell r="C151" t="str">
            <v>9202111</v>
          </cell>
          <cell r="F151">
            <v>10</v>
          </cell>
        </row>
        <row r="152">
          <cell r="C152" t="str">
            <v>9202221</v>
          </cell>
          <cell r="F152">
            <v>40</v>
          </cell>
        </row>
        <row r="153">
          <cell r="C153" t="str">
            <v>9203060</v>
          </cell>
          <cell r="F153">
            <v>100</v>
          </cell>
        </row>
        <row r="154">
          <cell r="C154" t="str">
            <v>9210212</v>
          </cell>
          <cell r="F154">
            <v>56</v>
          </cell>
        </row>
        <row r="155">
          <cell r="C155" t="str">
            <v>9210370</v>
          </cell>
          <cell r="F155">
            <v>4</v>
          </cell>
        </row>
        <row r="156">
          <cell r="C156" t="str">
            <v>9210371</v>
          </cell>
          <cell r="F156">
            <v>5</v>
          </cell>
        </row>
        <row r="157">
          <cell r="C157" t="str">
            <v>9210279</v>
          </cell>
          <cell r="F157">
            <v>3600</v>
          </cell>
        </row>
        <row r="158">
          <cell r="C158" t="str">
            <v>9210372</v>
          </cell>
          <cell r="F158">
            <v>3600</v>
          </cell>
        </row>
        <row r="159">
          <cell r="C159" t="str">
            <v>9210274</v>
          </cell>
          <cell r="F159">
            <v>8650</v>
          </cell>
        </row>
        <row r="160">
          <cell r="C160" t="str">
            <v>9210339</v>
          </cell>
          <cell r="F160">
            <v>200</v>
          </cell>
        </row>
        <row r="161">
          <cell r="C161" t="str">
            <v>9210235</v>
          </cell>
          <cell r="F161">
            <v>820</v>
          </cell>
        </row>
        <row r="162">
          <cell r="C162" t="str">
            <v>9210207</v>
          </cell>
          <cell r="F162">
            <v>46500</v>
          </cell>
        </row>
        <row r="163">
          <cell r="C163" t="str">
            <v>9210372</v>
          </cell>
          <cell r="F163">
            <v>55500</v>
          </cell>
        </row>
        <row r="164">
          <cell r="C164" t="str">
            <v>9210208</v>
          </cell>
          <cell r="F164">
            <v>24000</v>
          </cell>
        </row>
        <row r="165">
          <cell r="C165" t="str">
            <v>9210031</v>
          </cell>
          <cell r="F165">
            <v>240</v>
          </cell>
        </row>
        <row r="166">
          <cell r="C166" t="str">
            <v>9210241</v>
          </cell>
          <cell r="F166">
            <v>3400</v>
          </cell>
        </row>
        <row r="167">
          <cell r="C167" t="str">
            <v>9210136</v>
          </cell>
          <cell r="F167">
            <v>65</v>
          </cell>
        </row>
        <row r="168">
          <cell r="C168" t="str">
            <v>9210215</v>
          </cell>
          <cell r="F168">
            <v>17250</v>
          </cell>
        </row>
        <row r="169">
          <cell r="C169" t="str">
            <v>9210372</v>
          </cell>
          <cell r="F169">
            <v>3000</v>
          </cell>
        </row>
        <row r="170">
          <cell r="C170" t="str">
            <v>9210219</v>
          </cell>
          <cell r="F170">
            <v>6999</v>
          </cell>
        </row>
        <row r="171">
          <cell r="C171" t="str">
            <v>9210375</v>
          </cell>
          <cell r="F171">
            <v>4</v>
          </cell>
        </row>
        <row r="172">
          <cell r="C172" t="str">
            <v>9210220</v>
          </cell>
          <cell r="F172">
            <v>5171</v>
          </cell>
        </row>
        <row r="173">
          <cell r="C173" t="str">
            <v>9210372</v>
          </cell>
          <cell r="F173">
            <v>1332</v>
          </cell>
        </row>
        <row r="174">
          <cell r="C174" t="str">
            <v>9210216</v>
          </cell>
          <cell r="F174">
            <v>132</v>
          </cell>
        </row>
        <row r="175">
          <cell r="C175" t="str">
            <v>9210248</v>
          </cell>
          <cell r="F175">
            <v>132</v>
          </cell>
        </row>
        <row r="176">
          <cell r="C176" t="str">
            <v>9210361</v>
          </cell>
          <cell r="F176">
            <v>1000</v>
          </cell>
        </row>
        <row r="177">
          <cell r="C177" t="str">
            <v>9210372</v>
          </cell>
          <cell r="F177">
            <v>14000</v>
          </cell>
        </row>
        <row r="178">
          <cell r="C178" t="str">
            <v>9210210</v>
          </cell>
          <cell r="F178">
            <v>1800</v>
          </cell>
        </row>
        <row r="179">
          <cell r="C179" t="str">
            <v>9210376</v>
          </cell>
          <cell r="F179">
            <v>14000</v>
          </cell>
        </row>
        <row r="180">
          <cell r="C180" t="str">
            <v>9210248</v>
          </cell>
          <cell r="F180">
            <v>1935</v>
          </cell>
        </row>
        <row r="181">
          <cell r="C181" t="str">
            <v>9210216</v>
          </cell>
          <cell r="F181">
            <v>2962</v>
          </cell>
        </row>
        <row r="182">
          <cell r="C182" t="str">
            <v>9210210</v>
          </cell>
          <cell r="F182">
            <v>1917</v>
          </cell>
        </row>
        <row r="183">
          <cell r="C183" t="str">
            <v>9210309</v>
          </cell>
          <cell r="F183">
            <v>5</v>
          </cell>
        </row>
        <row r="184">
          <cell r="C184" t="str">
            <v>9210378</v>
          </cell>
          <cell r="F184">
            <v>5</v>
          </cell>
        </row>
        <row r="185">
          <cell r="C185" t="str">
            <v>9210068</v>
          </cell>
          <cell r="F185">
            <v>229.3</v>
          </cell>
        </row>
        <row r="186">
          <cell r="C186" t="str">
            <v>9210091</v>
          </cell>
          <cell r="F186">
            <v>420</v>
          </cell>
        </row>
        <row r="187">
          <cell r="C187" t="str">
            <v>9210346</v>
          </cell>
          <cell r="F187">
            <v>259.7</v>
          </cell>
        </row>
        <row r="188">
          <cell r="C188" t="str">
            <v>9210286</v>
          </cell>
          <cell r="F188">
            <v>8</v>
          </cell>
        </row>
        <row r="189">
          <cell r="C189" t="str">
            <v>9210369</v>
          </cell>
          <cell r="F189">
            <v>310</v>
          </cell>
        </row>
        <row r="190">
          <cell r="C190" t="str">
            <v>9203028</v>
          </cell>
          <cell r="F190">
            <v>1000</v>
          </cell>
        </row>
        <row r="191">
          <cell r="C191" t="str">
            <v>9210216</v>
          </cell>
          <cell r="F191">
            <v>1587</v>
          </cell>
        </row>
        <row r="192">
          <cell r="C192" t="str">
            <v>9210266</v>
          </cell>
          <cell r="F192">
            <v>600</v>
          </cell>
        </row>
        <row r="193">
          <cell r="C193" t="str">
            <v>9210175</v>
          </cell>
          <cell r="F193">
            <v>1709</v>
          </cell>
        </row>
        <row r="194">
          <cell r="C194" t="str">
            <v>9210291</v>
          </cell>
          <cell r="F194">
            <v>11620</v>
          </cell>
        </row>
        <row r="195">
          <cell r="C195" t="str">
            <v>9202324</v>
          </cell>
          <cell r="F195">
            <v>25</v>
          </cell>
        </row>
        <row r="196">
          <cell r="C196" t="str">
            <v>9210156</v>
          </cell>
          <cell r="F196">
            <v>8</v>
          </cell>
        </row>
        <row r="197">
          <cell r="C197" t="str">
            <v>9210369</v>
          </cell>
          <cell r="F197">
            <v>586</v>
          </cell>
        </row>
        <row r="198">
          <cell r="C198" t="str">
            <v>9210286</v>
          </cell>
          <cell r="F198">
            <v>225</v>
          </cell>
        </row>
        <row r="199">
          <cell r="C199" t="str">
            <v>9210234</v>
          </cell>
          <cell r="F199">
            <v>154</v>
          </cell>
        </row>
        <row r="200">
          <cell r="C200" t="str">
            <v>9210233</v>
          </cell>
          <cell r="F200">
            <v>294</v>
          </cell>
        </row>
        <row r="201">
          <cell r="C201" t="str">
            <v>9209028</v>
          </cell>
          <cell r="F201">
            <v>94</v>
          </cell>
        </row>
        <row r="202">
          <cell r="C202" t="str">
            <v>9210070</v>
          </cell>
          <cell r="F202">
            <v>1307</v>
          </cell>
        </row>
        <row r="203">
          <cell r="C203" t="str">
            <v>9210138</v>
          </cell>
          <cell r="F203">
            <v>900</v>
          </cell>
        </row>
        <row r="204">
          <cell r="C204" t="str">
            <v>9210068</v>
          </cell>
          <cell r="F204">
            <v>65</v>
          </cell>
        </row>
        <row r="205">
          <cell r="C205" t="str">
            <v>9210387</v>
          </cell>
          <cell r="F205">
            <v>230</v>
          </cell>
        </row>
        <row r="206">
          <cell r="C206" t="str">
            <v>9210369</v>
          </cell>
          <cell r="F206">
            <v>500</v>
          </cell>
        </row>
        <row r="207">
          <cell r="C207" t="str">
            <v>9210286</v>
          </cell>
          <cell r="F207">
            <v>210</v>
          </cell>
        </row>
        <row r="208">
          <cell r="C208" t="str">
            <v>9210229</v>
          </cell>
          <cell r="F208">
            <v>150</v>
          </cell>
        </row>
        <row r="209">
          <cell r="C209" t="str">
            <v>9210390</v>
          </cell>
          <cell r="F209">
            <v>40</v>
          </cell>
        </row>
        <row r="210">
          <cell r="C210" t="str">
            <v>9210176</v>
          </cell>
          <cell r="F210">
            <v>100</v>
          </cell>
        </row>
        <row r="211">
          <cell r="C211" t="str">
            <v>9210178</v>
          </cell>
          <cell r="F211">
            <v>160</v>
          </cell>
        </row>
        <row r="212">
          <cell r="C212" t="str">
            <v>9210391</v>
          </cell>
          <cell r="F212">
            <v>200</v>
          </cell>
        </row>
        <row r="213">
          <cell r="C213" t="str">
            <v>9210166</v>
          </cell>
          <cell r="F213">
            <v>100</v>
          </cell>
        </row>
        <row r="214">
          <cell r="C214" t="str">
            <v>9210392</v>
          </cell>
          <cell r="F214">
            <v>3</v>
          </cell>
        </row>
        <row r="215">
          <cell r="C215" t="str">
            <v>9210393</v>
          </cell>
          <cell r="F215">
            <v>15</v>
          </cell>
        </row>
        <row r="216">
          <cell r="C216" t="str">
            <v>9210190</v>
          </cell>
          <cell r="F216">
            <v>50</v>
          </cell>
        </row>
        <row r="217">
          <cell r="C217" t="str">
            <v>9210228</v>
          </cell>
          <cell r="F217">
            <v>5</v>
          </cell>
        </row>
        <row r="218">
          <cell r="C218" t="str">
            <v>9210379</v>
          </cell>
          <cell r="F218">
            <v>2</v>
          </cell>
        </row>
        <row r="219">
          <cell r="C219" t="str">
            <v>9203067</v>
          </cell>
          <cell r="F219">
            <v>1299</v>
          </cell>
        </row>
        <row r="220">
          <cell r="C220" t="str">
            <v>9203068</v>
          </cell>
          <cell r="F220">
            <v>701</v>
          </cell>
        </row>
        <row r="221">
          <cell r="C221" t="str">
            <v>9210266</v>
          </cell>
          <cell r="F221">
            <v>243</v>
          </cell>
        </row>
        <row r="222">
          <cell r="C222" t="str">
            <v>9210266</v>
          </cell>
          <cell r="F222">
            <v>190</v>
          </cell>
        </row>
        <row r="223">
          <cell r="C223" t="str">
            <v>9210266</v>
          </cell>
          <cell r="F223">
            <v>2100</v>
          </cell>
        </row>
        <row r="224">
          <cell r="C224" t="str">
            <v>9210291</v>
          </cell>
          <cell r="F224">
            <v>8860</v>
          </cell>
        </row>
        <row r="225">
          <cell r="C225" t="str">
            <v>9210291</v>
          </cell>
          <cell r="F225">
            <v>5860</v>
          </cell>
        </row>
        <row r="226">
          <cell r="C226" t="str">
            <v>9210216</v>
          </cell>
          <cell r="F226">
            <v>2500</v>
          </cell>
        </row>
        <row r="227">
          <cell r="C227" t="str">
            <v>9210380</v>
          </cell>
          <cell r="F227">
            <v>6666</v>
          </cell>
        </row>
        <row r="228">
          <cell r="C228" t="str">
            <v>9210381</v>
          </cell>
          <cell r="F228">
            <v>560</v>
          </cell>
        </row>
        <row r="229">
          <cell r="C229" t="str">
            <v>9210382</v>
          </cell>
          <cell r="F229">
            <v>2000</v>
          </cell>
        </row>
        <row r="230">
          <cell r="C230" t="str">
            <v>9210383</v>
          </cell>
          <cell r="F230">
            <v>5300</v>
          </cell>
        </row>
        <row r="231">
          <cell r="C231" t="str">
            <v>9210384</v>
          </cell>
          <cell r="F231">
            <v>3000</v>
          </cell>
        </row>
        <row r="232">
          <cell r="C232" t="str">
            <v>9210385</v>
          </cell>
          <cell r="F232">
            <v>1020</v>
          </cell>
        </row>
        <row r="233">
          <cell r="C233" t="str">
            <v>9210386</v>
          </cell>
          <cell r="F233">
            <v>6900</v>
          </cell>
        </row>
        <row r="234">
          <cell r="C234" t="str">
            <v>9210388</v>
          </cell>
          <cell r="F234">
            <v>11000</v>
          </cell>
        </row>
        <row r="235">
          <cell r="C235" t="str">
            <v>9210389</v>
          </cell>
          <cell r="F235">
            <v>10000</v>
          </cell>
        </row>
        <row r="236">
          <cell r="C236" t="str">
            <v>9206007</v>
          </cell>
          <cell r="F236">
            <v>6330</v>
          </cell>
        </row>
        <row r="237">
          <cell r="C237" t="str">
            <v>9202733</v>
          </cell>
          <cell r="F237">
            <v>22</v>
          </cell>
        </row>
        <row r="238">
          <cell r="C238" t="str">
            <v>9202734</v>
          </cell>
          <cell r="F238">
            <v>10</v>
          </cell>
        </row>
        <row r="239">
          <cell r="C239" t="str">
            <v>9202732</v>
          </cell>
          <cell r="F239">
            <v>10.4</v>
          </cell>
        </row>
        <row r="240">
          <cell r="C240" t="str">
            <v>9203038</v>
          </cell>
          <cell r="F240">
            <v>50</v>
          </cell>
        </row>
        <row r="241">
          <cell r="C241" t="str">
            <v>9210396</v>
          </cell>
          <cell r="F241">
            <v>500</v>
          </cell>
        </row>
        <row r="242">
          <cell r="C242" t="str">
            <v>9210287</v>
          </cell>
          <cell r="F242">
            <v>1283.5</v>
          </cell>
        </row>
        <row r="243">
          <cell r="C243" t="str">
            <v>9210282</v>
          </cell>
          <cell r="F243">
            <v>678</v>
          </cell>
        </row>
        <row r="244">
          <cell r="C244" t="str">
            <v>9210284</v>
          </cell>
          <cell r="F244">
            <v>1250</v>
          </cell>
        </row>
        <row r="245">
          <cell r="C245" t="str">
            <v>9210397</v>
          </cell>
          <cell r="F245">
            <v>1000</v>
          </cell>
        </row>
        <row r="246">
          <cell r="C246" t="str">
            <v>9210283</v>
          </cell>
          <cell r="F246">
            <v>200</v>
          </cell>
        </row>
        <row r="247">
          <cell r="C247" t="str">
            <v>9209029</v>
          </cell>
          <cell r="F247">
            <v>60</v>
          </cell>
        </row>
        <row r="248">
          <cell r="C248" t="str">
            <v>9210068</v>
          </cell>
          <cell r="F248">
            <v>210</v>
          </cell>
        </row>
        <row r="249">
          <cell r="C249" t="str">
            <v>9210299</v>
          </cell>
          <cell r="F249">
            <v>230</v>
          </cell>
        </row>
        <row r="250">
          <cell r="C250" t="str">
            <v>9210346</v>
          </cell>
          <cell r="F250">
            <v>420</v>
          </cell>
        </row>
        <row r="251">
          <cell r="C251" t="str">
            <v>9210369</v>
          </cell>
          <cell r="F251">
            <v>549</v>
          </cell>
        </row>
        <row r="252">
          <cell r="C252" t="str">
            <v>9208026</v>
          </cell>
          <cell r="F252">
            <v>100000</v>
          </cell>
        </row>
        <row r="253">
          <cell r="C253" t="str">
            <v>9210394</v>
          </cell>
          <cell r="F253">
            <v>9000</v>
          </cell>
        </row>
        <row r="254">
          <cell r="C254" t="str">
            <v>9210389</v>
          </cell>
          <cell r="F254">
            <v>1010</v>
          </cell>
        </row>
        <row r="255">
          <cell r="C255" t="str">
            <v>9210266</v>
          </cell>
          <cell r="F255">
            <v>10894</v>
          </cell>
        </row>
        <row r="256">
          <cell r="C256" t="str">
            <v>9210395</v>
          </cell>
          <cell r="F256">
            <v>7922</v>
          </cell>
        </row>
        <row r="257">
          <cell r="C257" t="str">
            <v>9210210</v>
          </cell>
          <cell r="F257">
            <v>950</v>
          </cell>
        </row>
        <row r="258">
          <cell r="C258" t="str">
            <v>9210355</v>
          </cell>
          <cell r="F258">
            <v>931</v>
          </cell>
        </row>
        <row r="259">
          <cell r="C259" t="str">
            <v>9207013</v>
          </cell>
          <cell r="F259">
            <v>150</v>
          </cell>
        </row>
        <row r="260">
          <cell r="C260" t="str">
            <v>9208026</v>
          </cell>
          <cell r="F260">
            <v>10000</v>
          </cell>
        </row>
        <row r="261">
          <cell r="C261" t="str">
            <v>9202324</v>
          </cell>
          <cell r="F261">
            <v>82</v>
          </cell>
        </row>
        <row r="262">
          <cell r="C262" t="str">
            <v>9210229</v>
          </cell>
          <cell r="F262">
            <v>150</v>
          </cell>
        </row>
        <row r="263">
          <cell r="C263" t="str">
            <v>9210406</v>
          </cell>
          <cell r="F263">
            <v>18</v>
          </cell>
        </row>
        <row r="264">
          <cell r="C264" t="str">
            <v>9210407</v>
          </cell>
          <cell r="F264">
            <v>70</v>
          </cell>
        </row>
        <row r="265">
          <cell r="C265" t="str">
            <v>9210408</v>
          </cell>
          <cell r="F265">
            <v>200</v>
          </cell>
        </row>
        <row r="266">
          <cell r="C266" t="str">
            <v>9210409</v>
          </cell>
          <cell r="F266">
            <v>120</v>
          </cell>
        </row>
        <row r="267">
          <cell r="C267" t="str">
            <v>9210410</v>
          </cell>
          <cell r="F267">
            <v>80</v>
          </cell>
        </row>
        <row r="268">
          <cell r="C268" t="str">
            <v>9210152</v>
          </cell>
          <cell r="F268">
            <v>10</v>
          </cell>
        </row>
        <row r="269">
          <cell r="C269" t="str">
            <v>9210154</v>
          </cell>
          <cell r="F269">
            <v>30</v>
          </cell>
        </row>
        <row r="270">
          <cell r="C270" t="str">
            <v>9209029</v>
          </cell>
          <cell r="F270">
            <v>40</v>
          </cell>
        </row>
        <row r="271">
          <cell r="C271" t="str">
            <v>9210068</v>
          </cell>
          <cell r="F271">
            <v>184</v>
          </cell>
        </row>
        <row r="272">
          <cell r="C272" t="str">
            <v>9210075</v>
          </cell>
          <cell r="F272">
            <v>128</v>
          </cell>
        </row>
        <row r="273">
          <cell r="C273" t="str">
            <v>9210073</v>
          </cell>
          <cell r="F273">
            <v>263.5</v>
          </cell>
        </row>
        <row r="274">
          <cell r="C274" t="str">
            <v>9210138</v>
          </cell>
          <cell r="F274">
            <v>800</v>
          </cell>
        </row>
        <row r="275">
          <cell r="C275" t="str">
            <v>9210061</v>
          </cell>
          <cell r="F275">
            <v>640</v>
          </cell>
        </row>
        <row r="276">
          <cell r="C276" t="str">
            <v>9210286</v>
          </cell>
          <cell r="F276">
            <v>82</v>
          </cell>
        </row>
        <row r="277">
          <cell r="C277" t="str">
            <v>9210303</v>
          </cell>
          <cell r="F277">
            <v>207</v>
          </cell>
        </row>
        <row r="278">
          <cell r="C278" t="str">
            <v>9210411</v>
          </cell>
          <cell r="F278">
            <v>188</v>
          </cell>
        </row>
        <row r="279">
          <cell r="C279" t="str">
            <v>9210412</v>
          </cell>
          <cell r="F279">
            <v>432</v>
          </cell>
        </row>
        <row r="280">
          <cell r="C280" t="str">
            <v>9210234</v>
          </cell>
          <cell r="F280">
            <v>333</v>
          </cell>
        </row>
        <row r="281">
          <cell r="C281" t="str">
            <v>9202624</v>
          </cell>
          <cell r="F281">
            <v>500</v>
          </cell>
        </row>
        <row r="282">
          <cell r="C282" t="str">
            <v>9207020</v>
          </cell>
          <cell r="F282">
            <v>60000</v>
          </cell>
        </row>
        <row r="283">
          <cell r="C283" t="str">
            <v>9207021</v>
          </cell>
          <cell r="F283">
            <v>5000</v>
          </cell>
        </row>
        <row r="284">
          <cell r="C284" t="str">
            <v>9207022</v>
          </cell>
          <cell r="F284">
            <v>5000</v>
          </cell>
        </row>
        <row r="285">
          <cell r="C285" t="str">
            <v>9207023</v>
          </cell>
          <cell r="F285">
            <v>30000</v>
          </cell>
        </row>
        <row r="286">
          <cell r="C286" t="str">
            <v>9207024</v>
          </cell>
          <cell r="F286">
            <v>1110</v>
          </cell>
        </row>
        <row r="287">
          <cell r="C287" t="str">
            <v>9207025</v>
          </cell>
          <cell r="F287">
            <v>1266</v>
          </cell>
        </row>
        <row r="288">
          <cell r="C288" t="str">
            <v>9207026</v>
          </cell>
          <cell r="F288">
            <v>1088</v>
          </cell>
        </row>
        <row r="289">
          <cell r="C289" t="str">
            <v>9210197</v>
          </cell>
          <cell r="F289">
            <v>32000</v>
          </cell>
        </row>
        <row r="290">
          <cell r="C290" t="str">
            <v>9205016</v>
          </cell>
          <cell r="F290">
            <v>20000</v>
          </cell>
        </row>
        <row r="291">
          <cell r="C291" t="str">
            <v>9205017</v>
          </cell>
          <cell r="F291">
            <v>5000</v>
          </cell>
        </row>
        <row r="292">
          <cell r="C292" t="str">
            <v>9205022</v>
          </cell>
          <cell r="F292">
            <v>5000</v>
          </cell>
        </row>
        <row r="293">
          <cell r="C293" t="str">
            <v>9205023</v>
          </cell>
          <cell r="F293">
            <v>25000</v>
          </cell>
        </row>
        <row r="294">
          <cell r="C294" t="str">
            <v>9205024</v>
          </cell>
          <cell r="F294">
            <v>5000</v>
          </cell>
        </row>
        <row r="295">
          <cell r="C295" t="str">
            <v>9206111</v>
          </cell>
          <cell r="F295">
            <v>1000</v>
          </cell>
        </row>
        <row r="296">
          <cell r="C296" t="str">
            <v>9203061</v>
          </cell>
          <cell r="F296">
            <v>5</v>
          </cell>
        </row>
        <row r="297">
          <cell r="C297" t="str">
            <v>9203062</v>
          </cell>
          <cell r="F297">
            <v>28</v>
          </cell>
        </row>
        <row r="298">
          <cell r="C298" t="str">
            <v>9205014</v>
          </cell>
          <cell r="F298">
            <v>2745</v>
          </cell>
        </row>
        <row r="299">
          <cell r="C299" t="str">
            <v>9208011</v>
          </cell>
          <cell r="F299">
            <v>652</v>
          </cell>
        </row>
        <row r="300">
          <cell r="C300" t="str">
            <v>9210072</v>
          </cell>
          <cell r="F300">
            <v>3</v>
          </cell>
        </row>
        <row r="301">
          <cell r="C301" t="str">
            <v>9206109</v>
          </cell>
          <cell r="F301">
            <v>200</v>
          </cell>
        </row>
        <row r="302">
          <cell r="C302" t="str">
            <v>9207012</v>
          </cell>
          <cell r="F302">
            <v>540</v>
          </cell>
        </row>
        <row r="303">
          <cell r="C303" t="str">
            <v>9207013</v>
          </cell>
          <cell r="F303">
            <v>2350</v>
          </cell>
        </row>
        <row r="304">
          <cell r="C304" t="str">
            <v>9210398</v>
          </cell>
          <cell r="F304">
            <v>9000</v>
          </cell>
        </row>
        <row r="305">
          <cell r="C305" t="str">
            <v>9210399</v>
          </cell>
          <cell r="F305">
            <v>3252</v>
          </cell>
        </row>
        <row r="306">
          <cell r="C306" t="str">
            <v>9210355</v>
          </cell>
          <cell r="F306">
            <v>2000</v>
          </cell>
        </row>
        <row r="307">
          <cell r="C307" t="str">
            <v>9210204</v>
          </cell>
          <cell r="F307">
            <v>660</v>
          </cell>
        </row>
        <row r="308">
          <cell r="C308" t="str">
            <v>9210400</v>
          </cell>
          <cell r="F308">
            <v>2000</v>
          </cell>
        </row>
        <row r="309">
          <cell r="C309" t="str">
            <v>9210401</v>
          </cell>
          <cell r="F309">
            <v>4250</v>
          </cell>
        </row>
        <row r="310">
          <cell r="C310" t="str">
            <v>9210402</v>
          </cell>
          <cell r="F310">
            <v>2800</v>
          </cell>
        </row>
        <row r="311">
          <cell r="C311" t="str">
            <v>9210403</v>
          </cell>
          <cell r="F311">
            <v>2000</v>
          </cell>
        </row>
        <row r="312">
          <cell r="C312" t="str">
            <v>9210403</v>
          </cell>
          <cell r="F312">
            <v>1000</v>
          </cell>
        </row>
        <row r="313">
          <cell r="C313" t="str">
            <v>9210403</v>
          </cell>
          <cell r="F313">
            <v>1000</v>
          </cell>
        </row>
        <row r="314">
          <cell r="C314" t="str">
            <v>9210404</v>
          </cell>
          <cell r="F314">
            <v>1000</v>
          </cell>
        </row>
        <row r="315">
          <cell r="C315" t="str">
            <v>9210405</v>
          </cell>
          <cell r="F315">
            <v>4000</v>
          </cell>
        </row>
        <row r="316">
          <cell r="C316" t="str">
            <v>9201718</v>
          </cell>
          <cell r="F316">
            <v>1000</v>
          </cell>
        </row>
        <row r="317">
          <cell r="C317" t="str">
            <v>9201724</v>
          </cell>
          <cell r="F317">
            <v>1000</v>
          </cell>
        </row>
        <row r="318">
          <cell r="C318" t="str">
            <v>9201202</v>
          </cell>
          <cell r="F318">
            <v>4500</v>
          </cell>
        </row>
        <row r="319">
          <cell r="C319" t="str">
            <v>9201203</v>
          </cell>
          <cell r="F319">
            <v>1380</v>
          </cell>
        </row>
        <row r="320">
          <cell r="C320" t="str">
            <v>9202624</v>
          </cell>
          <cell r="F320">
            <v>147.36000000000001</v>
          </cell>
        </row>
        <row r="321">
          <cell r="C321" t="str">
            <v>9208019</v>
          </cell>
          <cell r="F321">
            <v>53800</v>
          </cell>
        </row>
        <row r="322">
          <cell r="C322" t="str">
            <v>9208020</v>
          </cell>
          <cell r="F322">
            <v>10150</v>
          </cell>
        </row>
        <row r="323">
          <cell r="C323" t="str">
            <v>9203028</v>
          </cell>
          <cell r="F323">
            <v>4000</v>
          </cell>
        </row>
        <row r="324">
          <cell r="C324" t="str">
            <v>9203051</v>
          </cell>
          <cell r="F324">
            <v>84</v>
          </cell>
        </row>
        <row r="325">
          <cell r="C325" t="str">
            <v>9210413</v>
          </cell>
          <cell r="F325">
            <v>13</v>
          </cell>
        </row>
        <row r="326">
          <cell r="C326" t="str">
            <v>9210414</v>
          </cell>
          <cell r="F326">
            <v>19</v>
          </cell>
        </row>
        <row r="327">
          <cell r="C327" t="str">
            <v>9210415</v>
          </cell>
          <cell r="F327">
            <v>54</v>
          </cell>
        </row>
        <row r="328">
          <cell r="C328" t="str">
            <v>9210416</v>
          </cell>
          <cell r="F328">
            <v>1</v>
          </cell>
        </row>
        <row r="329">
          <cell r="C329" t="str">
            <v>9210165</v>
          </cell>
          <cell r="F329">
            <v>200</v>
          </cell>
        </row>
        <row r="330">
          <cell r="C330" t="str">
            <v>9210417</v>
          </cell>
          <cell r="F330">
            <v>15</v>
          </cell>
        </row>
        <row r="331">
          <cell r="C331" t="str">
            <v>9210318</v>
          </cell>
          <cell r="F331">
            <v>35</v>
          </cell>
        </row>
        <row r="332">
          <cell r="C332" t="str">
            <v>9210331</v>
          </cell>
          <cell r="F332">
            <v>14.5</v>
          </cell>
        </row>
        <row r="333">
          <cell r="C333" t="str">
            <v>9210212</v>
          </cell>
          <cell r="F333">
            <v>25</v>
          </cell>
        </row>
        <row r="334">
          <cell r="C334" t="str">
            <v>9210418</v>
          </cell>
          <cell r="F334">
            <v>440</v>
          </cell>
        </row>
        <row r="335">
          <cell r="C335" t="str">
            <v>9210234</v>
          </cell>
          <cell r="F335">
            <v>584</v>
          </cell>
        </row>
        <row r="336">
          <cell r="C336" t="str">
            <v>9210236</v>
          </cell>
          <cell r="F336">
            <v>240</v>
          </cell>
        </row>
        <row r="337">
          <cell r="C337" t="str">
            <v>9210138</v>
          </cell>
          <cell r="F337">
            <v>359.6</v>
          </cell>
        </row>
        <row r="338">
          <cell r="C338" t="str">
            <v>9210061</v>
          </cell>
          <cell r="F338">
            <v>240</v>
          </cell>
        </row>
        <row r="339">
          <cell r="C339" t="str">
            <v>9209029</v>
          </cell>
          <cell r="F339">
            <v>168</v>
          </cell>
        </row>
        <row r="340">
          <cell r="C340" t="str">
            <v>9210090</v>
          </cell>
          <cell r="F340">
            <v>309</v>
          </cell>
        </row>
        <row r="341">
          <cell r="C341" t="str">
            <v>9210068</v>
          </cell>
          <cell r="F341">
            <v>420</v>
          </cell>
        </row>
        <row r="342">
          <cell r="C342" t="str">
            <v>9210286</v>
          </cell>
          <cell r="F342">
            <v>20</v>
          </cell>
        </row>
        <row r="343">
          <cell r="C343" t="str">
            <v>9210387</v>
          </cell>
          <cell r="F343">
            <v>230</v>
          </cell>
        </row>
        <row r="344">
          <cell r="C344" t="str">
            <v>9210369</v>
          </cell>
          <cell r="F344">
            <v>525</v>
          </cell>
        </row>
        <row r="345">
          <cell r="C345" t="str">
            <v>9203049</v>
          </cell>
          <cell r="F345">
            <v>5500</v>
          </cell>
        </row>
        <row r="346">
          <cell r="C346" t="str">
            <v>9208026</v>
          </cell>
          <cell r="F346">
            <v>100000</v>
          </cell>
        </row>
        <row r="347">
          <cell r="C347" t="str">
            <v>9208008</v>
          </cell>
          <cell r="F347">
            <v>48000</v>
          </cell>
        </row>
        <row r="348">
          <cell r="C348" t="str">
            <v>9210169</v>
          </cell>
          <cell r="F348">
            <v>1</v>
          </cell>
        </row>
        <row r="349">
          <cell r="C349" t="str">
            <v>9210204</v>
          </cell>
          <cell r="F349">
            <v>560</v>
          </cell>
        </row>
        <row r="350">
          <cell r="C350" t="str">
            <v>9208008</v>
          </cell>
          <cell r="F350">
            <v>5000</v>
          </cell>
        </row>
        <row r="351">
          <cell r="C351" t="str">
            <v>9206112</v>
          </cell>
          <cell r="F351">
            <v>850</v>
          </cell>
        </row>
        <row r="352">
          <cell r="C352" t="str">
            <v>9206113</v>
          </cell>
          <cell r="F352">
            <v>9000</v>
          </cell>
        </row>
        <row r="353">
          <cell r="C353" t="str">
            <v>9201735</v>
          </cell>
          <cell r="F353">
            <v>450</v>
          </cell>
        </row>
        <row r="354">
          <cell r="C354" t="str">
            <v>9209028</v>
          </cell>
          <cell r="F354">
            <v>250</v>
          </cell>
        </row>
        <row r="355">
          <cell r="C355" t="str">
            <v>9201721</v>
          </cell>
          <cell r="F355">
            <v>11000</v>
          </cell>
        </row>
        <row r="356">
          <cell r="C356" t="str">
            <v>9203062</v>
          </cell>
          <cell r="F356">
            <v>1250</v>
          </cell>
        </row>
        <row r="357">
          <cell r="C357" t="str">
            <v>9210413</v>
          </cell>
          <cell r="F357">
            <v>10.5</v>
          </cell>
        </row>
        <row r="358">
          <cell r="C358" t="str">
            <v>9210364</v>
          </cell>
          <cell r="F358">
            <v>70</v>
          </cell>
        </row>
        <row r="359">
          <cell r="C359" t="str">
            <v>9210165</v>
          </cell>
          <cell r="F359">
            <v>40</v>
          </cell>
        </row>
        <row r="360">
          <cell r="C360" t="str">
            <v>9210234</v>
          </cell>
          <cell r="F360">
            <v>511.5</v>
          </cell>
        </row>
        <row r="361">
          <cell r="C361" t="str">
            <v>9210138</v>
          </cell>
          <cell r="F361">
            <v>750</v>
          </cell>
        </row>
        <row r="362">
          <cell r="C362" t="str">
            <v>9210061</v>
          </cell>
          <cell r="F362">
            <v>450</v>
          </cell>
        </row>
        <row r="363">
          <cell r="C363" t="str">
            <v>9209028</v>
          </cell>
          <cell r="F363">
            <v>160</v>
          </cell>
        </row>
        <row r="364">
          <cell r="C364" t="str">
            <v>9209029</v>
          </cell>
          <cell r="F364">
            <v>72</v>
          </cell>
        </row>
        <row r="365">
          <cell r="C365" t="str">
            <v>9210067</v>
          </cell>
          <cell r="F365">
            <v>580.1</v>
          </cell>
        </row>
        <row r="366">
          <cell r="C366" t="str">
            <v>9210417</v>
          </cell>
          <cell r="F366">
            <v>350</v>
          </cell>
        </row>
        <row r="367">
          <cell r="C367" t="str">
            <v>9210387</v>
          </cell>
          <cell r="F367">
            <v>467</v>
          </cell>
        </row>
        <row r="368">
          <cell r="C368" t="str">
            <v>9210233</v>
          </cell>
          <cell r="F368">
            <v>64.599999999999994</v>
          </cell>
        </row>
        <row r="369">
          <cell r="C369" t="str">
            <v>9210102</v>
          </cell>
          <cell r="F369">
            <v>78</v>
          </cell>
        </row>
        <row r="370">
          <cell r="C370" t="str">
            <v>9210074</v>
          </cell>
          <cell r="F370">
            <v>240</v>
          </cell>
        </row>
        <row r="371">
          <cell r="C371" t="str">
            <v>9203037</v>
          </cell>
          <cell r="F371">
            <v>45000</v>
          </cell>
        </row>
        <row r="372">
          <cell r="C372" t="str">
            <v>9210419</v>
          </cell>
          <cell r="F372">
            <v>30</v>
          </cell>
        </row>
        <row r="373">
          <cell r="C373" t="str">
            <v>9210419</v>
          </cell>
          <cell r="F373">
            <v>20</v>
          </cell>
        </row>
        <row r="374">
          <cell r="C374" t="str">
            <v>9207020</v>
          </cell>
          <cell r="F374">
            <v>15000</v>
          </cell>
        </row>
        <row r="375">
          <cell r="C375" t="str">
            <v>9210179</v>
          </cell>
          <cell r="F375">
            <v>900</v>
          </cell>
        </row>
        <row r="376">
          <cell r="C376" t="str">
            <v>9210398</v>
          </cell>
          <cell r="F376">
            <v>7784</v>
          </cell>
        </row>
        <row r="377">
          <cell r="C377" t="str">
            <v>9210266</v>
          </cell>
          <cell r="F377">
            <v>9430</v>
          </cell>
        </row>
        <row r="378">
          <cell r="C378" t="str">
            <v>9210355</v>
          </cell>
          <cell r="F378">
            <v>1500</v>
          </cell>
        </row>
        <row r="379">
          <cell r="C379" t="str">
            <v>9210217</v>
          </cell>
          <cell r="F379">
            <v>9490</v>
          </cell>
        </row>
        <row r="380">
          <cell r="C380" t="str">
            <v>9210266</v>
          </cell>
          <cell r="F380">
            <v>4710</v>
          </cell>
        </row>
        <row r="381">
          <cell r="C381" t="str">
            <v>9210205</v>
          </cell>
          <cell r="F381">
            <v>4710</v>
          </cell>
        </row>
        <row r="382">
          <cell r="C382" t="str">
            <v>9210209</v>
          </cell>
          <cell r="F382">
            <v>4710</v>
          </cell>
        </row>
        <row r="383">
          <cell r="C383" t="str">
            <v>9210235</v>
          </cell>
          <cell r="F383">
            <v>8680</v>
          </cell>
        </row>
        <row r="384">
          <cell r="C384" t="str">
            <v>9210236</v>
          </cell>
          <cell r="F384">
            <v>228</v>
          </cell>
        </row>
        <row r="385">
          <cell r="C385" t="str">
            <v>9210208</v>
          </cell>
          <cell r="F385">
            <v>3000</v>
          </cell>
        </row>
        <row r="386">
          <cell r="C386" t="str">
            <v>9210209</v>
          </cell>
          <cell r="F386">
            <v>750</v>
          </cell>
        </row>
        <row r="387">
          <cell r="C387" t="str">
            <v>9210289</v>
          </cell>
          <cell r="F387">
            <v>750</v>
          </cell>
        </row>
        <row r="388">
          <cell r="C388" t="str">
            <v>9210318</v>
          </cell>
          <cell r="F388">
            <v>70</v>
          </cell>
        </row>
        <row r="389">
          <cell r="C389" t="str">
            <v>9202111</v>
          </cell>
          <cell r="F389">
            <v>35</v>
          </cell>
        </row>
        <row r="390">
          <cell r="C390" t="str">
            <v>9202111</v>
          </cell>
          <cell r="F390">
            <v>6</v>
          </cell>
        </row>
        <row r="391">
          <cell r="C391" t="str">
            <v>9202111</v>
          </cell>
          <cell r="F391">
            <v>1</v>
          </cell>
        </row>
        <row r="392">
          <cell r="C392" t="str">
            <v>9202624</v>
          </cell>
          <cell r="F392">
            <v>8787</v>
          </cell>
        </row>
        <row r="393">
          <cell r="C393" t="str">
            <v>9202324</v>
          </cell>
          <cell r="F393">
            <v>18</v>
          </cell>
        </row>
        <row r="394">
          <cell r="C394" t="str">
            <v>9202111</v>
          </cell>
          <cell r="F394">
            <v>80</v>
          </cell>
        </row>
        <row r="395">
          <cell r="C395" t="str">
            <v>9209028</v>
          </cell>
          <cell r="F395">
            <v>160</v>
          </cell>
        </row>
        <row r="396">
          <cell r="C396" t="str">
            <v>9210067</v>
          </cell>
          <cell r="F396">
            <v>836.7</v>
          </cell>
        </row>
        <row r="397">
          <cell r="C397" t="str">
            <v>9210233</v>
          </cell>
          <cell r="F397">
            <v>288</v>
          </cell>
        </row>
        <row r="398">
          <cell r="C398" t="str">
            <v>9210387</v>
          </cell>
          <cell r="F398">
            <v>449.2</v>
          </cell>
        </row>
        <row r="399">
          <cell r="C399" t="str">
            <v>9210417</v>
          </cell>
          <cell r="F399">
            <v>453</v>
          </cell>
        </row>
        <row r="400">
          <cell r="C400" t="str">
            <v>9205969</v>
          </cell>
          <cell r="F400">
            <v>8</v>
          </cell>
        </row>
        <row r="401">
          <cell r="C401" t="str">
            <v>9209054</v>
          </cell>
          <cell r="F401">
            <v>33</v>
          </cell>
        </row>
        <row r="402">
          <cell r="C402" t="str">
            <v>9210031</v>
          </cell>
          <cell r="F402">
            <v>520</v>
          </cell>
        </row>
        <row r="403">
          <cell r="C403" t="str">
            <v>9210165</v>
          </cell>
          <cell r="F403">
            <v>200</v>
          </cell>
        </row>
        <row r="404">
          <cell r="C404" t="str">
            <v>9210229</v>
          </cell>
          <cell r="F404">
            <v>200</v>
          </cell>
        </row>
        <row r="405">
          <cell r="C405" t="str">
            <v>9210166</v>
          </cell>
          <cell r="F405">
            <v>100</v>
          </cell>
        </row>
        <row r="406">
          <cell r="C406" t="str">
            <v>9210407</v>
          </cell>
          <cell r="F406">
            <v>43</v>
          </cell>
        </row>
        <row r="407">
          <cell r="C407" t="str">
            <v>9210417</v>
          </cell>
          <cell r="F407">
            <v>43</v>
          </cell>
        </row>
        <row r="408">
          <cell r="C408" t="str">
            <v>9205920</v>
          </cell>
          <cell r="F408">
            <v>100</v>
          </cell>
        </row>
        <row r="409">
          <cell r="C409" t="str">
            <v>9210154</v>
          </cell>
          <cell r="F409">
            <v>60</v>
          </cell>
        </row>
        <row r="410">
          <cell r="C410" t="str">
            <v>9210034</v>
          </cell>
          <cell r="F410">
            <v>50</v>
          </cell>
        </row>
        <row r="411">
          <cell r="C411" t="str">
            <v>9210307</v>
          </cell>
          <cell r="F411">
            <v>500</v>
          </cell>
        </row>
        <row r="412">
          <cell r="C412" t="str">
            <v>9210420</v>
          </cell>
          <cell r="F412">
            <v>200</v>
          </cell>
        </row>
        <row r="413">
          <cell r="C413" t="str">
            <v>9202112</v>
          </cell>
          <cell r="F413">
            <v>20</v>
          </cell>
        </row>
        <row r="414">
          <cell r="C414" t="str">
            <v>9210231</v>
          </cell>
          <cell r="F414">
            <v>36</v>
          </cell>
        </row>
        <row r="415">
          <cell r="C415" t="str">
            <v>9210421</v>
          </cell>
          <cell r="F415">
            <v>10</v>
          </cell>
        </row>
        <row r="416">
          <cell r="C416" t="str">
            <v>9210422</v>
          </cell>
          <cell r="F416">
            <v>1</v>
          </cell>
        </row>
        <row r="417">
          <cell r="C417" t="str">
            <v>9210423</v>
          </cell>
          <cell r="F417">
            <v>2</v>
          </cell>
        </row>
        <row r="418">
          <cell r="C418" t="str">
            <v>9210424</v>
          </cell>
          <cell r="F418">
            <v>2</v>
          </cell>
        </row>
        <row r="419">
          <cell r="C419" t="str">
            <v>9210354</v>
          </cell>
          <cell r="F419">
            <v>3000</v>
          </cell>
        </row>
        <row r="420">
          <cell r="C420" t="str">
            <v>9210236</v>
          </cell>
          <cell r="F420">
            <v>30</v>
          </cell>
        </row>
        <row r="421">
          <cell r="C421" t="str">
            <v>9210318</v>
          </cell>
          <cell r="F421">
            <v>175</v>
          </cell>
        </row>
        <row r="422">
          <cell r="C422" t="str">
            <v>9209029</v>
          </cell>
          <cell r="F422">
            <v>1000</v>
          </cell>
        </row>
        <row r="423">
          <cell r="C423" t="str">
            <v>9209051</v>
          </cell>
          <cell r="F423">
            <v>100</v>
          </cell>
        </row>
        <row r="424">
          <cell r="C424" t="str">
            <v>9210372</v>
          </cell>
          <cell r="F424">
            <v>13118</v>
          </cell>
        </row>
        <row r="425">
          <cell r="C425" t="str">
            <v>9210404</v>
          </cell>
          <cell r="F425">
            <v>195</v>
          </cell>
        </row>
        <row r="426">
          <cell r="C426" t="str">
            <v>9210210</v>
          </cell>
          <cell r="F426">
            <v>160</v>
          </cell>
        </row>
        <row r="427">
          <cell r="C427" t="str">
            <v>9210310</v>
          </cell>
          <cell r="F427">
            <v>90</v>
          </cell>
        </row>
        <row r="428">
          <cell r="C428" t="str">
            <v>9201728</v>
          </cell>
          <cell r="F428">
            <v>10000</v>
          </cell>
        </row>
        <row r="429">
          <cell r="C429" t="str">
            <v>9203064</v>
          </cell>
          <cell r="F429">
            <v>210</v>
          </cell>
        </row>
        <row r="430">
          <cell r="C430" t="str">
            <v>9210401</v>
          </cell>
          <cell r="F430">
            <v>1755</v>
          </cell>
        </row>
        <row r="431">
          <cell r="C431" t="str">
            <v>9210404</v>
          </cell>
          <cell r="F431">
            <v>1394</v>
          </cell>
        </row>
        <row r="432">
          <cell r="C432" t="str">
            <v>9210210</v>
          </cell>
          <cell r="F432">
            <v>400</v>
          </cell>
        </row>
        <row r="433">
          <cell r="C433" t="str">
            <v>9210274</v>
          </cell>
          <cell r="F433">
            <v>400</v>
          </cell>
        </row>
        <row r="434">
          <cell r="C434" t="str">
            <v>9210413</v>
          </cell>
          <cell r="F434">
            <v>7</v>
          </cell>
        </row>
        <row r="435">
          <cell r="C435" t="str">
            <v>9210091</v>
          </cell>
          <cell r="F435">
            <v>617</v>
          </cell>
        </row>
        <row r="436">
          <cell r="C436" t="str">
            <v>9210147</v>
          </cell>
          <cell r="F436">
            <v>215</v>
          </cell>
        </row>
        <row r="437">
          <cell r="C437" t="str">
            <v>9210068</v>
          </cell>
          <cell r="F437">
            <v>1090</v>
          </cell>
        </row>
        <row r="438">
          <cell r="C438" t="str">
            <v>9210369</v>
          </cell>
          <cell r="F438">
            <v>455</v>
          </cell>
        </row>
        <row r="439">
          <cell r="C439" t="str">
            <v>9209029</v>
          </cell>
          <cell r="F439">
            <v>250</v>
          </cell>
        </row>
        <row r="440">
          <cell r="C440" t="str">
            <v>9210062</v>
          </cell>
          <cell r="F440">
            <v>32</v>
          </cell>
        </row>
        <row r="441">
          <cell r="C441" t="str">
            <v>9210064</v>
          </cell>
          <cell r="F441">
            <v>80</v>
          </cell>
        </row>
        <row r="442">
          <cell r="C442" t="str">
            <v>9210198</v>
          </cell>
          <cell r="F442">
            <v>47</v>
          </cell>
        </row>
        <row r="443">
          <cell r="C443" t="str">
            <v>9210234</v>
          </cell>
          <cell r="F443">
            <v>36</v>
          </cell>
        </row>
        <row r="444">
          <cell r="C444" t="str">
            <v>9210234</v>
          </cell>
          <cell r="F444">
            <v>31</v>
          </cell>
        </row>
        <row r="445">
          <cell r="C445" t="str">
            <v>9208009</v>
          </cell>
          <cell r="F445">
            <v>98000</v>
          </cell>
        </row>
        <row r="446">
          <cell r="C446" t="str">
            <v>9208026</v>
          </cell>
          <cell r="F446">
            <v>50000</v>
          </cell>
        </row>
        <row r="447">
          <cell r="C447" t="str">
            <v>9206114</v>
          </cell>
          <cell r="F447">
            <v>5000</v>
          </cell>
        </row>
        <row r="448">
          <cell r="C448" t="str">
            <v>9206115</v>
          </cell>
          <cell r="F448">
            <v>3000</v>
          </cell>
        </row>
        <row r="449">
          <cell r="C449" t="str">
            <v>9206116</v>
          </cell>
          <cell r="F449">
            <v>2000</v>
          </cell>
        </row>
        <row r="450">
          <cell r="C450" t="str">
            <v>9203062</v>
          </cell>
          <cell r="F450">
            <v>100</v>
          </cell>
        </row>
        <row r="451">
          <cell r="C451" t="str">
            <v>9207020</v>
          </cell>
          <cell r="F451">
            <v>60000</v>
          </cell>
        </row>
        <row r="452">
          <cell r="C452" t="str">
            <v>9207021</v>
          </cell>
          <cell r="F452">
            <v>10000</v>
          </cell>
        </row>
        <row r="453">
          <cell r="C453" t="str">
            <v>9205020</v>
          </cell>
          <cell r="F453">
            <v>1920</v>
          </cell>
        </row>
        <row r="454">
          <cell r="C454" t="str">
            <v>9205015</v>
          </cell>
          <cell r="F454">
            <v>100000</v>
          </cell>
        </row>
        <row r="455">
          <cell r="C455" t="str">
            <v>9205013</v>
          </cell>
          <cell r="F455">
            <v>20000</v>
          </cell>
        </row>
        <row r="456">
          <cell r="C456" t="str">
            <v>9205003</v>
          </cell>
          <cell r="F456">
            <v>5000</v>
          </cell>
        </row>
        <row r="457">
          <cell r="C457" t="str">
            <v>9210180</v>
          </cell>
          <cell r="F457">
            <v>1000</v>
          </cell>
        </row>
        <row r="458">
          <cell r="C458" t="str">
            <v>9210181</v>
          </cell>
          <cell r="F458">
            <v>1000</v>
          </cell>
        </row>
        <row r="459">
          <cell r="C459" t="str">
            <v>9203044</v>
          </cell>
          <cell r="F459">
            <v>150000</v>
          </cell>
        </row>
        <row r="460">
          <cell r="C460" t="str">
            <v>9203062</v>
          </cell>
          <cell r="F460">
            <v>371</v>
          </cell>
        </row>
        <row r="461">
          <cell r="C461" t="str">
            <v>9203064</v>
          </cell>
          <cell r="F461">
            <v>276</v>
          </cell>
        </row>
        <row r="462">
          <cell r="C462" t="str">
            <v>9205025</v>
          </cell>
          <cell r="F462">
            <v>10000</v>
          </cell>
        </row>
        <row r="463">
          <cell r="C463" t="str">
            <v>9203057</v>
          </cell>
          <cell r="F463">
            <v>10</v>
          </cell>
        </row>
        <row r="464">
          <cell r="C464" t="str">
            <v>9201728</v>
          </cell>
          <cell r="F464">
            <v>14000</v>
          </cell>
        </row>
        <row r="465">
          <cell r="C465" t="str">
            <v>9210165</v>
          </cell>
          <cell r="F465">
            <v>100</v>
          </cell>
        </row>
        <row r="466">
          <cell r="C466" t="str">
            <v>9210229</v>
          </cell>
          <cell r="F466">
            <v>90</v>
          </cell>
        </row>
        <row r="467">
          <cell r="C467" t="str">
            <v>9210237</v>
          </cell>
          <cell r="F467">
            <v>65</v>
          </cell>
        </row>
        <row r="468">
          <cell r="C468" t="str">
            <v>9210310</v>
          </cell>
          <cell r="F468">
            <v>135</v>
          </cell>
        </row>
        <row r="469">
          <cell r="C469" t="str">
            <v>9210429</v>
          </cell>
          <cell r="F469">
            <v>3</v>
          </cell>
        </row>
        <row r="470">
          <cell r="C470" t="str">
            <v>9210430</v>
          </cell>
          <cell r="F470">
            <v>1</v>
          </cell>
        </row>
        <row r="471">
          <cell r="C471" t="str">
            <v>9210431</v>
          </cell>
          <cell r="F471">
            <v>1</v>
          </cell>
        </row>
        <row r="472">
          <cell r="C472" t="str">
            <v>9210432</v>
          </cell>
          <cell r="F472">
            <v>5</v>
          </cell>
        </row>
        <row r="473">
          <cell r="C473" t="str">
            <v>9210433</v>
          </cell>
          <cell r="F473">
            <v>4</v>
          </cell>
        </row>
        <row r="474">
          <cell r="C474" t="str">
            <v>9210434</v>
          </cell>
          <cell r="F474">
            <v>2</v>
          </cell>
        </row>
        <row r="475">
          <cell r="C475" t="str">
            <v>9210435</v>
          </cell>
          <cell r="F475">
            <v>8</v>
          </cell>
        </row>
        <row r="476">
          <cell r="C476" t="str">
            <v>9210436</v>
          </cell>
          <cell r="F476">
            <v>7</v>
          </cell>
        </row>
        <row r="477">
          <cell r="C477" t="str">
            <v>9210437</v>
          </cell>
          <cell r="F477">
            <v>8</v>
          </cell>
        </row>
        <row r="478">
          <cell r="C478" t="str">
            <v>9210438</v>
          </cell>
          <cell r="F478">
            <v>16</v>
          </cell>
        </row>
        <row r="479">
          <cell r="C479" t="str">
            <v>9210439</v>
          </cell>
          <cell r="F479">
            <v>2</v>
          </cell>
        </row>
        <row r="480">
          <cell r="C480" t="str">
            <v>9210440</v>
          </cell>
          <cell r="F480">
            <v>90</v>
          </cell>
        </row>
        <row r="481">
          <cell r="C481" t="str">
            <v>9210441</v>
          </cell>
          <cell r="F481">
            <v>20</v>
          </cell>
        </row>
        <row r="482">
          <cell r="C482" t="str">
            <v>9210442</v>
          </cell>
          <cell r="F482">
            <v>10</v>
          </cell>
        </row>
        <row r="483">
          <cell r="C483" t="str">
            <v>9210443</v>
          </cell>
          <cell r="F483">
            <v>8</v>
          </cell>
        </row>
        <row r="484">
          <cell r="C484" t="str">
            <v>9210444</v>
          </cell>
          <cell r="F484">
            <v>6</v>
          </cell>
        </row>
        <row r="485">
          <cell r="C485" t="str">
            <v>9210445</v>
          </cell>
          <cell r="F485">
            <v>15</v>
          </cell>
        </row>
        <row r="486">
          <cell r="C486" t="str">
            <v>9210446</v>
          </cell>
          <cell r="F486">
            <v>1</v>
          </cell>
        </row>
        <row r="487">
          <cell r="C487" t="str">
            <v>9210447</v>
          </cell>
          <cell r="F487">
            <v>5</v>
          </cell>
        </row>
        <row r="488">
          <cell r="C488" t="str">
            <v>9210448</v>
          </cell>
          <cell r="F488">
            <v>1</v>
          </cell>
        </row>
        <row r="489">
          <cell r="C489" t="str">
            <v>9210449</v>
          </cell>
          <cell r="F489">
            <v>20</v>
          </cell>
        </row>
        <row r="490">
          <cell r="C490" t="str">
            <v>9210450</v>
          </cell>
          <cell r="F490">
            <v>20</v>
          </cell>
        </row>
        <row r="491">
          <cell r="C491" t="str">
            <v>9210451</v>
          </cell>
          <cell r="F491">
            <v>10</v>
          </cell>
        </row>
        <row r="492">
          <cell r="C492" t="str">
            <v>9210452</v>
          </cell>
          <cell r="F492">
            <v>10</v>
          </cell>
        </row>
        <row r="493">
          <cell r="C493" t="str">
            <v>9210453</v>
          </cell>
          <cell r="F493">
            <v>10</v>
          </cell>
        </row>
        <row r="494">
          <cell r="C494" t="str">
            <v>9210454</v>
          </cell>
          <cell r="F494">
            <v>20</v>
          </cell>
        </row>
        <row r="495">
          <cell r="C495" t="str">
            <v>9210432</v>
          </cell>
          <cell r="F495">
            <v>10</v>
          </cell>
        </row>
        <row r="496">
          <cell r="C496" t="str">
            <v>9210455</v>
          </cell>
          <cell r="F496">
            <v>5</v>
          </cell>
        </row>
        <row r="497">
          <cell r="C497" t="str">
            <v>9210456</v>
          </cell>
          <cell r="F497">
            <v>1</v>
          </cell>
        </row>
        <row r="498">
          <cell r="C498" t="str">
            <v>9210457</v>
          </cell>
          <cell r="F498">
            <v>3</v>
          </cell>
        </row>
        <row r="499">
          <cell r="C499" t="str">
            <v>9210458</v>
          </cell>
          <cell r="F499">
            <v>4</v>
          </cell>
        </row>
        <row r="500">
          <cell r="C500" t="str">
            <v>9210459</v>
          </cell>
          <cell r="F500">
            <v>2</v>
          </cell>
        </row>
        <row r="501">
          <cell r="C501" t="str">
            <v>9210460</v>
          </cell>
          <cell r="F501">
            <v>20</v>
          </cell>
        </row>
        <row r="502">
          <cell r="C502" t="str">
            <v>9210461</v>
          </cell>
          <cell r="F502">
            <v>1</v>
          </cell>
        </row>
      </sheetData>
      <sheetData sheetId="13">
        <row r="2">
          <cell r="C2" t="str">
            <v>9208019</v>
          </cell>
          <cell r="F2">
            <v>80000</v>
          </cell>
        </row>
        <row r="3">
          <cell r="C3" t="str">
            <v>9208020</v>
          </cell>
          <cell r="F3">
            <v>10500</v>
          </cell>
        </row>
        <row r="4">
          <cell r="C4" t="str">
            <v>9208009</v>
          </cell>
          <cell r="F4">
            <v>150000</v>
          </cell>
        </row>
        <row r="5">
          <cell r="C5" t="str">
            <v>9208034</v>
          </cell>
          <cell r="F5">
            <v>25000</v>
          </cell>
        </row>
        <row r="6">
          <cell r="C6" t="str">
            <v>9210098</v>
          </cell>
          <cell r="F6">
            <v>10</v>
          </cell>
        </row>
        <row r="7">
          <cell r="C7" t="str">
            <v>9210099</v>
          </cell>
          <cell r="F7">
            <v>5</v>
          </cell>
        </row>
        <row r="8">
          <cell r="C8" t="str">
            <v>9210110</v>
          </cell>
          <cell r="F8">
            <v>10</v>
          </cell>
        </row>
        <row r="9">
          <cell r="C9" t="str">
            <v>9205015</v>
          </cell>
          <cell r="F9">
            <v>134475</v>
          </cell>
        </row>
        <row r="10">
          <cell r="C10" t="str">
            <v>9205013</v>
          </cell>
          <cell r="F10">
            <v>28400</v>
          </cell>
        </row>
        <row r="11">
          <cell r="C11" t="str">
            <v>9203044</v>
          </cell>
          <cell r="F11">
            <v>100000</v>
          </cell>
        </row>
        <row r="12">
          <cell r="C12" t="str">
            <v>9202729</v>
          </cell>
          <cell r="F12">
            <v>31.5</v>
          </cell>
        </row>
        <row r="13">
          <cell r="C13" t="str">
            <v>9202730</v>
          </cell>
          <cell r="F13">
            <v>20</v>
          </cell>
        </row>
        <row r="14">
          <cell r="C14" t="str">
            <v>9201724</v>
          </cell>
          <cell r="F14">
            <v>10000</v>
          </cell>
        </row>
        <row r="15">
          <cell r="C15" t="str">
            <v>9201725</v>
          </cell>
          <cell r="F15">
            <v>10000</v>
          </cell>
        </row>
        <row r="16">
          <cell r="C16" t="str">
            <v>9201726</v>
          </cell>
          <cell r="F16">
            <v>10000</v>
          </cell>
        </row>
        <row r="17">
          <cell r="C17" t="str">
            <v>9201727</v>
          </cell>
          <cell r="F17">
            <v>10000</v>
          </cell>
        </row>
        <row r="18">
          <cell r="C18" t="str">
            <v>9201728</v>
          </cell>
          <cell r="F18">
            <v>3125</v>
          </cell>
        </row>
        <row r="19">
          <cell r="C19" t="str">
            <v>9201729</v>
          </cell>
          <cell r="F19">
            <v>1555</v>
          </cell>
        </row>
        <row r="20">
          <cell r="C20" t="str">
            <v>9209054</v>
          </cell>
          <cell r="F20">
            <v>500</v>
          </cell>
        </row>
        <row r="21">
          <cell r="C21" t="str">
            <v>9209052</v>
          </cell>
          <cell r="F21">
            <v>24</v>
          </cell>
        </row>
        <row r="22">
          <cell r="C22" t="str">
            <v>9205962</v>
          </cell>
          <cell r="F22">
            <v>33</v>
          </cell>
        </row>
        <row r="23">
          <cell r="C23" t="str">
            <v>9201717</v>
          </cell>
          <cell r="F23">
            <v>1130</v>
          </cell>
        </row>
        <row r="24">
          <cell r="C24" t="str">
            <v>9209068</v>
          </cell>
          <cell r="F24">
            <v>360</v>
          </cell>
        </row>
        <row r="25">
          <cell r="C25" t="str">
            <v>9203076</v>
          </cell>
          <cell r="F25">
            <v>30</v>
          </cell>
        </row>
        <row r="26">
          <cell r="C26" t="str">
            <v>9203073</v>
          </cell>
          <cell r="F26">
            <v>350</v>
          </cell>
        </row>
        <row r="27">
          <cell r="C27" t="str">
            <v>9209056</v>
          </cell>
          <cell r="F27">
            <v>130</v>
          </cell>
        </row>
        <row r="28">
          <cell r="C28" t="str">
            <v>9203028</v>
          </cell>
          <cell r="F28">
            <v>4000</v>
          </cell>
        </row>
        <row r="29">
          <cell r="C29" t="str">
            <v>9210007</v>
          </cell>
          <cell r="F29">
            <v>187000</v>
          </cell>
        </row>
        <row r="30">
          <cell r="C30" t="str">
            <v>9208009</v>
          </cell>
          <cell r="F30">
            <v>500</v>
          </cell>
        </row>
        <row r="31">
          <cell r="C31" t="str">
            <v>9205969</v>
          </cell>
          <cell r="F31">
            <v>1</v>
          </cell>
        </row>
        <row r="32">
          <cell r="C32" t="str">
            <v>9210068</v>
          </cell>
          <cell r="F32">
            <v>483</v>
          </cell>
        </row>
        <row r="33">
          <cell r="C33" t="str">
            <v>9210062</v>
          </cell>
          <cell r="F33">
            <v>22</v>
          </cell>
        </row>
        <row r="34">
          <cell r="C34" t="str">
            <v>9203065</v>
          </cell>
          <cell r="F34">
            <v>38</v>
          </cell>
        </row>
        <row r="35">
          <cell r="C35" t="str">
            <v>9209029</v>
          </cell>
          <cell r="F35">
            <v>36</v>
          </cell>
        </row>
        <row r="36">
          <cell r="C36" t="str">
            <v>9210102</v>
          </cell>
          <cell r="F36">
            <v>181.1</v>
          </cell>
        </row>
        <row r="37">
          <cell r="C37" t="str">
            <v>9210076</v>
          </cell>
          <cell r="F37">
            <v>700</v>
          </cell>
        </row>
        <row r="38">
          <cell r="C38" t="str">
            <v>9203078</v>
          </cell>
          <cell r="F38">
            <v>12</v>
          </cell>
        </row>
        <row r="39">
          <cell r="C39" t="str">
            <v>9203079</v>
          </cell>
          <cell r="F39">
            <v>12</v>
          </cell>
        </row>
        <row r="40">
          <cell r="C40" t="str">
            <v>9210103</v>
          </cell>
          <cell r="F40">
            <v>5</v>
          </cell>
        </row>
        <row r="41">
          <cell r="C41" t="str">
            <v>9210146</v>
          </cell>
          <cell r="F41">
            <v>128.13</v>
          </cell>
        </row>
        <row r="42">
          <cell r="C42" t="str">
            <v>9210105</v>
          </cell>
          <cell r="F42">
            <v>8</v>
          </cell>
        </row>
        <row r="43">
          <cell r="C43" t="str">
            <v>9210124</v>
          </cell>
          <cell r="F43">
            <v>50</v>
          </cell>
        </row>
        <row r="44">
          <cell r="C44" t="str">
            <v>9210147</v>
          </cell>
          <cell r="F44">
            <v>2</v>
          </cell>
        </row>
        <row r="45">
          <cell r="C45" t="str">
            <v>9210133</v>
          </cell>
          <cell r="F45">
            <v>1</v>
          </cell>
        </row>
        <row r="46">
          <cell r="C46" t="str">
            <v>9210148</v>
          </cell>
          <cell r="F46">
            <v>40</v>
          </cell>
        </row>
        <row r="47">
          <cell r="C47" t="str">
            <v>9210139</v>
          </cell>
          <cell r="F47">
            <v>73</v>
          </cell>
        </row>
        <row r="48">
          <cell r="C48" t="str">
            <v>9210138</v>
          </cell>
          <cell r="F48">
            <v>15</v>
          </cell>
        </row>
        <row r="49">
          <cell r="C49" t="str">
            <v>9210035</v>
          </cell>
          <cell r="F49">
            <v>2</v>
          </cell>
        </row>
        <row r="50">
          <cell r="C50" t="str">
            <v>9210121</v>
          </cell>
          <cell r="F50">
            <v>30</v>
          </cell>
        </row>
        <row r="51">
          <cell r="C51" t="str">
            <v>9210136</v>
          </cell>
          <cell r="F51">
            <v>20</v>
          </cell>
        </row>
        <row r="52">
          <cell r="C52" t="str">
            <v>9210149</v>
          </cell>
          <cell r="F52">
            <v>2</v>
          </cell>
        </row>
        <row r="53">
          <cell r="C53" t="str">
            <v>9210150</v>
          </cell>
          <cell r="F53">
            <v>1</v>
          </cell>
        </row>
        <row r="54">
          <cell r="C54" t="str">
            <v>9210107</v>
          </cell>
          <cell r="F54">
            <v>20</v>
          </cell>
        </row>
        <row r="55">
          <cell r="C55" t="str">
            <v>9210033</v>
          </cell>
          <cell r="F55">
            <v>20</v>
          </cell>
        </row>
        <row r="56">
          <cell r="C56" t="str">
            <v>9210151</v>
          </cell>
          <cell r="F56">
            <v>20</v>
          </cell>
        </row>
        <row r="57">
          <cell r="C57" t="str">
            <v>9210152</v>
          </cell>
          <cell r="F57">
            <v>20</v>
          </cell>
        </row>
        <row r="58">
          <cell r="C58" t="str">
            <v>9210153</v>
          </cell>
          <cell r="F58">
            <v>20</v>
          </cell>
        </row>
        <row r="59">
          <cell r="C59" t="str">
            <v>9210154</v>
          </cell>
          <cell r="F59">
            <v>10</v>
          </cell>
        </row>
        <row r="60">
          <cell r="C60" t="str">
            <v>9210155</v>
          </cell>
          <cell r="F60">
            <v>10</v>
          </cell>
        </row>
        <row r="61">
          <cell r="C61" t="str">
            <v>9210156</v>
          </cell>
          <cell r="F61">
            <v>5</v>
          </cell>
        </row>
        <row r="62">
          <cell r="C62" t="str">
            <v>9210157</v>
          </cell>
          <cell r="F62">
            <v>1</v>
          </cell>
        </row>
        <row r="63">
          <cell r="C63" t="str">
            <v>9210158</v>
          </cell>
          <cell r="F63">
            <v>1</v>
          </cell>
        </row>
        <row r="64">
          <cell r="C64" t="str">
            <v>9210159</v>
          </cell>
          <cell r="F64">
            <v>10</v>
          </cell>
        </row>
        <row r="65">
          <cell r="C65" t="str">
            <v>9210160</v>
          </cell>
          <cell r="F65">
            <v>10</v>
          </cell>
        </row>
        <row r="66">
          <cell r="C66" t="str">
            <v>9210161</v>
          </cell>
          <cell r="F66">
            <v>5</v>
          </cell>
        </row>
        <row r="67">
          <cell r="C67" t="str">
            <v>9210073</v>
          </cell>
          <cell r="F67">
            <v>1071.5</v>
          </cell>
        </row>
        <row r="68">
          <cell r="C68" t="str">
            <v>9210091</v>
          </cell>
          <cell r="F68">
            <v>1065.7</v>
          </cell>
        </row>
        <row r="69">
          <cell r="C69" t="str">
            <v>9210068</v>
          </cell>
          <cell r="F69">
            <v>569.4</v>
          </cell>
        </row>
        <row r="70">
          <cell r="C70" t="str">
            <v>9210141</v>
          </cell>
          <cell r="F70">
            <v>7400</v>
          </cell>
        </row>
        <row r="71">
          <cell r="C71" t="str">
            <v>9210142</v>
          </cell>
          <cell r="F71">
            <v>9000</v>
          </cell>
        </row>
        <row r="72">
          <cell r="C72" t="str">
            <v>9210143</v>
          </cell>
          <cell r="F72">
            <v>8800</v>
          </cell>
        </row>
        <row r="73">
          <cell r="C73" t="str">
            <v>9210144</v>
          </cell>
          <cell r="F73">
            <v>7250</v>
          </cell>
        </row>
        <row r="74">
          <cell r="C74" t="str">
            <v>9210145</v>
          </cell>
          <cell r="F74">
            <v>16550</v>
          </cell>
        </row>
        <row r="75">
          <cell r="C75" t="str">
            <v>9209028</v>
          </cell>
          <cell r="F75">
            <v>1000</v>
          </cell>
        </row>
        <row r="76">
          <cell r="C76" t="str">
            <v>9203036</v>
          </cell>
          <cell r="F76">
            <v>36</v>
          </cell>
        </row>
        <row r="77">
          <cell r="C77" t="str">
            <v>9202111</v>
          </cell>
          <cell r="F77">
            <v>5</v>
          </cell>
        </row>
        <row r="78">
          <cell r="C78" t="str">
            <v>9210098</v>
          </cell>
          <cell r="F78">
            <v>22</v>
          </cell>
        </row>
        <row r="79">
          <cell r="C79" t="str">
            <v>9210021</v>
          </cell>
          <cell r="F79">
            <v>17.8</v>
          </cell>
        </row>
        <row r="80">
          <cell r="C80" t="str">
            <v>9210020</v>
          </cell>
          <cell r="F80">
            <v>3.9</v>
          </cell>
        </row>
        <row r="81">
          <cell r="C81" t="str">
            <v>9210024</v>
          </cell>
          <cell r="F81">
            <v>1</v>
          </cell>
        </row>
        <row r="82">
          <cell r="C82" t="str">
            <v>9210023</v>
          </cell>
          <cell r="F82">
            <v>10</v>
          </cell>
        </row>
        <row r="83">
          <cell r="C83" t="str">
            <v>9210019</v>
          </cell>
          <cell r="F83">
            <v>7</v>
          </cell>
        </row>
        <row r="84">
          <cell r="C84" t="str">
            <v>9210071</v>
          </cell>
          <cell r="F84">
            <v>11.3</v>
          </cell>
        </row>
        <row r="85">
          <cell r="C85" t="str">
            <v>9210068</v>
          </cell>
          <cell r="F85">
            <v>6.2</v>
          </cell>
        </row>
        <row r="86">
          <cell r="C86" t="str">
            <v>9210075</v>
          </cell>
          <cell r="F86">
            <v>530</v>
          </cell>
        </row>
        <row r="87">
          <cell r="C87" t="str">
            <v>9203064</v>
          </cell>
          <cell r="F87">
            <v>320</v>
          </cell>
        </row>
        <row r="88">
          <cell r="C88" t="str">
            <v>9203061</v>
          </cell>
          <cell r="F88">
            <v>300</v>
          </cell>
        </row>
        <row r="89">
          <cell r="C89" t="str">
            <v>9203059</v>
          </cell>
          <cell r="F89">
            <v>300</v>
          </cell>
        </row>
        <row r="90">
          <cell r="C90" t="str">
            <v>9202111</v>
          </cell>
          <cell r="F90">
            <v>4</v>
          </cell>
        </row>
        <row r="91">
          <cell r="C91" t="str">
            <v>9201730</v>
          </cell>
          <cell r="F91">
            <v>21083</v>
          </cell>
        </row>
        <row r="92">
          <cell r="C92" t="str">
            <v>9201731</v>
          </cell>
          <cell r="F92">
            <v>10043</v>
          </cell>
        </row>
        <row r="93">
          <cell r="C93" t="str">
            <v>9201732</v>
          </cell>
          <cell r="F93">
            <v>5835</v>
          </cell>
        </row>
        <row r="94">
          <cell r="C94" t="str">
            <v>9201733</v>
          </cell>
          <cell r="F94">
            <v>9513</v>
          </cell>
        </row>
        <row r="95">
          <cell r="C95" t="str">
            <v>9201734</v>
          </cell>
          <cell r="F95">
            <v>10000</v>
          </cell>
        </row>
        <row r="96">
          <cell r="C96" t="str">
            <v>9210162</v>
          </cell>
          <cell r="F96">
            <v>100</v>
          </cell>
        </row>
        <row r="97">
          <cell r="C97" t="str">
            <v>9210163</v>
          </cell>
          <cell r="F97">
            <v>10</v>
          </cell>
        </row>
        <row r="98">
          <cell r="C98" t="str">
            <v>9210164</v>
          </cell>
          <cell r="F98">
            <v>200</v>
          </cell>
        </row>
        <row r="99">
          <cell r="C99" t="str">
            <v>9210165</v>
          </cell>
          <cell r="F99">
            <v>100</v>
          </cell>
        </row>
        <row r="100">
          <cell r="C100" t="str">
            <v>9210166</v>
          </cell>
          <cell r="F100">
            <v>100</v>
          </cell>
        </row>
        <row r="101">
          <cell r="C101" t="str">
            <v>9210167</v>
          </cell>
          <cell r="F101">
            <v>400</v>
          </cell>
        </row>
        <row r="102">
          <cell r="C102" t="str">
            <v>9210168</v>
          </cell>
          <cell r="F102">
            <v>400</v>
          </cell>
        </row>
        <row r="103">
          <cell r="C103" t="str">
            <v>9210169</v>
          </cell>
          <cell r="F103">
            <v>300</v>
          </cell>
        </row>
        <row r="104">
          <cell r="C104" t="str">
            <v>9210170</v>
          </cell>
          <cell r="F104">
            <v>600</v>
          </cell>
        </row>
        <row r="105">
          <cell r="C105" t="str">
            <v>9210171</v>
          </cell>
          <cell r="F105">
            <v>7000</v>
          </cell>
        </row>
        <row r="106">
          <cell r="C106" t="str">
            <v>9210172</v>
          </cell>
          <cell r="F106">
            <v>5000</v>
          </cell>
        </row>
        <row r="107">
          <cell r="C107" t="str">
            <v>9210173</v>
          </cell>
          <cell r="F107">
            <v>144</v>
          </cell>
        </row>
        <row r="108">
          <cell r="C108" t="str">
            <v>9210174</v>
          </cell>
          <cell r="F108">
            <v>23</v>
          </cell>
        </row>
        <row r="109">
          <cell r="C109" t="str">
            <v>9210175</v>
          </cell>
          <cell r="F109">
            <v>64000</v>
          </cell>
        </row>
        <row r="110">
          <cell r="C110" t="str">
            <v>9210176</v>
          </cell>
          <cell r="F110">
            <v>3400</v>
          </cell>
        </row>
        <row r="111">
          <cell r="C111" t="str">
            <v>9210177</v>
          </cell>
          <cell r="F111">
            <v>400</v>
          </cell>
        </row>
        <row r="112">
          <cell r="C112" t="str">
            <v>9210178</v>
          </cell>
          <cell r="F112">
            <v>400</v>
          </cell>
        </row>
        <row r="113">
          <cell r="C113" t="str">
            <v>9210179</v>
          </cell>
          <cell r="F113">
            <v>700</v>
          </cell>
        </row>
        <row r="114">
          <cell r="C114" t="str">
            <v>9210180</v>
          </cell>
          <cell r="F114">
            <v>3128</v>
          </cell>
        </row>
        <row r="115">
          <cell r="C115" t="str">
            <v>9210181</v>
          </cell>
          <cell r="F115">
            <v>2200</v>
          </cell>
        </row>
        <row r="116">
          <cell r="C116" t="str">
            <v>9210182</v>
          </cell>
          <cell r="F116">
            <v>5000</v>
          </cell>
        </row>
        <row r="117">
          <cell r="C117" t="str">
            <v>9210183</v>
          </cell>
          <cell r="F117">
            <v>7000</v>
          </cell>
        </row>
        <row r="118">
          <cell r="C118" t="str">
            <v>9210184</v>
          </cell>
          <cell r="F118">
            <v>4000</v>
          </cell>
        </row>
        <row r="119">
          <cell r="C119" t="str">
            <v>9210185</v>
          </cell>
          <cell r="F119">
            <v>1000</v>
          </cell>
        </row>
        <row r="120">
          <cell r="C120" t="str">
            <v>9210186</v>
          </cell>
          <cell r="F120">
            <v>500</v>
          </cell>
        </row>
        <row r="121">
          <cell r="C121" t="str">
            <v>9210187</v>
          </cell>
          <cell r="F121">
            <v>432</v>
          </cell>
        </row>
        <row r="122">
          <cell r="C122" t="str">
            <v>9210188</v>
          </cell>
          <cell r="F122">
            <v>3024</v>
          </cell>
        </row>
        <row r="123">
          <cell r="C123" t="str">
            <v>9210189</v>
          </cell>
          <cell r="F123">
            <v>2880</v>
          </cell>
        </row>
        <row r="124">
          <cell r="C124" t="str">
            <v>9210190</v>
          </cell>
          <cell r="F124">
            <v>75</v>
          </cell>
        </row>
        <row r="125">
          <cell r="C125" t="str">
            <v>9210191</v>
          </cell>
          <cell r="F125">
            <v>163.6</v>
          </cell>
        </row>
        <row r="126">
          <cell r="C126" t="str">
            <v>9210192</v>
          </cell>
          <cell r="F126">
            <v>5</v>
          </cell>
        </row>
        <row r="127">
          <cell r="C127" t="str">
            <v>9210193</v>
          </cell>
          <cell r="F127">
            <v>4</v>
          </cell>
        </row>
        <row r="128">
          <cell r="C128" t="str">
            <v>9210194</v>
          </cell>
          <cell r="F128">
            <v>4</v>
          </cell>
        </row>
        <row r="129">
          <cell r="C129" t="str">
            <v>9210195</v>
          </cell>
          <cell r="F129">
            <v>21354</v>
          </cell>
        </row>
        <row r="130">
          <cell r="C130" t="str">
            <v>9210196</v>
          </cell>
          <cell r="F130">
            <v>2685</v>
          </cell>
        </row>
        <row r="131">
          <cell r="C131" t="str">
            <v>9210197</v>
          </cell>
          <cell r="F131">
            <v>330</v>
          </cell>
        </row>
        <row r="132">
          <cell r="C132" t="str">
            <v>9210198</v>
          </cell>
          <cell r="F132">
            <v>410</v>
          </cell>
        </row>
        <row r="133">
          <cell r="C133" t="str">
            <v>9210199</v>
          </cell>
          <cell r="F133">
            <v>1</v>
          </cell>
        </row>
        <row r="134">
          <cell r="C134" t="str">
            <v>9210200</v>
          </cell>
          <cell r="F134">
            <v>1</v>
          </cell>
        </row>
        <row r="135">
          <cell r="C135" t="str">
            <v>9210154</v>
          </cell>
          <cell r="F135">
            <v>74</v>
          </cell>
        </row>
        <row r="136">
          <cell r="C136" t="str">
            <v>9210201</v>
          </cell>
          <cell r="F136">
            <v>22</v>
          </cell>
        </row>
        <row r="137">
          <cell r="C137" t="str">
            <v>9210202</v>
          </cell>
          <cell r="F137">
            <v>30</v>
          </cell>
        </row>
        <row r="138">
          <cell r="C138" t="str">
            <v>9210203</v>
          </cell>
          <cell r="F138">
            <v>4</v>
          </cell>
        </row>
        <row r="139">
          <cell r="C139" t="str">
            <v>9210204</v>
          </cell>
          <cell r="F139">
            <v>344</v>
          </cell>
        </row>
        <row r="140">
          <cell r="C140" t="str">
            <v>9210205</v>
          </cell>
          <cell r="F140">
            <v>4000</v>
          </cell>
        </row>
        <row r="141">
          <cell r="C141" t="str">
            <v>9210206</v>
          </cell>
          <cell r="F141">
            <v>6400</v>
          </cell>
        </row>
        <row r="142">
          <cell r="C142" t="str">
            <v>9210207</v>
          </cell>
          <cell r="F142">
            <v>1950</v>
          </cell>
        </row>
        <row r="143">
          <cell r="C143" t="str">
            <v>9210208</v>
          </cell>
          <cell r="F143">
            <v>2500</v>
          </cell>
        </row>
        <row r="144">
          <cell r="C144" t="str">
            <v>9210209</v>
          </cell>
          <cell r="F144">
            <v>3500</v>
          </cell>
        </row>
        <row r="145">
          <cell r="C145" t="str">
            <v>9210210</v>
          </cell>
          <cell r="F145">
            <v>2000</v>
          </cell>
        </row>
        <row r="146">
          <cell r="C146" t="str">
            <v>9210211</v>
          </cell>
          <cell r="F146">
            <v>1600</v>
          </cell>
        </row>
        <row r="147">
          <cell r="C147" t="str">
            <v>9210162</v>
          </cell>
          <cell r="F147">
            <v>130</v>
          </cell>
        </row>
        <row r="148">
          <cell r="C148" t="str">
            <v>9209054</v>
          </cell>
          <cell r="F148">
            <v>60</v>
          </cell>
        </row>
        <row r="149">
          <cell r="C149" t="str">
            <v>9210119</v>
          </cell>
          <cell r="F149">
            <v>50</v>
          </cell>
        </row>
        <row r="150">
          <cell r="C150" t="str">
            <v>9210119</v>
          </cell>
          <cell r="F150">
            <v>50</v>
          </cell>
        </row>
        <row r="151">
          <cell r="C151" t="str">
            <v>9210212</v>
          </cell>
          <cell r="F151">
            <v>20</v>
          </cell>
        </row>
        <row r="152">
          <cell r="C152" t="str">
            <v>9210213</v>
          </cell>
          <cell r="F152">
            <v>12</v>
          </cell>
        </row>
        <row r="153">
          <cell r="C153" t="str">
            <v>9210214</v>
          </cell>
          <cell r="F153">
            <v>10</v>
          </cell>
        </row>
        <row r="154">
          <cell r="C154" t="str">
            <v>9210164</v>
          </cell>
          <cell r="F154">
            <v>500</v>
          </cell>
        </row>
        <row r="155">
          <cell r="C155" t="str">
            <v>9210070</v>
          </cell>
          <cell r="F155">
            <v>403</v>
          </cell>
        </row>
        <row r="156">
          <cell r="C156" t="str">
            <v>9210176</v>
          </cell>
          <cell r="F156">
            <v>320</v>
          </cell>
        </row>
        <row r="157">
          <cell r="C157" t="str">
            <v>9210064</v>
          </cell>
          <cell r="F157">
            <v>320</v>
          </cell>
        </row>
        <row r="158">
          <cell r="C158" t="str">
            <v>9210136</v>
          </cell>
          <cell r="F158">
            <v>80</v>
          </cell>
        </row>
        <row r="159">
          <cell r="C159" t="str">
            <v>9210025</v>
          </cell>
          <cell r="F159">
            <v>200</v>
          </cell>
        </row>
        <row r="160">
          <cell r="C160" t="str">
            <v>9208026</v>
          </cell>
          <cell r="F160">
            <v>14600</v>
          </cell>
        </row>
        <row r="161">
          <cell r="C161" t="str">
            <v>9203061</v>
          </cell>
          <cell r="F161">
            <v>251</v>
          </cell>
        </row>
        <row r="162">
          <cell r="C162" t="str">
            <v>9202111</v>
          </cell>
          <cell r="F162">
            <v>10</v>
          </cell>
        </row>
        <row r="163">
          <cell r="C163" t="str">
            <v>9202111</v>
          </cell>
          <cell r="F163">
            <v>19</v>
          </cell>
        </row>
        <row r="164">
          <cell r="C164" t="str">
            <v>9210215</v>
          </cell>
          <cell r="F164">
            <v>17133</v>
          </cell>
        </row>
        <row r="165">
          <cell r="C165" t="str">
            <v>9210216</v>
          </cell>
          <cell r="F165">
            <v>7108</v>
          </cell>
        </row>
        <row r="166">
          <cell r="C166" t="str">
            <v>9210217</v>
          </cell>
          <cell r="F166">
            <v>16220</v>
          </cell>
        </row>
        <row r="167">
          <cell r="C167" t="str">
            <v>9210218</v>
          </cell>
          <cell r="F167">
            <v>805</v>
          </cell>
        </row>
        <row r="168">
          <cell r="C168" t="str">
            <v>9210215</v>
          </cell>
          <cell r="F168">
            <v>19830</v>
          </cell>
        </row>
        <row r="169">
          <cell r="C169" t="str">
            <v>9210216</v>
          </cell>
          <cell r="F169">
            <v>212</v>
          </cell>
        </row>
        <row r="170">
          <cell r="C170" t="str">
            <v>9210217</v>
          </cell>
          <cell r="F170">
            <v>26245</v>
          </cell>
        </row>
        <row r="171">
          <cell r="C171" t="str">
            <v>9210218</v>
          </cell>
          <cell r="F171">
            <v>630</v>
          </cell>
        </row>
        <row r="172">
          <cell r="C172" t="str">
            <v>9210219</v>
          </cell>
          <cell r="F172">
            <v>730</v>
          </cell>
        </row>
        <row r="173">
          <cell r="C173" t="str">
            <v>9210220</v>
          </cell>
          <cell r="F173">
            <v>3500</v>
          </cell>
        </row>
        <row r="174">
          <cell r="C174" t="str">
            <v>9210221</v>
          </cell>
          <cell r="F174">
            <v>1900</v>
          </cell>
        </row>
        <row r="175">
          <cell r="C175" t="str">
            <v>9210222</v>
          </cell>
          <cell r="F175">
            <v>3700</v>
          </cell>
        </row>
        <row r="176">
          <cell r="C176" t="str">
            <v>9210223</v>
          </cell>
          <cell r="F176">
            <v>1</v>
          </cell>
        </row>
        <row r="177">
          <cell r="C177" t="str">
            <v>9210224</v>
          </cell>
          <cell r="F177">
            <v>10000</v>
          </cell>
        </row>
        <row r="178">
          <cell r="C178" t="str">
            <v>9206106</v>
          </cell>
          <cell r="F178">
            <v>8930</v>
          </cell>
        </row>
        <row r="179">
          <cell r="C179" t="str">
            <v>9205015</v>
          </cell>
          <cell r="F179">
            <v>9000</v>
          </cell>
        </row>
        <row r="180">
          <cell r="C180" t="str">
            <v>9203044</v>
          </cell>
          <cell r="F180">
            <v>100000</v>
          </cell>
        </row>
        <row r="181">
          <cell r="C181" t="str">
            <v>9205943</v>
          </cell>
          <cell r="F181">
            <v>5000</v>
          </cell>
        </row>
        <row r="182">
          <cell r="C182" t="str">
            <v>9203064</v>
          </cell>
          <cell r="F182">
            <v>700</v>
          </cell>
        </row>
        <row r="183">
          <cell r="C183" t="str">
            <v>9210204</v>
          </cell>
          <cell r="F183">
            <v>2000</v>
          </cell>
        </row>
        <row r="184">
          <cell r="C184" t="str">
            <v>9202111</v>
          </cell>
          <cell r="F184">
            <v>11</v>
          </cell>
        </row>
        <row r="185">
          <cell r="C185" t="str">
            <v>9203064</v>
          </cell>
          <cell r="F185">
            <v>312</v>
          </cell>
        </row>
        <row r="186">
          <cell r="C186" t="str">
            <v>9205943</v>
          </cell>
          <cell r="F186">
            <v>1700</v>
          </cell>
        </row>
        <row r="187">
          <cell r="C187" t="str">
            <v>9203030</v>
          </cell>
          <cell r="F187">
            <v>8</v>
          </cell>
        </row>
        <row r="188">
          <cell r="C188" t="str">
            <v>9202111</v>
          </cell>
          <cell r="F188">
            <v>10</v>
          </cell>
        </row>
        <row r="189">
          <cell r="C189" t="str">
            <v>9210208</v>
          </cell>
          <cell r="F189">
            <v>11000</v>
          </cell>
        </row>
        <row r="190">
          <cell r="C190" t="str">
            <v>9210219</v>
          </cell>
          <cell r="F190">
            <v>11000</v>
          </cell>
        </row>
        <row r="191">
          <cell r="C191" t="str">
            <v>9210225</v>
          </cell>
          <cell r="F191">
            <v>18500</v>
          </cell>
        </row>
        <row r="192">
          <cell r="C192" t="str">
            <v>9210210</v>
          </cell>
          <cell r="F192">
            <v>325</v>
          </cell>
        </row>
        <row r="193">
          <cell r="C193" t="str">
            <v>9203064</v>
          </cell>
          <cell r="F193">
            <v>575</v>
          </cell>
        </row>
        <row r="194">
          <cell r="C194" t="str">
            <v>9203059</v>
          </cell>
          <cell r="F194">
            <v>155</v>
          </cell>
        </row>
        <row r="195">
          <cell r="C195" t="str">
            <v>9203059</v>
          </cell>
          <cell r="F195">
            <v>220</v>
          </cell>
        </row>
        <row r="196">
          <cell r="C196" t="str">
            <v>9210030</v>
          </cell>
          <cell r="F196">
            <v>180</v>
          </cell>
        </row>
        <row r="197">
          <cell r="C197" t="str">
            <v>9202111</v>
          </cell>
          <cell r="F197">
            <v>6</v>
          </cell>
        </row>
        <row r="198">
          <cell r="C198" t="str">
            <v>9210226</v>
          </cell>
          <cell r="F198">
            <v>800</v>
          </cell>
        </row>
        <row r="199">
          <cell r="C199" t="str">
            <v>9209054</v>
          </cell>
          <cell r="F199">
            <v>522</v>
          </cell>
        </row>
        <row r="200">
          <cell r="C200" t="str">
            <v>9210164</v>
          </cell>
          <cell r="F200">
            <v>448</v>
          </cell>
        </row>
        <row r="201">
          <cell r="C201" t="str">
            <v>9210075</v>
          </cell>
          <cell r="F201">
            <v>89.6</v>
          </cell>
        </row>
        <row r="202">
          <cell r="C202" t="str">
            <v>9210138</v>
          </cell>
          <cell r="F202">
            <v>560</v>
          </cell>
        </row>
        <row r="203">
          <cell r="C203" t="str">
            <v>9210147</v>
          </cell>
          <cell r="F203">
            <v>55.5</v>
          </cell>
        </row>
        <row r="204">
          <cell r="C204" t="str">
            <v>9210110</v>
          </cell>
          <cell r="F204">
            <v>112</v>
          </cell>
        </row>
        <row r="205">
          <cell r="C205" t="str">
            <v>9210227</v>
          </cell>
          <cell r="F205">
            <v>600</v>
          </cell>
        </row>
        <row r="206">
          <cell r="C206" t="str">
            <v>9210147</v>
          </cell>
          <cell r="F206">
            <v>114</v>
          </cell>
        </row>
        <row r="207">
          <cell r="C207" t="str">
            <v>9210099</v>
          </cell>
          <cell r="F207">
            <v>300</v>
          </cell>
        </row>
        <row r="208">
          <cell r="C208" t="str">
            <v>9208026</v>
          </cell>
          <cell r="F208">
            <v>50000</v>
          </cell>
        </row>
        <row r="209">
          <cell r="C209" t="str">
            <v>9210239</v>
          </cell>
          <cell r="F209">
            <v>30751</v>
          </cell>
        </row>
        <row r="210">
          <cell r="C210" t="str">
            <v>9210240</v>
          </cell>
          <cell r="F210">
            <v>20300</v>
          </cell>
        </row>
        <row r="211">
          <cell r="C211" t="str">
            <v>9210241</v>
          </cell>
          <cell r="F211">
            <v>10000</v>
          </cell>
        </row>
        <row r="212">
          <cell r="C212" t="str">
            <v>9210228</v>
          </cell>
          <cell r="F212">
            <v>12</v>
          </cell>
        </row>
        <row r="213">
          <cell r="C213" t="str">
            <v>9210165</v>
          </cell>
          <cell r="F213">
            <v>100</v>
          </cell>
        </row>
        <row r="214">
          <cell r="C214" t="str">
            <v>9210229</v>
          </cell>
          <cell r="F214">
            <v>90</v>
          </cell>
        </row>
        <row r="215">
          <cell r="C215" t="str">
            <v>9210235</v>
          </cell>
          <cell r="F215">
            <v>300</v>
          </cell>
        </row>
        <row r="216">
          <cell r="C216" t="str">
            <v>9210236</v>
          </cell>
          <cell r="F216">
            <v>40</v>
          </cell>
        </row>
        <row r="217">
          <cell r="C217" t="str">
            <v>9210230</v>
          </cell>
          <cell r="F217">
            <v>200</v>
          </cell>
        </row>
        <row r="218">
          <cell r="C218" t="str">
            <v>9210231</v>
          </cell>
          <cell r="F218">
            <v>100</v>
          </cell>
        </row>
        <row r="219">
          <cell r="C219" t="str">
            <v>9210232</v>
          </cell>
          <cell r="F219">
            <v>100</v>
          </cell>
        </row>
        <row r="220">
          <cell r="C220" t="str">
            <v>9210237</v>
          </cell>
          <cell r="F220">
            <v>93</v>
          </cell>
        </row>
        <row r="221">
          <cell r="C221" t="str">
            <v>9210063</v>
          </cell>
          <cell r="F221">
            <v>74.400000000000006</v>
          </cell>
        </row>
        <row r="222">
          <cell r="C222" t="str">
            <v>9210238</v>
          </cell>
          <cell r="F222">
            <v>465</v>
          </cell>
        </row>
        <row r="223">
          <cell r="C223" t="str">
            <v>9210061</v>
          </cell>
          <cell r="F223">
            <v>372</v>
          </cell>
        </row>
        <row r="224">
          <cell r="C224" t="str">
            <v>9210233</v>
          </cell>
          <cell r="F224">
            <v>75</v>
          </cell>
        </row>
        <row r="225">
          <cell r="C225" t="str">
            <v>9210234</v>
          </cell>
          <cell r="F225">
            <v>530</v>
          </cell>
        </row>
        <row r="226">
          <cell r="C226" t="str">
            <v>9210242</v>
          </cell>
          <cell r="F226">
            <v>1</v>
          </cell>
        </row>
        <row r="227">
          <cell r="C227" t="str">
            <v>9210243</v>
          </cell>
          <cell r="F227">
            <v>1</v>
          </cell>
        </row>
        <row r="228">
          <cell r="C228" t="str">
            <v>9210244</v>
          </cell>
          <cell r="F228">
            <v>149</v>
          </cell>
        </row>
        <row r="229">
          <cell r="C229" t="str">
            <v>9210239</v>
          </cell>
          <cell r="F229">
            <v>8200</v>
          </cell>
        </row>
        <row r="230">
          <cell r="C230" t="str">
            <v>9210245</v>
          </cell>
          <cell r="F230">
            <v>19.5</v>
          </cell>
        </row>
        <row r="231">
          <cell r="C231" t="str">
            <v>9210246</v>
          </cell>
          <cell r="F231">
            <v>1</v>
          </cell>
        </row>
        <row r="232">
          <cell r="C232" t="str">
            <v>9210247</v>
          </cell>
          <cell r="F232">
            <v>2980</v>
          </cell>
        </row>
        <row r="233">
          <cell r="C233" t="str">
            <v>9210248</v>
          </cell>
          <cell r="F233">
            <v>1400</v>
          </cell>
        </row>
        <row r="234">
          <cell r="C234" t="str">
            <v>9210249</v>
          </cell>
          <cell r="F234">
            <v>1000</v>
          </cell>
        </row>
        <row r="235">
          <cell r="C235" t="str">
            <v>9210250</v>
          </cell>
          <cell r="F235">
            <v>1000</v>
          </cell>
        </row>
        <row r="236">
          <cell r="C236" t="str">
            <v>9210251</v>
          </cell>
          <cell r="F236">
            <v>2150</v>
          </cell>
        </row>
        <row r="237">
          <cell r="C237" t="str">
            <v>9210252</v>
          </cell>
          <cell r="F237">
            <v>3000</v>
          </cell>
        </row>
        <row r="238">
          <cell r="C238" t="str">
            <v>9210253</v>
          </cell>
          <cell r="F238">
            <v>1500</v>
          </cell>
        </row>
        <row r="239">
          <cell r="C239" t="str">
            <v>9210254</v>
          </cell>
          <cell r="F239">
            <v>5000</v>
          </cell>
        </row>
        <row r="240">
          <cell r="C240" t="str">
            <v>9210255</v>
          </cell>
          <cell r="F240">
            <v>2850</v>
          </cell>
        </row>
        <row r="241">
          <cell r="C241" t="str">
            <v>9210256</v>
          </cell>
          <cell r="F241">
            <v>2350</v>
          </cell>
        </row>
        <row r="242">
          <cell r="C242" t="str">
            <v>9210257</v>
          </cell>
          <cell r="F242">
            <v>500</v>
          </cell>
        </row>
        <row r="243">
          <cell r="C243" t="str">
            <v>9210258</v>
          </cell>
          <cell r="F243">
            <v>3500</v>
          </cell>
        </row>
        <row r="244">
          <cell r="C244" t="str">
            <v>9210259</v>
          </cell>
          <cell r="F244">
            <v>1050</v>
          </cell>
        </row>
        <row r="245">
          <cell r="C245" t="str">
            <v>9210260</v>
          </cell>
          <cell r="F245">
            <v>4000</v>
          </cell>
        </row>
        <row r="246">
          <cell r="C246" t="str">
            <v>9210261</v>
          </cell>
          <cell r="F246">
            <v>290</v>
          </cell>
        </row>
        <row r="247">
          <cell r="C247" t="str">
            <v>9210262</v>
          </cell>
          <cell r="F247">
            <v>7.66</v>
          </cell>
        </row>
        <row r="248">
          <cell r="C248" t="str">
            <v>9210263</v>
          </cell>
          <cell r="F248">
            <v>4</v>
          </cell>
        </row>
        <row r="249">
          <cell r="C249" t="str">
            <v>9210210</v>
          </cell>
          <cell r="F249">
            <v>450</v>
          </cell>
        </row>
        <row r="250">
          <cell r="C250" t="str">
            <v>9210266</v>
          </cell>
          <cell r="F250">
            <v>5000</v>
          </cell>
        </row>
        <row r="251">
          <cell r="C251" t="str">
            <v>9210210</v>
          </cell>
          <cell r="F251">
            <v>100</v>
          </cell>
        </row>
        <row r="252">
          <cell r="C252" t="str">
            <v>9210208</v>
          </cell>
          <cell r="F252">
            <v>210</v>
          </cell>
        </row>
        <row r="253">
          <cell r="C253" t="str">
            <v>9210267</v>
          </cell>
          <cell r="F253">
            <v>210</v>
          </cell>
        </row>
        <row r="254">
          <cell r="C254" t="str">
            <v>9210264</v>
          </cell>
          <cell r="F254">
            <v>7500</v>
          </cell>
        </row>
        <row r="255">
          <cell r="C255" t="str">
            <v>9210265</v>
          </cell>
          <cell r="F255">
            <v>7500</v>
          </cell>
        </row>
        <row r="256">
          <cell r="C256" t="str">
            <v>9210268</v>
          </cell>
          <cell r="F256">
            <v>5100</v>
          </cell>
        </row>
        <row r="257">
          <cell r="C257" t="str">
            <v>9210269</v>
          </cell>
          <cell r="F257">
            <v>5380</v>
          </cell>
        </row>
        <row r="258">
          <cell r="C258" t="str">
            <v>9210270</v>
          </cell>
          <cell r="F258">
            <v>3268</v>
          </cell>
        </row>
        <row r="259">
          <cell r="C259" t="str">
            <v>9210271</v>
          </cell>
          <cell r="F259">
            <v>500</v>
          </cell>
        </row>
        <row r="260">
          <cell r="C260" t="str">
            <v>9210272</v>
          </cell>
          <cell r="F260">
            <v>1200</v>
          </cell>
        </row>
        <row r="261">
          <cell r="C261" t="str">
            <v>9210273</v>
          </cell>
          <cell r="F261">
            <v>882</v>
          </cell>
        </row>
        <row r="262">
          <cell r="C262" t="str">
            <v>9210274</v>
          </cell>
          <cell r="F262">
            <v>200</v>
          </cell>
        </row>
        <row r="263">
          <cell r="C263" t="str">
            <v>9210271</v>
          </cell>
          <cell r="F263">
            <v>600</v>
          </cell>
        </row>
        <row r="264">
          <cell r="C264" t="str">
            <v>9210276</v>
          </cell>
          <cell r="F264">
            <v>125</v>
          </cell>
        </row>
        <row r="265">
          <cell r="C265" t="str">
            <v>9210277</v>
          </cell>
          <cell r="F265">
            <v>97</v>
          </cell>
        </row>
        <row r="266">
          <cell r="C266" t="str">
            <v>9210278</v>
          </cell>
          <cell r="F266">
            <v>200</v>
          </cell>
        </row>
        <row r="267">
          <cell r="C267" t="str">
            <v>9210279</v>
          </cell>
          <cell r="F267">
            <v>190</v>
          </cell>
        </row>
        <row r="268">
          <cell r="C268" t="str">
            <v>9210271</v>
          </cell>
          <cell r="F268">
            <v>200</v>
          </cell>
        </row>
        <row r="269">
          <cell r="C269" t="str">
            <v>9210281</v>
          </cell>
          <cell r="F269">
            <v>190</v>
          </cell>
        </row>
        <row r="270">
          <cell r="C270" t="str">
            <v>9210282</v>
          </cell>
          <cell r="F270">
            <v>300</v>
          </cell>
        </row>
        <row r="271">
          <cell r="C271" t="str">
            <v>9210283</v>
          </cell>
          <cell r="F271">
            <v>200</v>
          </cell>
        </row>
        <row r="272">
          <cell r="C272" t="str">
            <v>9210284</v>
          </cell>
          <cell r="F272">
            <v>2032</v>
          </cell>
        </row>
        <row r="273">
          <cell r="C273" t="str">
            <v>9210285</v>
          </cell>
          <cell r="F273">
            <v>1200</v>
          </cell>
        </row>
        <row r="274">
          <cell r="C274" t="str">
            <v>9210286</v>
          </cell>
          <cell r="F274">
            <v>332</v>
          </cell>
        </row>
        <row r="275">
          <cell r="C275" t="str">
            <v>9210287</v>
          </cell>
          <cell r="F275">
            <v>1846.6</v>
          </cell>
        </row>
        <row r="276">
          <cell r="C276" t="str">
            <v>9210288</v>
          </cell>
          <cell r="F276">
            <v>600</v>
          </cell>
        </row>
        <row r="277">
          <cell r="C277" t="str">
            <v>9205015</v>
          </cell>
          <cell r="F277">
            <v>101860</v>
          </cell>
        </row>
        <row r="278">
          <cell r="C278" t="str">
            <v>9205013</v>
          </cell>
          <cell r="F278">
            <v>19770</v>
          </cell>
        </row>
        <row r="279">
          <cell r="C279" t="str">
            <v>9210174</v>
          </cell>
          <cell r="F279">
            <v>21</v>
          </cell>
        </row>
        <row r="280">
          <cell r="C280" t="str">
            <v>9210207</v>
          </cell>
          <cell r="F280">
            <v>2000</v>
          </cell>
        </row>
        <row r="281">
          <cell r="C281" t="str">
            <v>9210289</v>
          </cell>
          <cell r="F281">
            <v>2000</v>
          </cell>
        </row>
        <row r="282">
          <cell r="C282" t="str">
            <v>9210265</v>
          </cell>
          <cell r="F282">
            <v>1500</v>
          </cell>
        </row>
        <row r="283">
          <cell r="C283" t="str">
            <v>9210290</v>
          </cell>
          <cell r="F283">
            <v>1500</v>
          </cell>
        </row>
        <row r="284">
          <cell r="C284" t="str">
            <v>9210291</v>
          </cell>
          <cell r="F284">
            <v>4949</v>
          </cell>
        </row>
        <row r="285">
          <cell r="C285" t="str">
            <v>9210292</v>
          </cell>
          <cell r="F285">
            <v>1500</v>
          </cell>
        </row>
        <row r="286">
          <cell r="C286" t="str">
            <v>9202111</v>
          </cell>
          <cell r="F286">
            <v>13</v>
          </cell>
        </row>
        <row r="287">
          <cell r="C287" t="str">
            <v>9202624</v>
          </cell>
          <cell r="F287">
            <v>98.52</v>
          </cell>
        </row>
        <row r="288">
          <cell r="C288" t="str">
            <v>9202624</v>
          </cell>
          <cell r="F288">
            <v>100</v>
          </cell>
        </row>
        <row r="289">
          <cell r="C289" t="str">
            <v>9202724</v>
          </cell>
          <cell r="F289">
            <v>16.95</v>
          </cell>
        </row>
        <row r="290">
          <cell r="C290" t="str">
            <v>9203042</v>
          </cell>
          <cell r="F290">
            <v>4514</v>
          </cell>
        </row>
        <row r="291">
          <cell r="C291" t="str">
            <v>9210293</v>
          </cell>
          <cell r="F291">
            <v>2970</v>
          </cell>
        </row>
        <row r="292">
          <cell r="C292" t="str">
            <v>9210219</v>
          </cell>
          <cell r="F292">
            <v>100000</v>
          </cell>
        </row>
        <row r="293">
          <cell r="C293" t="str">
            <v>9208026</v>
          </cell>
          <cell r="F293">
            <v>110900</v>
          </cell>
        </row>
        <row r="294">
          <cell r="C294" t="str">
            <v>9202624</v>
          </cell>
          <cell r="F294">
            <v>300</v>
          </cell>
        </row>
        <row r="295">
          <cell r="C295" t="str">
            <v>9205010</v>
          </cell>
          <cell r="F295">
            <v>2000</v>
          </cell>
        </row>
        <row r="296">
          <cell r="C296" t="str">
            <v>9205021</v>
          </cell>
          <cell r="F296">
            <v>3000</v>
          </cell>
        </row>
        <row r="297">
          <cell r="C297" t="str">
            <v>9208008</v>
          </cell>
          <cell r="F297">
            <v>24500</v>
          </cell>
        </row>
        <row r="298">
          <cell r="C298" t="str">
            <v>9210294</v>
          </cell>
          <cell r="F298">
            <v>286</v>
          </cell>
        </row>
        <row r="299">
          <cell r="C299" t="str">
            <v>9202111</v>
          </cell>
          <cell r="F299">
            <v>46</v>
          </cell>
        </row>
        <row r="300">
          <cell r="C300" t="str">
            <v>9210197</v>
          </cell>
          <cell r="F300">
            <v>30000</v>
          </cell>
        </row>
        <row r="301">
          <cell r="C301" t="str">
            <v>9203044</v>
          </cell>
          <cell r="F301">
            <v>30000</v>
          </cell>
        </row>
        <row r="302">
          <cell r="C302" t="str">
            <v>9205968</v>
          </cell>
          <cell r="F302">
            <v>5</v>
          </cell>
        </row>
        <row r="303">
          <cell r="C303" t="str">
            <v>9203078</v>
          </cell>
          <cell r="F303">
            <v>40</v>
          </cell>
        </row>
        <row r="304">
          <cell r="C304" t="str">
            <v>9203064</v>
          </cell>
          <cell r="F304">
            <v>101</v>
          </cell>
        </row>
        <row r="305">
          <cell r="C305" t="str">
            <v>9210207</v>
          </cell>
          <cell r="F305">
            <v>3600</v>
          </cell>
        </row>
        <row r="306">
          <cell r="C306" t="str">
            <v>9210277</v>
          </cell>
          <cell r="F306">
            <v>3900</v>
          </cell>
        </row>
        <row r="307">
          <cell r="C307" t="str">
            <v>9210123</v>
          </cell>
          <cell r="F307">
            <v>5000</v>
          </cell>
        </row>
        <row r="308">
          <cell r="C308" t="str">
            <v>9210295</v>
          </cell>
          <cell r="F308">
            <v>130</v>
          </cell>
        </row>
        <row r="309">
          <cell r="C309" t="str">
            <v>9210103</v>
          </cell>
          <cell r="F309">
            <v>2</v>
          </cell>
        </row>
        <row r="310">
          <cell r="C310" t="str">
            <v>9210296</v>
          </cell>
          <cell r="F310">
            <v>2</v>
          </cell>
        </row>
        <row r="311">
          <cell r="C311" t="str">
            <v>9210297</v>
          </cell>
          <cell r="F311">
            <v>1</v>
          </cell>
        </row>
        <row r="312">
          <cell r="C312" t="str">
            <v>9210298</v>
          </cell>
          <cell r="F312">
            <v>2</v>
          </cell>
        </row>
        <row r="313">
          <cell r="C313" t="str">
            <v>9210068</v>
          </cell>
          <cell r="F313">
            <v>823.3</v>
          </cell>
        </row>
        <row r="314">
          <cell r="C314" t="str">
            <v>9210285</v>
          </cell>
          <cell r="F314">
            <v>440</v>
          </cell>
        </row>
        <row r="315">
          <cell r="C315" t="str">
            <v>9210283</v>
          </cell>
          <cell r="F315">
            <v>81.3</v>
          </cell>
        </row>
        <row r="316">
          <cell r="C316" t="str">
            <v>9210138</v>
          </cell>
          <cell r="F316">
            <v>868.8</v>
          </cell>
        </row>
        <row r="317">
          <cell r="C317" t="str">
            <v>9210110</v>
          </cell>
          <cell r="F317">
            <v>110</v>
          </cell>
        </row>
        <row r="318">
          <cell r="C318" t="str">
            <v>9210286</v>
          </cell>
          <cell r="F318">
            <v>357</v>
          </cell>
        </row>
        <row r="319">
          <cell r="C319" t="str">
            <v>9210299</v>
          </cell>
          <cell r="F319">
            <v>211.5</v>
          </cell>
        </row>
        <row r="320">
          <cell r="C320" t="str">
            <v>9210300</v>
          </cell>
          <cell r="F320">
            <v>32.4</v>
          </cell>
        </row>
        <row r="321">
          <cell r="C321" t="str">
            <v>9210301</v>
          </cell>
          <cell r="F321">
            <v>300</v>
          </cell>
        </row>
        <row r="322">
          <cell r="C322" t="str">
            <v>9210233</v>
          </cell>
          <cell r="F322">
            <v>113.16</v>
          </cell>
        </row>
        <row r="323">
          <cell r="C323" t="str">
            <v>9210068</v>
          </cell>
          <cell r="F323">
            <v>1114.2</v>
          </cell>
        </row>
        <row r="324">
          <cell r="C324" t="str">
            <v>9210285</v>
          </cell>
          <cell r="F324">
            <v>600</v>
          </cell>
        </row>
        <row r="325">
          <cell r="C325" t="str">
            <v>9210283</v>
          </cell>
          <cell r="F325">
            <v>120</v>
          </cell>
        </row>
        <row r="326">
          <cell r="C326" t="str">
            <v>9210138</v>
          </cell>
          <cell r="F326">
            <v>1424.2</v>
          </cell>
        </row>
        <row r="327">
          <cell r="C327" t="str">
            <v>9210110</v>
          </cell>
          <cell r="F327">
            <v>150</v>
          </cell>
        </row>
        <row r="328">
          <cell r="C328" t="str">
            <v>9210286</v>
          </cell>
          <cell r="F328">
            <v>357</v>
          </cell>
        </row>
        <row r="329">
          <cell r="C329" t="str">
            <v>9210299</v>
          </cell>
          <cell r="F329">
            <v>225</v>
          </cell>
        </row>
        <row r="330">
          <cell r="C330" t="str">
            <v>9210300</v>
          </cell>
          <cell r="F330">
            <v>34.6</v>
          </cell>
        </row>
        <row r="331">
          <cell r="C331" t="str">
            <v>9210301</v>
          </cell>
          <cell r="F331">
            <v>420</v>
          </cell>
        </row>
        <row r="332">
          <cell r="C332" t="str">
            <v>9210233</v>
          </cell>
          <cell r="F332">
            <v>205</v>
          </cell>
        </row>
        <row r="333">
          <cell r="C333" t="str">
            <v>9203002</v>
          </cell>
          <cell r="F333">
            <v>297000</v>
          </cell>
        </row>
        <row r="334">
          <cell r="C334" t="str">
            <v>9203021</v>
          </cell>
          <cell r="F334">
            <v>13000</v>
          </cell>
        </row>
        <row r="335">
          <cell r="C335" t="str">
            <v>9210209</v>
          </cell>
          <cell r="F335">
            <v>2200</v>
          </cell>
        </row>
        <row r="336">
          <cell r="C336" t="str">
            <v>9210279</v>
          </cell>
          <cell r="F336">
            <v>1750</v>
          </cell>
        </row>
        <row r="337">
          <cell r="C337" t="str">
            <v>9201724</v>
          </cell>
          <cell r="F337">
            <v>7300</v>
          </cell>
        </row>
        <row r="338">
          <cell r="C338" t="str">
            <v>9201718</v>
          </cell>
          <cell r="F338">
            <v>16000</v>
          </cell>
        </row>
        <row r="339">
          <cell r="C339" t="str">
            <v>9201729</v>
          </cell>
          <cell r="F339">
            <v>4800</v>
          </cell>
        </row>
        <row r="340">
          <cell r="C340" t="str">
            <v>9201718</v>
          </cell>
          <cell r="F340">
            <v>2370</v>
          </cell>
        </row>
        <row r="341">
          <cell r="C341" t="str">
            <v>9201728</v>
          </cell>
          <cell r="F341">
            <v>2000</v>
          </cell>
        </row>
        <row r="342">
          <cell r="C342" t="str">
            <v>9210302</v>
          </cell>
          <cell r="F342">
            <v>10</v>
          </cell>
        </row>
        <row r="343">
          <cell r="C343" t="str">
            <v>9203028</v>
          </cell>
          <cell r="F343">
            <v>3000</v>
          </cell>
        </row>
        <row r="344">
          <cell r="C344" t="str">
            <v>9204931</v>
          </cell>
          <cell r="F344">
            <v>1600</v>
          </cell>
        </row>
        <row r="345">
          <cell r="C345" t="str">
            <v>9210236</v>
          </cell>
          <cell r="F345">
            <v>16</v>
          </cell>
        </row>
        <row r="346">
          <cell r="C346" t="str">
            <v>9210237</v>
          </cell>
          <cell r="F346">
            <v>26</v>
          </cell>
        </row>
        <row r="347">
          <cell r="C347" t="str">
            <v>9210174</v>
          </cell>
          <cell r="F347">
            <v>22</v>
          </cell>
        </row>
        <row r="348">
          <cell r="C348" t="str">
            <v>9210099</v>
          </cell>
          <cell r="F348">
            <v>41</v>
          </cell>
        </row>
        <row r="349">
          <cell r="C349" t="str">
            <v>9210303</v>
          </cell>
          <cell r="F349">
            <v>65</v>
          </cell>
        </row>
        <row r="350">
          <cell r="C350" t="str">
            <v>9210136</v>
          </cell>
          <cell r="F350">
            <v>6</v>
          </cell>
        </row>
        <row r="351">
          <cell r="C351" t="str">
            <v>9210304</v>
          </cell>
          <cell r="F351">
            <v>3.67</v>
          </cell>
        </row>
        <row r="352">
          <cell r="C352" t="str">
            <v>9210305</v>
          </cell>
          <cell r="F352">
            <v>11.03</v>
          </cell>
        </row>
        <row r="353">
          <cell r="C353" t="str">
            <v>9210306</v>
          </cell>
          <cell r="F353">
            <v>33.07</v>
          </cell>
        </row>
        <row r="354">
          <cell r="C354" t="str">
            <v>9210307</v>
          </cell>
          <cell r="F354">
            <v>26.51</v>
          </cell>
        </row>
        <row r="355">
          <cell r="C355" t="str">
            <v>9210164</v>
          </cell>
          <cell r="F355">
            <v>500</v>
          </cell>
        </row>
        <row r="356">
          <cell r="C356" t="str">
            <v>9210289</v>
          </cell>
          <cell r="F356">
            <v>650</v>
          </cell>
        </row>
        <row r="357">
          <cell r="C357" t="str">
            <v>9210292</v>
          </cell>
          <cell r="F357">
            <v>650</v>
          </cell>
        </row>
        <row r="358">
          <cell r="C358" t="str">
            <v>9203037</v>
          </cell>
          <cell r="F358">
            <v>2000</v>
          </cell>
        </row>
        <row r="359">
          <cell r="C359" t="str">
            <v>9209028</v>
          </cell>
          <cell r="F359">
            <v>1000</v>
          </cell>
        </row>
        <row r="360">
          <cell r="C360" t="str">
            <v>9202624</v>
          </cell>
          <cell r="F360">
            <v>7665.84</v>
          </cell>
        </row>
        <row r="361">
          <cell r="C361" t="str">
            <v>9210299</v>
          </cell>
          <cell r="F361">
            <v>225</v>
          </cell>
        </row>
        <row r="362">
          <cell r="C362" t="str">
            <v>9210068</v>
          </cell>
          <cell r="F362">
            <v>886</v>
          </cell>
        </row>
        <row r="363">
          <cell r="C363" t="str">
            <v>9210285</v>
          </cell>
          <cell r="F363">
            <v>480</v>
          </cell>
        </row>
        <row r="364">
          <cell r="C364" t="str">
            <v>9210283</v>
          </cell>
          <cell r="F364">
            <v>96</v>
          </cell>
        </row>
        <row r="365">
          <cell r="C365" t="str">
            <v>9210138</v>
          </cell>
          <cell r="F365">
            <v>1093</v>
          </cell>
        </row>
        <row r="366">
          <cell r="C366" t="str">
            <v>9210110</v>
          </cell>
          <cell r="F366">
            <v>120</v>
          </cell>
        </row>
        <row r="367">
          <cell r="C367" t="str">
            <v>9210300</v>
          </cell>
          <cell r="F367">
            <v>30</v>
          </cell>
        </row>
        <row r="368">
          <cell r="C368" t="str">
            <v>9210233</v>
          </cell>
          <cell r="F368">
            <v>446</v>
          </cell>
        </row>
        <row r="369">
          <cell r="C369" t="str">
            <v>9210103</v>
          </cell>
          <cell r="F369">
            <v>58.8</v>
          </cell>
        </row>
        <row r="370">
          <cell r="C370" t="str">
            <v>9210301</v>
          </cell>
          <cell r="F370">
            <v>400</v>
          </cell>
        </row>
        <row r="371">
          <cell r="C371" t="str">
            <v>9210286</v>
          </cell>
          <cell r="F371">
            <v>315</v>
          </cell>
        </row>
        <row r="372">
          <cell r="C372" t="str">
            <v>9210309</v>
          </cell>
          <cell r="F372">
            <v>160</v>
          </cell>
        </row>
        <row r="373">
          <cell r="C373" t="str">
            <v>9210310</v>
          </cell>
          <cell r="F373">
            <v>1000</v>
          </cell>
        </row>
        <row r="374">
          <cell r="C374" t="str">
            <v>9210165</v>
          </cell>
          <cell r="F374">
            <v>200</v>
          </cell>
        </row>
        <row r="375">
          <cell r="C375" t="str">
            <v>9210311</v>
          </cell>
          <cell r="F375">
            <v>100</v>
          </cell>
        </row>
        <row r="376">
          <cell r="C376" t="str">
            <v>9210214</v>
          </cell>
          <cell r="F376">
            <v>30</v>
          </cell>
        </row>
        <row r="377">
          <cell r="C377" t="str">
            <v>9210312</v>
          </cell>
          <cell r="F377">
            <v>20</v>
          </cell>
        </row>
        <row r="378">
          <cell r="C378" t="str">
            <v>9210313</v>
          </cell>
          <cell r="F378">
            <v>9.6</v>
          </cell>
        </row>
        <row r="379">
          <cell r="C379" t="str">
            <v>9210314</v>
          </cell>
          <cell r="F379">
            <v>8</v>
          </cell>
        </row>
        <row r="380">
          <cell r="C380" t="str">
            <v>9210315</v>
          </cell>
          <cell r="F380">
            <v>6</v>
          </cell>
        </row>
        <row r="381">
          <cell r="C381" t="str">
            <v>9202111</v>
          </cell>
          <cell r="F381">
            <v>24</v>
          </cell>
        </row>
        <row r="382">
          <cell r="C382" t="str">
            <v>9201735</v>
          </cell>
          <cell r="F382">
            <v>95</v>
          </cell>
        </row>
        <row r="383">
          <cell r="C383" t="str">
            <v>9210316</v>
          </cell>
          <cell r="F383">
            <v>1</v>
          </cell>
        </row>
        <row r="384">
          <cell r="C384" t="str">
            <v>9210317</v>
          </cell>
          <cell r="F384">
            <v>148</v>
          </cell>
        </row>
        <row r="385">
          <cell r="C385" t="str">
            <v>9210318</v>
          </cell>
          <cell r="F385">
            <v>200</v>
          </cell>
        </row>
        <row r="386">
          <cell r="C386" t="str">
            <v>9210319</v>
          </cell>
          <cell r="F386">
            <v>16</v>
          </cell>
        </row>
        <row r="387">
          <cell r="C387" t="str">
            <v>9210320</v>
          </cell>
          <cell r="F387">
            <v>1000</v>
          </cell>
        </row>
        <row r="388">
          <cell r="C388" t="str">
            <v>9208020</v>
          </cell>
          <cell r="F388">
            <v>8000</v>
          </cell>
        </row>
        <row r="389">
          <cell r="C389" t="str">
            <v>9208019</v>
          </cell>
          <cell r="F389">
            <v>80650</v>
          </cell>
        </row>
        <row r="390">
          <cell r="C390" t="str">
            <v>9202111</v>
          </cell>
          <cell r="F390">
            <v>620</v>
          </cell>
        </row>
        <row r="391">
          <cell r="C391" t="str">
            <v>9210321</v>
          </cell>
          <cell r="F391">
            <v>1000</v>
          </cell>
        </row>
        <row r="392">
          <cell r="C392" t="str">
            <v>9210148</v>
          </cell>
          <cell r="F392">
            <v>120</v>
          </cell>
        </row>
        <row r="393">
          <cell r="C393" t="str">
            <v>9203061</v>
          </cell>
          <cell r="F393">
            <v>16</v>
          </cell>
        </row>
        <row r="394">
          <cell r="C394" t="str">
            <v>9203060</v>
          </cell>
          <cell r="F394">
            <v>2</v>
          </cell>
        </row>
        <row r="395">
          <cell r="C395" t="str">
            <v>9203059</v>
          </cell>
          <cell r="F395">
            <v>2</v>
          </cell>
        </row>
        <row r="396">
          <cell r="C396" t="str">
            <v>9203059</v>
          </cell>
          <cell r="F396">
            <v>6</v>
          </cell>
        </row>
        <row r="397">
          <cell r="C397" t="str">
            <v>9203059</v>
          </cell>
          <cell r="F397">
            <v>30</v>
          </cell>
        </row>
        <row r="398">
          <cell r="C398" t="str">
            <v>9210110</v>
          </cell>
          <cell r="F398">
            <v>15</v>
          </cell>
        </row>
        <row r="399">
          <cell r="C399" t="str">
            <v>9210266</v>
          </cell>
          <cell r="F399">
            <v>900</v>
          </cell>
        </row>
        <row r="400">
          <cell r="C400" t="str">
            <v>9208010</v>
          </cell>
          <cell r="F400">
            <v>10000</v>
          </cell>
        </row>
        <row r="401">
          <cell r="C401" t="str">
            <v>9207011</v>
          </cell>
          <cell r="F401">
            <v>420</v>
          </cell>
        </row>
        <row r="402">
          <cell r="C402" t="str">
            <v>9210266</v>
          </cell>
          <cell r="F402">
            <v>1500</v>
          </cell>
        </row>
        <row r="403">
          <cell r="C403" t="str">
            <v>9210289</v>
          </cell>
          <cell r="F403">
            <v>2000</v>
          </cell>
        </row>
        <row r="404">
          <cell r="C404" t="str">
            <v>9209028</v>
          </cell>
          <cell r="F404">
            <v>2100</v>
          </cell>
        </row>
        <row r="405">
          <cell r="C405" t="str">
            <v>9209029</v>
          </cell>
          <cell r="F405">
            <v>40</v>
          </cell>
        </row>
        <row r="406">
          <cell r="C406" t="str">
            <v>9203061</v>
          </cell>
          <cell r="F406">
            <v>5</v>
          </cell>
        </row>
        <row r="407">
          <cell r="C407" t="str">
            <v>9210094</v>
          </cell>
          <cell r="F407">
            <v>1</v>
          </cell>
        </row>
        <row r="408">
          <cell r="C408" t="str">
            <v>9210056</v>
          </cell>
          <cell r="F408">
            <v>542.20000000000005</v>
          </cell>
        </row>
        <row r="409">
          <cell r="C409" t="str">
            <v>9210285</v>
          </cell>
          <cell r="F409">
            <v>400</v>
          </cell>
        </row>
        <row r="410">
          <cell r="C410" t="str">
            <v>9210303</v>
          </cell>
          <cell r="F410">
            <v>80</v>
          </cell>
        </row>
        <row r="411">
          <cell r="C411" t="str">
            <v>9210138</v>
          </cell>
          <cell r="F411">
            <v>697.2</v>
          </cell>
        </row>
        <row r="412">
          <cell r="C412" t="str">
            <v>9210110</v>
          </cell>
          <cell r="F412">
            <v>100</v>
          </cell>
        </row>
        <row r="413">
          <cell r="C413" t="str">
            <v>9210233</v>
          </cell>
          <cell r="F413">
            <v>205</v>
          </cell>
        </row>
        <row r="414">
          <cell r="C414" t="str">
            <v>9210299</v>
          </cell>
          <cell r="F414">
            <v>126</v>
          </cell>
        </row>
        <row r="415">
          <cell r="C415" t="str">
            <v>9208032</v>
          </cell>
          <cell r="F415">
            <v>250</v>
          </cell>
        </row>
        <row r="416">
          <cell r="C416" t="str">
            <v>9210300</v>
          </cell>
          <cell r="F416">
            <v>12</v>
          </cell>
        </row>
        <row r="417">
          <cell r="C417" t="str">
            <v>9210147</v>
          </cell>
          <cell r="F417">
            <v>270</v>
          </cell>
        </row>
        <row r="418">
          <cell r="C418" t="str">
            <v>9208009</v>
          </cell>
          <cell r="F418">
            <v>100800</v>
          </cell>
        </row>
        <row r="419">
          <cell r="C419" t="str">
            <v>9202112</v>
          </cell>
          <cell r="F419">
            <v>28</v>
          </cell>
        </row>
        <row r="420">
          <cell r="C420" t="str">
            <v>9202321</v>
          </cell>
          <cell r="F420">
            <v>2</v>
          </cell>
        </row>
        <row r="421">
          <cell r="C421" t="str">
            <v>9202323</v>
          </cell>
          <cell r="F421">
            <v>1</v>
          </cell>
        </row>
        <row r="422">
          <cell r="C422" t="str">
            <v>9203024</v>
          </cell>
          <cell r="F422">
            <v>4000</v>
          </cell>
        </row>
        <row r="423">
          <cell r="C423" t="str">
            <v>9204932</v>
          </cell>
          <cell r="F423">
            <v>100</v>
          </cell>
        </row>
        <row r="424">
          <cell r="C424" t="str">
            <v>9205015</v>
          </cell>
          <cell r="F424">
            <v>200</v>
          </cell>
        </row>
        <row r="425">
          <cell r="C425" t="str">
            <v>9205014</v>
          </cell>
          <cell r="F425">
            <v>4615</v>
          </cell>
        </row>
        <row r="426">
          <cell r="C426" t="str">
            <v>9206108</v>
          </cell>
          <cell r="F426">
            <v>270</v>
          </cell>
        </row>
        <row r="427">
          <cell r="C427" t="str">
            <v>9210092</v>
          </cell>
          <cell r="F427">
            <v>23.85</v>
          </cell>
        </row>
        <row r="428">
          <cell r="C428" t="str">
            <v>9210180</v>
          </cell>
          <cell r="F428">
            <v>59</v>
          </cell>
        </row>
        <row r="429">
          <cell r="C429" t="str">
            <v>9207011</v>
          </cell>
          <cell r="F429">
            <v>15000</v>
          </cell>
        </row>
        <row r="430">
          <cell r="C430" t="str">
            <v>9210322</v>
          </cell>
          <cell r="F430">
            <v>1</v>
          </cell>
        </row>
        <row r="431">
          <cell r="C431" t="str">
            <v>9210323</v>
          </cell>
          <cell r="F431">
            <v>13.6</v>
          </cell>
        </row>
        <row r="432">
          <cell r="C432" t="str">
            <v>9210139</v>
          </cell>
          <cell r="F432">
            <v>6</v>
          </cell>
        </row>
        <row r="433">
          <cell r="C433" t="str">
            <v>9210190</v>
          </cell>
          <cell r="F433">
            <v>3</v>
          </cell>
        </row>
        <row r="434">
          <cell r="C434" t="str">
            <v>9201735</v>
          </cell>
          <cell r="F434">
            <v>6</v>
          </cell>
        </row>
        <row r="435">
          <cell r="C435" t="str">
            <v>9210257</v>
          </cell>
          <cell r="F435">
            <v>2</v>
          </cell>
        </row>
        <row r="436">
          <cell r="C436" t="str">
            <v>9210236</v>
          </cell>
          <cell r="F436">
            <v>17</v>
          </cell>
        </row>
        <row r="437">
          <cell r="C437" t="str">
            <v>9210188</v>
          </cell>
          <cell r="F437">
            <v>72</v>
          </cell>
        </row>
        <row r="438">
          <cell r="C438" t="str">
            <v>9210324</v>
          </cell>
          <cell r="F438">
            <v>6.85</v>
          </cell>
        </row>
        <row r="439">
          <cell r="C439" t="str">
            <v>9210346</v>
          </cell>
          <cell r="F439">
            <v>6</v>
          </cell>
        </row>
        <row r="440">
          <cell r="C440" t="str">
            <v>9210325</v>
          </cell>
          <cell r="F440">
            <v>6</v>
          </cell>
        </row>
        <row r="441">
          <cell r="C441" t="str">
            <v>9210105</v>
          </cell>
          <cell r="F441">
            <v>3</v>
          </cell>
        </row>
        <row r="442">
          <cell r="C442" t="str">
            <v>9210326</v>
          </cell>
          <cell r="F442">
            <v>1</v>
          </cell>
        </row>
        <row r="443">
          <cell r="C443" t="str">
            <v>9210344</v>
          </cell>
          <cell r="F443">
            <v>5</v>
          </cell>
        </row>
        <row r="444">
          <cell r="C444" t="str">
            <v>9210115</v>
          </cell>
          <cell r="F444">
            <v>10</v>
          </cell>
        </row>
        <row r="445">
          <cell r="C445" t="str">
            <v>9210105</v>
          </cell>
          <cell r="F445">
            <v>2</v>
          </cell>
        </row>
        <row r="446">
          <cell r="C446" t="str">
            <v>9210103</v>
          </cell>
          <cell r="F446">
            <v>7.5</v>
          </cell>
        </row>
        <row r="447">
          <cell r="C447" t="str">
            <v>9210115</v>
          </cell>
          <cell r="F447">
            <v>10</v>
          </cell>
        </row>
        <row r="448">
          <cell r="C448" t="str">
            <v>9210191</v>
          </cell>
          <cell r="F448">
            <v>8</v>
          </cell>
        </row>
        <row r="449">
          <cell r="C449" t="str">
            <v>9203006</v>
          </cell>
          <cell r="F449">
            <v>1</v>
          </cell>
        </row>
        <row r="450">
          <cell r="C450" t="str">
            <v>9201735</v>
          </cell>
          <cell r="F450">
            <v>4</v>
          </cell>
        </row>
        <row r="451">
          <cell r="C451" t="str">
            <v>9210327</v>
          </cell>
          <cell r="F451">
            <v>6</v>
          </cell>
        </row>
        <row r="452">
          <cell r="C452" t="str">
            <v>9210115</v>
          </cell>
          <cell r="F452">
            <v>193</v>
          </cell>
        </row>
        <row r="453">
          <cell r="C453" t="str">
            <v>9210146</v>
          </cell>
          <cell r="F453">
            <v>3</v>
          </cell>
        </row>
        <row r="454">
          <cell r="C454" t="str">
            <v>9210345</v>
          </cell>
          <cell r="F454">
            <v>8</v>
          </cell>
        </row>
        <row r="455">
          <cell r="C455" t="str">
            <v>9210328</v>
          </cell>
          <cell r="F455">
            <v>2</v>
          </cell>
        </row>
        <row r="456">
          <cell r="C456" t="str">
            <v>9210297</v>
          </cell>
          <cell r="F456">
            <v>5</v>
          </cell>
        </row>
        <row r="457">
          <cell r="C457" t="str">
            <v>9210329</v>
          </cell>
          <cell r="F457">
            <v>8</v>
          </cell>
        </row>
        <row r="458">
          <cell r="C458" t="str">
            <v>9210330</v>
          </cell>
          <cell r="F458">
            <v>7</v>
          </cell>
        </row>
        <row r="459">
          <cell r="C459" t="str">
            <v>9210135</v>
          </cell>
          <cell r="F459">
            <v>4</v>
          </cell>
        </row>
        <row r="460">
          <cell r="C460" t="str">
            <v>9210192</v>
          </cell>
          <cell r="F460">
            <v>19</v>
          </cell>
        </row>
        <row r="461">
          <cell r="C461" t="str">
            <v>9210212</v>
          </cell>
          <cell r="F461">
            <v>3</v>
          </cell>
        </row>
        <row r="462">
          <cell r="C462" t="str">
            <v>9210331</v>
          </cell>
          <cell r="F462">
            <v>40</v>
          </cell>
        </row>
        <row r="463">
          <cell r="C463" t="str">
            <v>9210332</v>
          </cell>
          <cell r="F463">
            <v>3</v>
          </cell>
        </row>
        <row r="464">
          <cell r="C464" t="str">
            <v>9210333</v>
          </cell>
          <cell r="F464">
            <v>8</v>
          </cell>
        </row>
        <row r="465">
          <cell r="C465" t="str">
            <v>9210325</v>
          </cell>
          <cell r="F465">
            <v>7</v>
          </cell>
        </row>
        <row r="466">
          <cell r="C466" t="str">
            <v>9210317</v>
          </cell>
          <cell r="F466">
            <v>40</v>
          </cell>
        </row>
        <row r="467">
          <cell r="C467" t="str">
            <v>9210334</v>
          </cell>
          <cell r="F467">
            <v>6</v>
          </cell>
        </row>
        <row r="468">
          <cell r="C468" t="str">
            <v>9210335</v>
          </cell>
          <cell r="F468">
            <v>1</v>
          </cell>
        </row>
        <row r="469">
          <cell r="C469" t="str">
            <v>9210336</v>
          </cell>
          <cell r="F469">
            <v>50</v>
          </cell>
        </row>
        <row r="470">
          <cell r="C470" t="str">
            <v>9210337</v>
          </cell>
          <cell r="F470">
            <v>100</v>
          </cell>
        </row>
        <row r="471">
          <cell r="C471" t="str">
            <v>9210342</v>
          </cell>
          <cell r="F471">
            <v>50</v>
          </cell>
        </row>
        <row r="472">
          <cell r="C472" t="str">
            <v>9210338</v>
          </cell>
          <cell r="F472">
            <v>200</v>
          </cell>
        </row>
        <row r="473">
          <cell r="C473" t="str">
            <v>9210339</v>
          </cell>
          <cell r="F473">
            <v>150</v>
          </cell>
        </row>
        <row r="474">
          <cell r="C474" t="str">
            <v>9210343</v>
          </cell>
          <cell r="F474">
            <v>10</v>
          </cell>
        </row>
        <row r="475">
          <cell r="C475" t="str">
            <v>9210327</v>
          </cell>
          <cell r="F475">
            <v>6</v>
          </cell>
        </row>
        <row r="476">
          <cell r="C476" t="str">
            <v>9210340</v>
          </cell>
          <cell r="F476">
            <v>6</v>
          </cell>
        </row>
        <row r="477">
          <cell r="C477" t="str">
            <v>9210118</v>
          </cell>
          <cell r="F477">
            <v>15</v>
          </cell>
        </row>
        <row r="478">
          <cell r="C478" t="str">
            <v>9210341</v>
          </cell>
          <cell r="F478">
            <v>20</v>
          </cell>
        </row>
        <row r="479">
          <cell r="C479" t="str">
            <v>9210164</v>
          </cell>
          <cell r="F479">
            <v>60</v>
          </cell>
        </row>
        <row r="480">
          <cell r="C480" t="str">
            <v>9210328</v>
          </cell>
          <cell r="F480">
            <v>6</v>
          </cell>
        </row>
        <row r="481">
          <cell r="C481" t="str">
            <v>9210347</v>
          </cell>
          <cell r="F481">
            <v>7</v>
          </cell>
        </row>
        <row r="482">
          <cell r="C482" t="str">
            <v>9210348</v>
          </cell>
          <cell r="F482">
            <v>2</v>
          </cell>
        </row>
        <row r="483">
          <cell r="C483" t="str">
            <v>9210349</v>
          </cell>
          <cell r="F483">
            <v>1</v>
          </cell>
        </row>
        <row r="484">
          <cell r="C484" t="str">
            <v>3210350</v>
          </cell>
          <cell r="F484">
            <v>15</v>
          </cell>
        </row>
        <row r="485">
          <cell r="C485" t="str">
            <v>9210350</v>
          </cell>
          <cell r="F485">
            <v>10</v>
          </cell>
        </row>
        <row r="486">
          <cell r="C486" t="str">
            <v>9210351</v>
          </cell>
          <cell r="F486">
            <v>140</v>
          </cell>
        </row>
        <row r="487">
          <cell r="C487" t="str">
            <v>9210352</v>
          </cell>
          <cell r="F487">
            <v>20</v>
          </cell>
        </row>
        <row r="488">
          <cell r="C488" t="str">
            <v>9210353</v>
          </cell>
          <cell r="F488">
            <v>150</v>
          </cell>
        </row>
        <row r="489">
          <cell r="C489" t="str">
            <v>9210354</v>
          </cell>
          <cell r="F489">
            <v>1000</v>
          </cell>
        </row>
        <row r="490">
          <cell r="C490" t="str">
            <v>9210355</v>
          </cell>
          <cell r="F490">
            <v>450</v>
          </cell>
        </row>
        <row r="491">
          <cell r="C491" t="str">
            <v>9202731</v>
          </cell>
          <cell r="F491">
            <v>32</v>
          </cell>
        </row>
        <row r="492">
          <cell r="C492" t="str">
            <v>9203056</v>
          </cell>
          <cell r="F492">
            <v>48</v>
          </cell>
        </row>
      </sheetData>
      <sheetData sheetId="14">
        <row r="14">
          <cell r="B14" t="str">
            <v>9201001</v>
          </cell>
          <cell r="G14">
            <v>14164</v>
          </cell>
        </row>
        <row r="15">
          <cell r="B15" t="str">
            <v>9201002</v>
          </cell>
          <cell r="G15">
            <v>3206</v>
          </cell>
        </row>
        <row r="16">
          <cell r="B16" t="str">
            <v>9201003</v>
          </cell>
          <cell r="G16">
            <v>234000</v>
          </cell>
        </row>
        <row r="17">
          <cell r="B17" t="str">
            <v>9201014</v>
          </cell>
          <cell r="G17">
            <v>90381</v>
          </cell>
        </row>
        <row r="18">
          <cell r="B18" t="str">
            <v>9201015</v>
          </cell>
          <cell r="G18">
            <v>59102</v>
          </cell>
        </row>
        <row r="19">
          <cell r="B19" t="str">
            <v>9201601</v>
          </cell>
          <cell r="G19">
            <v>1470</v>
          </cell>
        </row>
        <row r="20">
          <cell r="B20" t="str">
            <v>9202121</v>
          </cell>
          <cell r="G20">
            <v>23</v>
          </cell>
        </row>
        <row r="21">
          <cell r="B21" t="str">
            <v>9203011</v>
          </cell>
          <cell r="G21">
            <v>78000</v>
          </cell>
        </row>
        <row r="22">
          <cell r="B22" t="str">
            <v>9203021</v>
          </cell>
          <cell r="G22">
            <v>8200</v>
          </cell>
        </row>
        <row r="23">
          <cell r="B23" t="str">
            <v>9203024</v>
          </cell>
          <cell r="G23">
            <v>6416</v>
          </cell>
        </row>
        <row r="24">
          <cell r="B24" t="str">
            <v>9203025</v>
          </cell>
          <cell r="G24">
            <v>2031</v>
          </cell>
        </row>
        <row r="25">
          <cell r="B25" t="str">
            <v>9203032</v>
          </cell>
          <cell r="G25">
            <v>5107</v>
          </cell>
        </row>
        <row r="26">
          <cell r="B26" t="str">
            <v>9203033</v>
          </cell>
          <cell r="G26">
            <v>9</v>
          </cell>
        </row>
        <row r="27">
          <cell r="B27" t="str">
            <v>9203041</v>
          </cell>
          <cell r="G27">
            <v>399</v>
          </cell>
        </row>
        <row r="28">
          <cell r="B28" t="str">
            <v>9203050</v>
          </cell>
          <cell r="G28">
            <v>7660</v>
          </cell>
        </row>
        <row r="29">
          <cell r="B29" t="str">
            <v>9205007</v>
          </cell>
          <cell r="G29">
            <v>339925</v>
          </cell>
        </row>
        <row r="30">
          <cell r="B30" t="str">
            <v>9205901</v>
          </cell>
          <cell r="G30">
            <v>590</v>
          </cell>
        </row>
        <row r="31">
          <cell r="B31" t="str">
            <v>9205903</v>
          </cell>
          <cell r="G31">
            <v>1490</v>
          </cell>
        </row>
        <row r="32">
          <cell r="B32" t="str">
            <v>9205904</v>
          </cell>
          <cell r="G32">
            <v>1660</v>
          </cell>
        </row>
        <row r="33">
          <cell r="B33" t="str">
            <v>9205906</v>
          </cell>
          <cell r="G33">
            <v>500</v>
          </cell>
        </row>
        <row r="34">
          <cell r="B34" t="str">
            <v>9205911</v>
          </cell>
          <cell r="G34">
            <v>20152</v>
          </cell>
        </row>
        <row r="35">
          <cell r="B35" t="str">
            <v>9205916</v>
          </cell>
          <cell r="G35">
            <v>95</v>
          </cell>
        </row>
        <row r="36">
          <cell r="B36" t="str">
            <v>9206003</v>
          </cell>
          <cell r="G36">
            <v>15430</v>
          </cell>
        </row>
        <row r="37">
          <cell r="B37" t="str">
            <v>9206005</v>
          </cell>
          <cell r="G37">
            <v>693</v>
          </cell>
        </row>
        <row r="39">
          <cell r="B39" t="str">
            <v>9205953</v>
          </cell>
          <cell r="G39">
            <v>1600</v>
          </cell>
        </row>
        <row r="40">
          <cell r="B40" t="str">
            <v>9205954</v>
          </cell>
          <cell r="G40">
            <v>3600</v>
          </cell>
        </row>
        <row r="41">
          <cell r="B41" t="str">
            <v>9208014</v>
          </cell>
          <cell r="G41">
            <v>5876</v>
          </cell>
        </row>
        <row r="42">
          <cell r="B42" t="str">
            <v>9209017</v>
          </cell>
          <cell r="G42">
            <v>200</v>
          </cell>
        </row>
        <row r="44">
          <cell r="B44" t="str">
            <v>9201101</v>
          </cell>
          <cell r="G44">
            <v>218305</v>
          </cell>
        </row>
        <row r="45">
          <cell r="B45" t="str">
            <v>9203052</v>
          </cell>
          <cell r="G45">
            <v>1950</v>
          </cell>
        </row>
        <row r="46">
          <cell r="B46" t="str">
            <v>9205926</v>
          </cell>
          <cell r="G46">
            <v>1955</v>
          </cell>
        </row>
        <row r="47">
          <cell r="B47" t="str">
            <v>9205928</v>
          </cell>
          <cell r="G47">
            <v>580</v>
          </cell>
        </row>
        <row r="48">
          <cell r="B48" t="str">
            <v>9205930</v>
          </cell>
          <cell r="G48">
            <v>35275</v>
          </cell>
        </row>
        <row r="49">
          <cell r="B49" t="str">
            <v>9205931</v>
          </cell>
          <cell r="G49">
            <v>1168</v>
          </cell>
        </row>
        <row r="50">
          <cell r="B50" t="str">
            <v>9205932</v>
          </cell>
          <cell r="G50">
            <v>824</v>
          </cell>
        </row>
        <row r="52">
          <cell r="B52" t="str">
            <v>9201501</v>
          </cell>
          <cell r="G52">
            <v>58940</v>
          </cell>
        </row>
        <row r="53">
          <cell r="B53" t="str">
            <v>9201502</v>
          </cell>
          <cell r="G53">
            <v>11638</v>
          </cell>
        </row>
        <row r="54">
          <cell r="B54" t="str">
            <v>9201503</v>
          </cell>
          <cell r="G54">
            <v>7334</v>
          </cell>
        </row>
        <row r="55">
          <cell r="B55" t="str">
            <v>9201531</v>
          </cell>
          <cell r="G55">
            <v>200</v>
          </cell>
        </row>
        <row r="56">
          <cell r="B56" t="str">
            <v>9205944</v>
          </cell>
          <cell r="G56">
            <v>1800</v>
          </cell>
        </row>
        <row r="57">
          <cell r="B57" t="str">
            <v>9205946</v>
          </cell>
          <cell r="G57">
            <v>8400</v>
          </cell>
        </row>
        <row r="58">
          <cell r="B58" t="str">
            <v>9205951</v>
          </cell>
          <cell r="G58">
            <v>550</v>
          </cell>
        </row>
        <row r="60">
          <cell r="B60" t="str">
            <v>9201733</v>
          </cell>
          <cell r="G60">
            <v>8013</v>
          </cell>
        </row>
        <row r="61">
          <cell r="B61" t="str">
            <v>9201734</v>
          </cell>
          <cell r="G61">
            <v>5600</v>
          </cell>
        </row>
        <row r="62">
          <cell r="B62" t="str">
            <v>9205934</v>
          </cell>
          <cell r="G62">
            <v>2100</v>
          </cell>
        </row>
        <row r="63">
          <cell r="B63" t="str">
            <v>9205938</v>
          </cell>
          <cell r="G63">
            <v>5490</v>
          </cell>
        </row>
        <row r="64">
          <cell r="B64" t="str">
            <v>9208024</v>
          </cell>
          <cell r="G64">
            <v>1000</v>
          </cell>
        </row>
        <row r="65">
          <cell r="B65" t="str">
            <v>9209961</v>
          </cell>
          <cell r="G65">
            <v>1035</v>
          </cell>
        </row>
        <row r="66">
          <cell r="B66" t="str">
            <v>9209962</v>
          </cell>
          <cell r="G66">
            <v>23655</v>
          </cell>
        </row>
        <row r="67">
          <cell r="B67" t="str">
            <v>9210007</v>
          </cell>
          <cell r="G67">
            <v>27206</v>
          </cell>
        </row>
        <row r="68">
          <cell r="B68" t="str">
            <v>9210065</v>
          </cell>
          <cell r="G68">
            <v>210</v>
          </cell>
        </row>
      </sheetData>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Data"/>
      <sheetName val="USD"/>
      <sheetName val="GJ"/>
      <sheetName val="GJ-test"/>
      <sheetName val="TB"/>
      <sheetName val="InterCo"/>
      <sheetName val="Assets"/>
      <sheetName val="Interest"/>
      <sheetName val="B"/>
    </sheetNames>
    <sheetDataSet>
      <sheetData sheetId="0">
        <row r="3">
          <cell r="A3" t="str">
            <v>General</v>
          </cell>
          <cell r="B3" t="str">
            <v>CAML (UK)</v>
          </cell>
        </row>
        <row r="4">
          <cell r="B4" t="str">
            <v>SK (KZ)</v>
          </cell>
        </row>
        <row r="5">
          <cell r="B5" t="str">
            <v>NCML</v>
          </cell>
        </row>
        <row r="6">
          <cell r="B6" t="str">
            <v>MRL</v>
          </cell>
        </row>
        <row r="7">
          <cell r="B7" t="str">
            <v>ZMUL</v>
          </cell>
        </row>
        <row r="8">
          <cell r="B8" t="str">
            <v>MSML</v>
          </cell>
        </row>
        <row r="9">
          <cell r="B9" t="str">
            <v>BRL</v>
          </cell>
        </row>
      </sheetData>
      <sheetData sheetId="1"/>
      <sheetData sheetId="2"/>
      <sheetData sheetId="3"/>
      <sheetData sheetId="4">
        <row r="3">
          <cell r="A3">
            <v>101000</v>
          </cell>
        </row>
      </sheetData>
      <sheetData sheetId="5"/>
      <sheetData sheetId="6"/>
      <sheetData sheetId="7"/>
      <sheetData sheetId="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s_XLB_WorkbookFile"/>
      <sheetName val="Analysis Pivot"/>
      <sheetName val="Book Asset Register"/>
      <sheetName val="16520"/>
      <sheetName val="16550"/>
      <sheetName val="16560"/>
      <sheetName val="16570"/>
      <sheetName val="Tax Asset Register"/>
      <sheetName val="Book Summary"/>
    </sheetNames>
    <sheetDataSet>
      <sheetData sheetId="0"/>
      <sheetData sheetId="1"/>
      <sheetData sheetId="2">
        <row r="3606">
          <cell r="H3606">
            <v>38383</v>
          </cell>
        </row>
        <row r="3607">
          <cell r="H3607">
            <v>38411</v>
          </cell>
        </row>
        <row r="3608">
          <cell r="H3608">
            <v>38442</v>
          </cell>
        </row>
        <row r="3609">
          <cell r="H3609">
            <v>38472</v>
          </cell>
        </row>
        <row r="3610">
          <cell r="H3610">
            <v>38503</v>
          </cell>
        </row>
        <row r="3611">
          <cell r="H3611">
            <v>38533</v>
          </cell>
        </row>
        <row r="3612">
          <cell r="H3612">
            <v>38564</v>
          </cell>
        </row>
        <row r="3613">
          <cell r="H3613">
            <v>38595</v>
          </cell>
        </row>
        <row r="3614">
          <cell r="H3614">
            <v>38625</v>
          </cell>
        </row>
        <row r="3615">
          <cell r="H3615">
            <v>38656</v>
          </cell>
        </row>
        <row r="3616">
          <cell r="H3616">
            <v>38686</v>
          </cell>
        </row>
        <row r="3617">
          <cell r="H3617">
            <v>38717</v>
          </cell>
        </row>
        <row r="3621">
          <cell r="H3621" t="str">
            <v>Motor Vehicle</v>
          </cell>
        </row>
        <row r="3622">
          <cell r="H3622" t="str">
            <v>Office Furniture</v>
          </cell>
        </row>
        <row r="3623">
          <cell r="H3623" t="str">
            <v>Kitchen Equipment</v>
          </cell>
        </row>
      </sheetData>
      <sheetData sheetId="3"/>
      <sheetData sheetId="4"/>
      <sheetData sheetId="5"/>
      <sheetData sheetId="6"/>
      <sheetData sheetId="7"/>
      <sheetData sheetId="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Data"/>
      <sheetName val="USD"/>
      <sheetName val="GJ"/>
      <sheetName val="GJ-test"/>
      <sheetName val="TB"/>
      <sheetName val="InterCo"/>
      <sheetName val="Assets"/>
      <sheetName val="Interest"/>
      <sheetName val="B"/>
    </sheetNames>
    <sheetDataSet>
      <sheetData sheetId="0">
        <row r="3">
          <cell r="A3" t="str">
            <v>General</v>
          </cell>
          <cell r="B3" t="str">
            <v>CAML (UK)</v>
          </cell>
          <cell r="C3" t="str">
            <v>Handgait</v>
          </cell>
          <cell r="D3" t="str">
            <v>3991X</v>
          </cell>
          <cell r="E3" t="str">
            <v>Deductible</v>
          </cell>
          <cell r="F3" t="str">
            <v>Exploration</v>
          </cell>
          <cell r="G3" t="str">
            <v>0101--Бэлтгэл ажил-Төлөвлөгөө зохиох</v>
          </cell>
        </row>
        <row r="4">
          <cell r="A4" t="str">
            <v>IC-Finance</v>
          </cell>
          <cell r="B4" t="str">
            <v>SK (KZ)</v>
          </cell>
          <cell r="C4" t="str">
            <v>Tarbagatai</v>
          </cell>
          <cell r="D4" t="str">
            <v>11630X</v>
          </cell>
          <cell r="E4" t="str">
            <v>Non-deductible</v>
          </cell>
          <cell r="F4" t="str">
            <v>Gen.Operations</v>
          </cell>
          <cell r="G4" t="str">
            <v>0102--Бэлтгэл ажил-геолог хайгуулын ажил зохион байгуулах</v>
          </cell>
        </row>
        <row r="5">
          <cell r="A5" t="str">
            <v>IC-Other</v>
          </cell>
          <cell r="B5" t="str">
            <v>NCML</v>
          </cell>
          <cell r="C5" t="str">
            <v>Ereen</v>
          </cell>
          <cell r="D5" t="str">
            <v>3441X</v>
          </cell>
          <cell r="F5" t="str">
            <v>Mancamp</v>
          </cell>
          <cell r="G5" t="str">
            <v>0103--Бэлтгэл ажил-Геологи хайгуулын ажил төсөв хийх</v>
          </cell>
        </row>
        <row r="6">
          <cell r="A6" t="str">
            <v>Payroll</v>
          </cell>
          <cell r="B6" t="str">
            <v>MRL</v>
          </cell>
          <cell r="C6" t="str">
            <v>Asgat</v>
          </cell>
          <cell r="D6" t="str">
            <v>12424X</v>
          </cell>
          <cell r="F6" t="str">
            <v>G&amp;A-F&amp;C</v>
          </cell>
          <cell r="G6" t="str">
            <v>0104--Бэлтгэл ажил-Агаарын гэрэл зургийн тайлал</v>
          </cell>
        </row>
        <row r="7">
          <cell r="A7" t="str">
            <v>M-Closing</v>
          </cell>
          <cell r="B7" t="str">
            <v>ZMUL</v>
          </cell>
          <cell r="C7" t="str">
            <v>Tsuuts-Nuruu</v>
          </cell>
          <cell r="D7" t="str">
            <v>8697X</v>
          </cell>
          <cell r="F7" t="str">
            <v>G&amp;A-HRM</v>
          </cell>
          <cell r="G7" t="str">
            <v>0105--Бэлтгэл ажил-Сансрын зургийн боловсруулалт</v>
          </cell>
        </row>
        <row r="8">
          <cell r="A8" t="str">
            <v>Y-Closing</v>
          </cell>
          <cell r="B8" t="str">
            <v>MSML</v>
          </cell>
          <cell r="C8" t="str">
            <v>Alag-Bayan</v>
          </cell>
          <cell r="D8" t="str">
            <v>4265A</v>
          </cell>
          <cell r="F8" t="str">
            <v>G&amp;A-Legal</v>
          </cell>
          <cell r="G8" t="str">
            <v>0106--Бэлтгэл ажил-Геологийн төв фондоос материал цуглуулах</v>
          </cell>
        </row>
        <row r="9">
          <cell r="A9" t="str">
            <v>Adjustments</v>
          </cell>
          <cell r="B9" t="str">
            <v>BRL</v>
          </cell>
          <cell r="D9" t="str">
            <v>2616A</v>
          </cell>
          <cell r="F9" t="str">
            <v>G&amp;A-Other</v>
          </cell>
          <cell r="G9" t="str">
            <v>0107--Бэлтгэл ажил-Составление геологоструктурних карт районй по данним дешифрирования</v>
          </cell>
        </row>
        <row r="10">
          <cell r="A10" t="str">
            <v>Cash/Bank</v>
          </cell>
          <cell r="D10" t="str">
            <v>12761X</v>
          </cell>
          <cell r="F10" t="str">
            <v>BizDevelop</v>
          </cell>
          <cell r="G10" t="str">
            <v>0201--Талбайн зураглал-Геологическая съемка района 1:25000-1:50000</v>
          </cell>
        </row>
        <row r="11">
          <cell r="A11" t="str">
            <v>Purchasing</v>
          </cell>
          <cell r="D11" t="str">
            <v>3226X</v>
          </cell>
          <cell r="G11" t="str">
            <v>0202--Талбайн зураглал-Нарийвчилсан талбайн зураглал</v>
          </cell>
        </row>
        <row r="12">
          <cell r="A12" t="str">
            <v>Exploration</v>
          </cell>
          <cell r="G12" t="str">
            <v>0203--Талбайн зураглал-Хүдрийн бүсийн/биетийн геологийн зураг 1:500-1:5000</v>
          </cell>
        </row>
        <row r="13">
          <cell r="G13" t="str">
            <v>0301--Эрлийн маршрут-Танилцах маршрут</v>
          </cell>
        </row>
        <row r="14">
          <cell r="G14" t="str">
            <v>0302--Эрлийн маршрут-Ерөнхий эрлийн маршрут</v>
          </cell>
        </row>
        <row r="15">
          <cell r="G15" t="str">
            <v>0303--Эрлийн маршрут-Нарийвчилсан эрлийн маршрут</v>
          </cell>
        </row>
        <row r="16">
          <cell r="G16" t="str">
            <v>0304--Эрлийн маршрут-Шалгалтын маршрут</v>
          </cell>
        </row>
        <row r="17">
          <cell r="G17" t="str">
            <v>0401--Талбайн сорьцлолт-Урсгал сарнилын дээж</v>
          </cell>
        </row>
        <row r="18">
          <cell r="G18" t="str">
            <v>0402--Талбайн сорьцлолт-Геохими: Хөрсний геохими</v>
          </cell>
        </row>
        <row r="19">
          <cell r="G19" t="str">
            <v xml:space="preserve">0403--Талбайн сорьцлолт-Анхдагч геохими </v>
          </cell>
        </row>
        <row r="20">
          <cell r="G20" t="str">
            <v>0404--Талбайн сорьцлолт-Шлихийн дээж</v>
          </cell>
        </row>
        <row r="21">
          <cell r="G21" t="str">
            <v>0501--Геофизикийн ажил-Цахилгаан хайгуул</v>
          </cell>
        </row>
        <row r="22">
          <cell r="G22" t="str">
            <v>0502--Геофизикийн ажил-ЕП</v>
          </cell>
        </row>
        <row r="23">
          <cell r="G23" t="str">
            <v>0503--Геофизикийн ажил-Магнитотеллурическое профилированные</v>
          </cell>
        </row>
        <row r="24">
          <cell r="G24" t="str">
            <v>0504--Геофизикийн ажил-Вызванный поляризации</v>
          </cell>
        </row>
        <row r="25">
          <cell r="G25" t="str">
            <v>0505--Геофизикийн ажил-ВЭЗ</v>
          </cell>
        </row>
        <row r="26">
          <cell r="G26" t="str">
            <v>0506--Геофизикийн ажил-ВЭЗ-ВП</v>
          </cell>
        </row>
        <row r="27">
          <cell r="G27" t="str">
            <v>0507--Геофизикийн ажил-Терморазведка</v>
          </cell>
        </row>
        <row r="28">
          <cell r="G28" t="str">
            <v>0508--Геофизикийн ажил-Соронзон хайгуул</v>
          </cell>
        </row>
        <row r="29">
          <cell r="G29" t="str">
            <v>0509--Геофизикийн ажил-Агаарын соронзон хайгуул</v>
          </cell>
        </row>
        <row r="30">
          <cell r="G30" t="str">
            <v>0510--Геофизикийн ажил-Каротажийн судалгаа</v>
          </cell>
        </row>
        <row r="31">
          <cell r="G31" t="str">
            <v>0511--Геофизикийн ажил-Нейтроно-активационный каротаж</v>
          </cell>
        </row>
        <row r="32">
          <cell r="G32" t="str">
            <v>0512--Геофизикийн ажил-Гамма-каротаж</v>
          </cell>
        </row>
        <row r="33">
          <cell r="G33" t="str">
            <v>0513--Геофизикийн ажил-Гамма-гамма-каротаж</v>
          </cell>
        </row>
        <row r="34">
          <cell r="G34" t="str">
            <v xml:space="preserve">0514--Геофизикийн ажил-гамма спектрийн зураглал </v>
          </cell>
        </row>
        <row r="35">
          <cell r="G35" t="str">
            <v>0515--Геофизикийн ажил-Гравиметрийн хайгуул</v>
          </cell>
        </row>
        <row r="36">
          <cell r="G36" t="str">
            <v>0516--Геофизикийн ажил-Сейсмохайгуул</v>
          </cell>
        </row>
        <row r="37">
          <cell r="G37" t="str">
            <v>0517--Геофизикийн ажил-Радиометрийн судалгаа</v>
          </cell>
        </row>
        <row r="38">
          <cell r="G38" t="str">
            <v>0518--Геофизикийн ажил-Геофизикийн нэмэлт тайлалт</v>
          </cell>
        </row>
        <row r="39">
          <cell r="G39" t="str">
            <v>0601--Гидрогеологийн судалгаа ажиглалт-Талбайн судалгаа</v>
          </cell>
        </row>
        <row r="40">
          <cell r="G40" t="str">
            <v>0602--Гидрогеологийн судалгаа ажиглалт-Ордын судалгаа</v>
          </cell>
        </row>
        <row r="41">
          <cell r="G41" t="str">
            <v>0603--Гидрогеологийн судалгаа ажиглалт-усны дээж авах</v>
          </cell>
        </row>
        <row r="42">
          <cell r="G42" t="str">
            <v>0604--Гидрогеологийн судалгаа ажиглалт-шинжилгээ</v>
          </cell>
        </row>
        <row r="43">
          <cell r="G43" t="str">
            <v>0605--Гидрогеологийн судалгаа ажиглалт-Гидрогеологийн өрөмдлөг</v>
          </cell>
        </row>
        <row r="44">
          <cell r="G44" t="str">
            <v>0606--Гидрогеологийн судалгаа ажиглалт-цооногийн шавхалт</v>
          </cell>
        </row>
        <row r="45">
          <cell r="G45" t="str">
            <v>0607--Гидрогеологийн судалгаа ажиглалт-усны ажиглалт</v>
          </cell>
        </row>
        <row r="46">
          <cell r="G46" t="str">
            <v>0701--Уулын ажил:-суваг малталт</v>
          </cell>
        </row>
        <row r="47">
          <cell r="G47" t="str">
            <v>0702--Уулын ажил:-Проходка канав механизированим</v>
          </cell>
        </row>
        <row r="48">
          <cell r="G48" t="str">
            <v>0703--Уулын ажил:-Проходка канав буровзрыванным способом</v>
          </cell>
        </row>
        <row r="49">
          <cell r="G49" t="str">
            <v>0704--Уулын ажил:-шурф нэвтрэлт(шороон ордын хайгуул)</v>
          </cell>
        </row>
        <row r="50">
          <cell r="G50" t="str">
            <v>0705--Уулын ажил:-шурф нэвтрэлт(үндсэн чулуулагт)</v>
          </cell>
        </row>
        <row r="51">
          <cell r="G51" t="str">
            <v>0706--Уулын ажил:-штольня нэвтрэлт</v>
          </cell>
        </row>
        <row r="52">
          <cell r="G52" t="str">
            <v>0707--Уулын ажил:-копуш малталт</v>
          </cell>
        </row>
        <row r="53">
          <cell r="G53" t="str">
            <v>0708--Уулын ажил:-шахт</v>
          </cell>
        </row>
        <row r="54">
          <cell r="G54" t="str">
            <v>0709--Уулын ажил:-квершлаг</v>
          </cell>
        </row>
        <row r="55">
          <cell r="G55" t="str">
            <v>0710--Уулын ажил:-гезенк</v>
          </cell>
        </row>
        <row r="56">
          <cell r="G56" t="str">
            <v>0711--Уулын ажил:-карьер (хайгуул олборлолтын)</v>
          </cell>
        </row>
        <row r="57">
          <cell r="G57" t="str">
            <v>0712--Уулын ажил:-Уулын ажлын булалт</v>
          </cell>
        </row>
        <row r="58">
          <cell r="G58" t="str">
            <v>0801--Өрөмдлөг:-Монтажная работа</v>
          </cell>
        </row>
        <row r="59">
          <cell r="G59" t="str">
            <v>0802--Өрөмдлөг:-өрмийн талбай засах</v>
          </cell>
        </row>
        <row r="60">
          <cell r="G60" t="str">
            <v>0803--Өрөмдлөг:-зам засах</v>
          </cell>
        </row>
        <row r="61">
          <cell r="G61" t="str">
            <v>0804--Өрөмдлөг:-Транспортировка буровых станков</v>
          </cell>
        </row>
        <row r="62">
          <cell r="G62" t="str">
            <v>0805--Өрөмдлөг:-Механические вращательное бурение</v>
          </cell>
        </row>
        <row r="63">
          <cell r="G63" t="str">
            <v>0806--Өрөмдлөг:-Ударно вращательное бурение</v>
          </cell>
        </row>
        <row r="64">
          <cell r="G64" t="str">
            <v>0807--Өрөмдлөг:-Ударно-механическое бурение</v>
          </cell>
        </row>
        <row r="65">
          <cell r="G65" t="str">
            <v>0808--Өрөмдлөг:-Выбрационние бурение</v>
          </cell>
        </row>
        <row r="66">
          <cell r="G66" t="str">
            <v>0809--Өрөмдлөг:-Бурение шнеками</v>
          </cell>
        </row>
        <row r="67">
          <cell r="G67" t="str">
            <v xml:space="preserve">0810--Өрөмдлөг:-Ударно-канаткое бурение </v>
          </cell>
        </row>
        <row r="68">
          <cell r="G68" t="str">
            <v>0811--Өрөмдлөг:-Демонтаж буровых скважина</v>
          </cell>
        </row>
        <row r="69">
          <cell r="G69" t="str">
            <v>0812--Өрөмдлөг:-баганат</v>
          </cell>
        </row>
        <row r="70">
          <cell r="G70" t="str">
            <v>0813--Өрөмдлөг:-PQ диаметрээр</v>
          </cell>
        </row>
        <row r="71">
          <cell r="G71" t="str">
            <v>0814--Өрөмдлөг:-HQ диаметрээр</v>
          </cell>
        </row>
        <row r="72">
          <cell r="G72" t="str">
            <v>0815--Өрөмдлөг:-NQ диаметрээр</v>
          </cell>
        </row>
        <row r="73">
          <cell r="G73" t="str">
            <v>0816--Өрөмдлөг:-BQ диаметрээр</v>
          </cell>
        </row>
        <row r="74">
          <cell r="G74" t="str">
            <v>0817--Өрөмдлөг:-цохилтот</v>
          </cell>
        </row>
        <row r="75">
          <cell r="G75" t="str">
            <v>0818--Өрөмдлөг:-8”</v>
          </cell>
        </row>
        <row r="76">
          <cell r="G76" t="str">
            <v>0819--Өрөмдлөг:-6”</v>
          </cell>
        </row>
        <row r="77">
          <cell r="G77" t="str">
            <v>0820--Өрөмдлөг:-УРБ өрөмдлөг</v>
          </cell>
        </row>
        <row r="78">
          <cell r="G78" t="str">
            <v xml:space="preserve">0821--Өрөмдлөг:-эргэлтэт цохилтот </v>
          </cell>
        </row>
        <row r="79">
          <cell r="G79" t="str">
            <v>0822--Өрөмдлөг:-инклинометрийн хэмжилт</v>
          </cell>
        </row>
        <row r="80">
          <cell r="G80" t="str">
            <v>0823--Өрөмдлөг:-каирнометр</v>
          </cell>
        </row>
        <row r="81">
          <cell r="G81" t="str">
            <v>0824--Өрөмдлөг:-Бэлтгэл ажил</v>
          </cell>
        </row>
        <row r="82">
          <cell r="G82" t="str">
            <v>0825--Өрөмдлөг:-Өрмийн анги зохион байгуулалт</v>
          </cell>
        </row>
        <row r="83">
          <cell r="G83" t="str">
            <v>0826--Өрөмдлөг:-Өрмийн анги татан буулгалт</v>
          </cell>
        </row>
        <row r="84">
          <cell r="G84" t="str">
            <v>0901--Сорьцлолт-Штуфын</v>
          </cell>
        </row>
        <row r="85">
          <cell r="G85" t="str">
            <v>0902--Сорьцлолт-Цэглэн</v>
          </cell>
        </row>
        <row r="86">
          <cell r="G86" t="str">
            <v>0903--Сорьцлолт-Протолочекийн дээж</v>
          </cell>
        </row>
        <row r="87">
          <cell r="G87" t="str">
            <v>0904--Сорьцлолт-Керний</v>
          </cell>
        </row>
        <row r="88">
          <cell r="G88" t="str">
            <v>0905--Сорьцлолт-Ховилон</v>
          </cell>
        </row>
        <row r="89">
          <cell r="G89" t="str">
            <v>0906--Сорьцлолт-хусах</v>
          </cell>
        </row>
        <row r="90">
          <cell r="G90" t="str">
            <v>0907--Сорьцлолт-шлам</v>
          </cell>
        </row>
        <row r="91">
          <cell r="G91" t="str">
            <v>0908--Сорьцлолт-бөөний</v>
          </cell>
        </row>
        <row r="92">
          <cell r="G92" t="str">
            <v>0909--Сорьцлолт-Монолитын дээж</v>
          </cell>
        </row>
        <row r="93">
          <cell r="G93" t="str">
            <v>0910--Сорьцлолт-технологийн</v>
          </cell>
        </row>
        <row r="94">
          <cell r="G94" t="str">
            <v xml:space="preserve">0911--Сорьцлолт-Люминесцентные опробование </v>
          </cell>
        </row>
        <row r="95">
          <cell r="G95" t="str">
            <v>0912--Сорьцлолт-Шлиховые опробование</v>
          </cell>
        </row>
        <row r="96">
          <cell r="G96" t="str">
            <v>0913--Сорьцлолт-Шпуровые опробование</v>
          </cell>
        </row>
        <row r="97">
          <cell r="G97" t="str">
            <v>0914--Сорьцлолт-Оптико-минералогическая опробование</v>
          </cell>
        </row>
        <row r="98">
          <cell r="G98" t="str">
            <v>0915--Сорьцлолт-Геофизические опробование</v>
          </cell>
        </row>
        <row r="99">
          <cell r="G99" t="str">
            <v>1001--Хээрийн суурин боловсруулалт-анги зохион байгуулалт</v>
          </cell>
        </row>
        <row r="100">
          <cell r="G100" t="str">
            <v>1002--Хээрийн суурин боловсруулалт-анги татан буулгалт</v>
          </cell>
        </row>
        <row r="101">
          <cell r="G101" t="str">
            <v>1101--Дээжийг бэлтгэх-дээж бутлах</v>
          </cell>
        </row>
        <row r="102">
          <cell r="G102" t="str">
            <v>1102--Дээжийг бэлтгэх-дунд бутлуур</v>
          </cell>
        </row>
        <row r="103">
          <cell r="G103" t="str">
            <v>1103--Дээжийг бэлтгэх-жижиг бутлуур</v>
          </cell>
        </row>
        <row r="104">
          <cell r="G104" t="str">
            <v>1104--Дээжийг бэлтгэх-нарийн бутлуур</v>
          </cell>
        </row>
        <row r="105">
          <cell r="G105" t="str">
            <v>1105--Дээжийг бэлтгэх-дээж хураангуйлах</v>
          </cell>
        </row>
        <row r="106">
          <cell r="G106" t="str">
            <v>1106--Дээжийг бэлтгэх-Кратное</v>
          </cell>
        </row>
        <row r="107">
          <cell r="G107" t="str">
            <v>1107--Дээжийг бэлтгэх-Сокращение</v>
          </cell>
        </row>
        <row r="108">
          <cell r="G108" t="str">
            <v>1108--Дээжийг бэлтгэх-Телобковим делителом</v>
          </cell>
        </row>
        <row r="109">
          <cell r="G109" t="str">
            <v>1109--Дээжийг бэлтгэх-Сушка шлихових проб</v>
          </cell>
        </row>
        <row r="110">
          <cell r="G110" t="str">
            <v>1110--Дээжийг бэлтгэх-Рассейвание шлихових проб до 1мм</v>
          </cell>
        </row>
        <row r="111">
          <cell r="G111" t="str">
            <v>1111--Дээжийг бэлтгэх-Рассейвание металлометрических проб до 1.0мм</v>
          </cell>
        </row>
        <row r="112">
          <cell r="G112" t="str">
            <v>1201--Лабораторийн ажил-Хими</v>
          </cell>
        </row>
        <row r="113">
          <cell r="G113" t="str">
            <v>1201--Лабораторийн ажил-Спектр</v>
          </cell>
        </row>
        <row r="114">
          <cell r="G114" t="str">
            <v xml:space="preserve">1201--Лабораторийн ажил-Пробирний </v>
          </cell>
        </row>
        <row r="115">
          <cell r="G115" t="str">
            <v>1201--Лабораторийн ажил-Минералогический</v>
          </cell>
        </row>
        <row r="116">
          <cell r="G116" t="str">
            <v>1201--Лабораторийн ажил-Петрографические</v>
          </cell>
        </row>
        <row r="117">
          <cell r="G117" t="str">
            <v>1201--Лабораторийн ажил-Нүүрсхимийн</v>
          </cell>
        </row>
        <row r="118">
          <cell r="G118" t="str">
            <v>1201--Лабораторийн ажил-ICP</v>
          </cell>
        </row>
        <row r="119">
          <cell r="G119" t="str">
            <v>1201--Лабораторийн ажил-AAS</v>
          </cell>
        </row>
        <row r="120">
          <cell r="G120" t="str">
            <v>1201--Лабораторийн ажил-FIRE ASSAY</v>
          </cell>
        </row>
        <row r="121">
          <cell r="G121" t="str">
            <v>1201--Лабораторийн ажил-Хагас үйлдвэрлэлийн туршилт</v>
          </cell>
        </row>
        <row r="122">
          <cell r="G122" t="str">
            <v>1201--Лабораторийн ажил-Буталгаа</v>
          </cell>
        </row>
        <row r="123">
          <cell r="G123" t="str">
            <v>1201--Лабораторийн ажил-Шлиф аншлифийн судалгаа</v>
          </cell>
        </row>
        <row r="124">
          <cell r="G124" t="str">
            <v>1201--Лабораторийн ажил-Шлиф бэлтгэх</v>
          </cell>
        </row>
        <row r="125">
          <cell r="G125" t="str">
            <v>1201--Лабораторийн ажил-Аншлиф бэлтгэх</v>
          </cell>
        </row>
        <row r="126">
          <cell r="G126" t="str">
            <v>1201--Лабораторийн ажил-Шлиф харах</v>
          </cell>
        </row>
        <row r="127">
          <cell r="G127" t="str">
            <v>1201--Лабораторийн ажил-Аншлиф харах</v>
          </cell>
        </row>
        <row r="128">
          <cell r="G128" t="str">
            <v>1201--Лабораторийн ажил-Изучение физико-механические своиство</v>
          </cell>
        </row>
        <row r="129">
          <cell r="G129" t="str">
            <v>1201--Лабораторийн ажил-Лабораторние технологическое исследование</v>
          </cell>
        </row>
        <row r="130">
          <cell r="G130" t="str">
            <v xml:space="preserve">1201--Лабораторийн ажил-Промышленное </v>
          </cell>
        </row>
        <row r="131">
          <cell r="G131" t="str">
            <v xml:space="preserve">1201--Лабораторийн ажил-Полупромышленное </v>
          </cell>
        </row>
        <row r="132">
          <cell r="G132" t="str">
            <v>1201--Лабораторийн ажил-Изотопный анализ</v>
          </cell>
        </row>
        <row r="133">
          <cell r="G133" t="str">
            <v>1201--Лабораторийн ажил-Флюорационный анализ</v>
          </cell>
        </row>
        <row r="134">
          <cell r="G134" t="str">
            <v>1301--Тээвэр /хүн/:-Үйлдвэрлэлийн</v>
          </cell>
        </row>
        <row r="135">
          <cell r="G135" t="str">
            <v>1302--Тээвэр /хүн/:-Хүн тээвэр</v>
          </cell>
        </row>
        <row r="136">
          <cell r="G136" t="str">
            <v>1303--Тээвэр /хүн/:-Ачаа тээвэр</v>
          </cell>
        </row>
        <row r="137">
          <cell r="G137" t="str">
            <v>1401--Топогеодезийн ажил-Цооногийн холболт</v>
          </cell>
        </row>
        <row r="138">
          <cell r="G138" t="str">
            <v>1402--Топогеодезийн ажил-Привязка шурфов</v>
          </cell>
        </row>
        <row r="139">
          <cell r="G139" t="str">
            <v>1403--Топогеодезийн ажил-Привязка канав</v>
          </cell>
        </row>
        <row r="140">
          <cell r="G140" t="str">
            <v>1404--Топогеодезийн ажил-Подземние    маркшейдерская съемка</v>
          </cell>
        </row>
        <row r="141">
          <cell r="G141" t="str">
            <v>1405--Топогеодезийн ажил-Тулгуур шилжүүлэх</v>
          </cell>
        </row>
        <row r="142">
          <cell r="G142" t="str">
            <v>1406--Топогеодезийн ажил-Карьерийн зураглал</v>
          </cell>
        </row>
        <row r="143">
          <cell r="G143" t="str">
            <v>1407--Топогеодезийн ажил-Невелерийн зураглал</v>
          </cell>
        </row>
        <row r="144">
          <cell r="G144" t="str">
            <v>1408--Топогеодезийн ажил-Тахометрическия съемка</v>
          </cell>
        </row>
        <row r="145">
          <cell r="G145" t="str">
            <v>1409--Топогеодезийн ажил-Байр зүйн зураг зохиолт 1:1000, 1:2000, 1:5000</v>
          </cell>
        </row>
        <row r="146">
          <cell r="G146" t="str">
            <v>1501--Суурин боловсруулалт-материалын боловсруулалт</v>
          </cell>
        </row>
        <row r="147">
          <cell r="G147" t="str">
            <v>1502--Суурин боловсруулалт-ГХАын төлөвлөгөө хянуулах</v>
          </cell>
        </row>
        <row r="148">
          <cell r="G148" t="str">
            <v>1503--Суурин боловсруулалт-ГХАтөлөвлөгөөг давтан хянуулах</v>
          </cell>
        </row>
        <row r="149">
          <cell r="G149" t="str">
            <v>1504--Суурин боловсруулалт-ГХАжилийн үр дүнгийн тайлан хянуулах</v>
          </cell>
        </row>
        <row r="150">
          <cell r="G150" t="str">
            <v>1505--Суурин боловсруулалт-ГХАжилийн үр дүнгийн тайлан давтан хянуулах</v>
          </cell>
        </row>
        <row r="151">
          <cell r="G151" t="str">
            <v>1506--Суурин боловсруулалт-ашигт малтмалын ордын нөөцийн тайлан хянуулах, ЭБМЗөөр хэлэлцүүлэх</v>
          </cell>
        </row>
        <row r="152">
          <cell r="G152" t="str">
            <v>1507--Суурин боловсруулалт-АМын ордын нөөцийн тайланг ЭБМЗөөр хэлэлцүүлж улсын АМын нөөцийн нэгдсэн тоо бүртгэлд бүртгүүлэх</v>
          </cell>
        </row>
        <row r="153">
          <cell r="G153" t="str">
            <v>1508--Суурин боловсруулалт-Материалын боловсруулалт</v>
          </cell>
        </row>
        <row r="154">
          <cell r="G154" t="str">
            <v>1509--Суурин боловсруулалт-Жилийн тайлан</v>
          </cell>
        </row>
        <row r="155">
          <cell r="G155" t="str">
            <v>1510--Суурин боловсруулалт-Үр дүнгийн тайлан</v>
          </cell>
        </row>
        <row r="156">
          <cell r="G156" t="str">
            <v>1600--БОны.нөх.сэрг.зардал-БОны.нөх.сэрг.зардал</v>
          </cell>
        </row>
        <row r="157">
          <cell r="G157" t="str">
            <v>1701--Томилолт-Хоол хүнс</v>
          </cell>
        </row>
        <row r="158">
          <cell r="G158" t="str">
            <v xml:space="preserve">1702--Томилолт-онгоцны зардал </v>
          </cell>
        </row>
        <row r="159">
          <cell r="G159" t="str">
            <v>1703--Томилолт-зочид буудлын зардал</v>
          </cell>
        </row>
        <row r="160">
          <cell r="G160" t="str">
            <v>1801--Бусад нэмэгдэх зардлууд-Зардлын нийт дүн</v>
          </cell>
        </row>
        <row r="161">
          <cell r="G161" t="str">
            <v>1802--Бусад нэмэгдэх зардлууд-1 га талбайд ноогдох зардал</v>
          </cell>
        </row>
      </sheetData>
      <sheetData sheetId="1">
        <row r="2">
          <cell r="A2">
            <v>38352</v>
          </cell>
        </row>
      </sheetData>
      <sheetData sheetId="2"/>
      <sheetData sheetId="3"/>
      <sheetData sheetId="4">
        <row r="3">
          <cell r="A3">
            <v>101000</v>
          </cell>
        </row>
      </sheetData>
      <sheetData sheetId="5"/>
      <sheetData sheetId="6"/>
      <sheetData sheetId="7"/>
      <sheetData sheetId="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lalbe Exp Jan 09"/>
      <sheetName val="Billable Exp Feb 09"/>
      <sheetName val="Billable Exp Mar 09"/>
      <sheetName val="Billable Exp Apr 09"/>
      <sheetName val="Billable Exp May 09"/>
      <sheetName val="Billable Exp Jun 09"/>
      <sheetName val="Billable Exp Jul 09"/>
      <sheetName val="Billable Exp Q3"/>
      <sheetName val="Billable Exp Aug 09"/>
      <sheetName val="Billable Exp Sep 09"/>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llalbe Exp Jan 09"/>
      <sheetName val="Billable Exp Feb 09"/>
      <sheetName val="Billable Exp Mar 09"/>
      <sheetName val="Billable Exp Apr 09"/>
      <sheetName val="Billable Exp May 09"/>
      <sheetName val="Billable Exp Jun 09"/>
      <sheetName val="Billable Exp Jul 09"/>
      <sheetName val="Billable Exp Aug 09"/>
      <sheetName val="Billable Exp Sep 09"/>
      <sheetName val="Billable Exp Oct 09"/>
      <sheetName val="Billable Exp Nov 09"/>
      <sheetName val="Billable Exp Dec 09"/>
      <sheetName val="Billable Exp_Q4"/>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Total Cost Current Period"/>
      <sheetName val=" To be Billed Labor"/>
      <sheetName val="To be Billed Expense"/>
      <sheetName val="To be Adj. Labor"/>
      <sheetName val="To  be Adj. Expense"/>
      <sheetName val="Billable Labor Margin"/>
      <sheetName val="Unrecord Taxes on Exp."/>
      <sheetName val="Unrecord Liabilities"/>
      <sheetName val="Invoice Log"/>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Instructions"/>
      <sheetName val="Tables"/>
      <sheetName val="5. Intercompany"/>
      <sheetName val="2. Checklist"/>
      <sheetName val="3. FX Rates"/>
      <sheetName val="4. Trial Balance"/>
      <sheetName val="TB_ACCPAC"/>
      <sheetName val="6. Mapping Tree"/>
      <sheetName val="Proj Cashflow"/>
      <sheetName val="Cash_Forecast"/>
      <sheetName val="Cash_Actual"/>
      <sheetName val="7. Journal Template"/>
      <sheetName val="COA - P&amp;L"/>
      <sheetName val="COA - BS"/>
      <sheetName val="Cash book"/>
    </sheetNames>
    <sheetDataSet>
      <sheetData sheetId="0">
        <row r="46">
          <cell r="G46" t="str">
            <v>Sedgman LLC (Mongolia)</v>
          </cell>
        </row>
        <row r="48">
          <cell r="G48">
            <v>40602</v>
          </cell>
        </row>
      </sheetData>
      <sheetData sheetId="1">
        <row r="21">
          <cell r="C21" t="e">
            <v>#REF!</v>
          </cell>
        </row>
        <row r="38">
          <cell r="C38" t="e">
            <v>#REF!</v>
          </cell>
          <cell r="D38" t="e">
            <v>#REF!</v>
          </cell>
          <cell r="E38" t="e">
            <v>#REF!</v>
          </cell>
          <cell r="F38" t="e">
            <v>#REF!</v>
          </cell>
          <cell r="G38" t="e">
            <v>#REF!</v>
          </cell>
          <cell r="H38" t="e">
            <v>#REF!</v>
          </cell>
          <cell r="I38" t="e">
            <v>#REF!</v>
          </cell>
          <cell r="J38" t="e">
            <v>#REF!</v>
          </cell>
          <cell r="K38" t="e">
            <v>#REF!</v>
          </cell>
          <cell r="L38" t="e">
            <v>#REF!</v>
          </cell>
          <cell r="M38" t="e">
            <v>#REF!</v>
          </cell>
          <cell r="N38" t="e">
            <v>#REF!</v>
          </cell>
        </row>
        <row r="39">
          <cell r="C39" t="e">
            <v>#REF!</v>
          </cell>
          <cell r="D39" t="e">
            <v>#REF!</v>
          </cell>
          <cell r="E39" t="e">
            <v>#REF!</v>
          </cell>
          <cell r="F39" t="e">
            <v>#REF!</v>
          </cell>
          <cell r="G39" t="e">
            <v>#REF!</v>
          </cell>
          <cell r="H39" t="e">
            <v>#REF!</v>
          </cell>
          <cell r="I39" t="e">
            <v>#REF!</v>
          </cell>
          <cell r="J39" t="e">
            <v>#REF!</v>
          </cell>
          <cell r="K39" t="e">
            <v>#REF!</v>
          </cell>
          <cell r="L39" t="e">
            <v>#REF!</v>
          </cell>
          <cell r="M39" t="e">
            <v>#REF!</v>
          </cell>
          <cell r="N39" t="e">
            <v>#REF!</v>
          </cell>
        </row>
        <row r="64">
          <cell r="B64" t="str">
            <v>Yes</v>
          </cell>
        </row>
        <row r="65">
          <cell r="B65" t="str">
            <v>No</v>
          </cell>
        </row>
      </sheetData>
      <sheetData sheetId="2" refreshError="1"/>
      <sheetData sheetId="3" refreshError="1"/>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erenceData"/>
      <sheetName val="accounts"/>
      <sheetName val="Analytics"/>
      <sheetName val="DataEntry"/>
      <sheetName val="Summary"/>
      <sheetName val="InterCoAnalysis"/>
      <sheetName val="Output"/>
      <sheetName val="RUSSIAN (3)"/>
    </sheetNames>
    <sheetDataSet>
      <sheetData sheetId="0">
        <row r="13">
          <cell r="D13" t="str">
            <v>English</v>
          </cell>
        </row>
      </sheetData>
      <sheetData sheetId="1">
        <row r="6">
          <cell r="B6">
            <v>1000</v>
          </cell>
          <cell r="C6" t="str">
            <v>Short-term assets</v>
          </cell>
          <cell r="D6" t="str">
            <v>Cash &amp; bank</v>
          </cell>
          <cell r="E6" t="str">
            <v>Cash &amp; bank</v>
          </cell>
          <cell r="F6" t="str">
            <v>Cash &amp; bank</v>
          </cell>
          <cell r="G6" t="str">
            <v>Денежные средства</v>
          </cell>
        </row>
        <row r="7">
          <cell r="B7">
            <v>1010</v>
          </cell>
          <cell r="C7" t="str">
            <v>Short-term assets</v>
          </cell>
          <cell r="D7" t="str">
            <v>Cash &amp; bank</v>
          </cell>
          <cell r="E7" t="str">
            <v>Local currency -cash</v>
          </cell>
          <cell r="F7" t="str">
            <v>Local currency -cash</v>
          </cell>
          <cell r="G7" t="str">
            <v>Денежные средства в кассе в тенге</v>
          </cell>
        </row>
        <row r="8">
          <cell r="B8">
            <v>1020</v>
          </cell>
          <cell r="C8" t="str">
            <v>Short-term assets</v>
          </cell>
          <cell r="D8" t="str">
            <v>Cash &amp; bank</v>
          </cell>
          <cell r="E8" t="str">
            <v>Foreign currency - cash</v>
          </cell>
          <cell r="F8" t="str">
            <v>Foreign currency - cash</v>
          </cell>
          <cell r="G8" t="str">
            <v>Денежные средства в кассе в валюте</v>
          </cell>
        </row>
        <row r="9">
          <cell r="B9">
            <v>1030</v>
          </cell>
          <cell r="C9" t="str">
            <v>Short-term assets</v>
          </cell>
          <cell r="D9" t="str">
            <v>Cash &amp; bank</v>
          </cell>
          <cell r="E9" t="str">
            <v>Cash in transit - cash</v>
          </cell>
          <cell r="F9" t="str">
            <v>Cash in transit - cash</v>
          </cell>
          <cell r="G9" t="str">
            <v>Денежные средства в пути</v>
          </cell>
        </row>
        <row r="10">
          <cell r="B10">
            <v>1031</v>
          </cell>
          <cell r="C10" t="str">
            <v>Short-term assets</v>
          </cell>
          <cell r="D10" t="str">
            <v>Cash &amp; bank</v>
          </cell>
          <cell r="E10" t="str">
            <v>Cash in transit - cash</v>
          </cell>
          <cell r="F10" t="str">
            <v>Local currency - cash</v>
          </cell>
          <cell r="G10" t="str">
            <v>Денежные средства в пути в тенге</v>
          </cell>
        </row>
        <row r="11">
          <cell r="B11">
            <v>1032</v>
          </cell>
          <cell r="C11" t="str">
            <v>Short-term assets</v>
          </cell>
          <cell r="D11" t="str">
            <v>Cash &amp; bank</v>
          </cell>
          <cell r="E11" t="str">
            <v>Cash in transit - cash</v>
          </cell>
          <cell r="F11" t="str">
            <v>Foreign currency - cash</v>
          </cell>
          <cell r="G11" t="str">
            <v>Денежные средства в пути в валюте</v>
          </cell>
        </row>
        <row r="12">
          <cell r="B12">
            <v>1040</v>
          </cell>
          <cell r="C12" t="str">
            <v>Short-term assets</v>
          </cell>
          <cell r="D12" t="str">
            <v>Cash &amp; bank</v>
          </cell>
          <cell r="E12" t="str">
            <v>Local currency - bank</v>
          </cell>
          <cell r="F12" t="str">
            <v>Local currency - bank</v>
          </cell>
          <cell r="G12" t="str">
            <v>Денежные средства на текущих банковских счетах в тенге</v>
          </cell>
        </row>
        <row r="13">
          <cell r="B13">
            <v>1050</v>
          </cell>
          <cell r="C13" t="str">
            <v>Short-term assets</v>
          </cell>
          <cell r="D13" t="str">
            <v>Cash &amp; bank</v>
          </cell>
          <cell r="E13" t="str">
            <v>Foreign currency - bank</v>
          </cell>
          <cell r="F13" t="str">
            <v>Foreign currency - bank</v>
          </cell>
          <cell r="G13" t="str">
            <v>Денежные средства на текущих банковских счетах в валюте</v>
          </cell>
        </row>
        <row r="14">
          <cell r="B14">
            <v>1060</v>
          </cell>
          <cell r="C14" t="str">
            <v>Short-term assets</v>
          </cell>
          <cell r="D14" t="str">
            <v>Cash &amp; bank</v>
          </cell>
          <cell r="E14" t="str">
            <v>Deposits - bank</v>
          </cell>
          <cell r="F14" t="str">
            <v>Deposits - bank</v>
          </cell>
          <cell r="G14" t="str">
            <v>Денежные средства на депозитных банковских счетах</v>
          </cell>
        </row>
        <row r="15">
          <cell r="B15">
            <v>1070</v>
          </cell>
          <cell r="C15" t="str">
            <v>Short-term assets</v>
          </cell>
          <cell r="D15" t="str">
            <v>Cash &amp; bank</v>
          </cell>
          <cell r="E15" t="str">
            <v>Special accounts - bank</v>
          </cell>
          <cell r="F15" t="str">
            <v>Special accounts - bank</v>
          </cell>
          <cell r="G15" t="str">
            <v>Денежные средства на специальных счетах</v>
          </cell>
        </row>
        <row r="16">
          <cell r="B16">
            <v>1100</v>
          </cell>
          <cell r="C16" t="str">
            <v>Short-term assets</v>
          </cell>
          <cell r="D16" t="str">
            <v>Short-term financial assets</v>
          </cell>
          <cell r="E16" t="str">
            <v>Short-term financial assets</v>
          </cell>
          <cell r="F16" t="str">
            <v>Short-term financial assets</v>
          </cell>
          <cell r="G16" t="str">
            <v>Денежные средства на специальных счетах</v>
          </cell>
        </row>
        <row r="17">
          <cell r="B17">
            <v>1110</v>
          </cell>
          <cell r="C17" t="str">
            <v>Short-term assets</v>
          </cell>
          <cell r="D17" t="str">
            <v>Short-term financial assets</v>
          </cell>
          <cell r="E17" t="str">
            <v>Short-term loans receivable</v>
          </cell>
          <cell r="F17" t="str">
            <v>Short-term loans receivable</v>
          </cell>
          <cell r="G17" t="str">
            <v>Краткосрочные предоставленные займы</v>
          </cell>
        </row>
        <row r="18">
          <cell r="B18">
            <v>1111</v>
          </cell>
          <cell r="C18" t="str">
            <v>Short-term assets</v>
          </cell>
          <cell r="D18" t="str">
            <v>Short-term financial assets</v>
          </cell>
          <cell r="E18" t="str">
            <v>Short-term loans receivable</v>
          </cell>
          <cell r="F18" t="str">
            <v xml:space="preserve">External </v>
          </cell>
          <cell r="G18" t="str">
            <v>внешние</v>
          </cell>
        </row>
        <row r="19">
          <cell r="B19">
            <v>1112</v>
          </cell>
          <cell r="C19" t="str">
            <v>Short-term assets</v>
          </cell>
          <cell r="D19" t="str">
            <v>Short-term financial assets</v>
          </cell>
          <cell r="E19" t="str">
            <v>Short-term loans receivable</v>
          </cell>
          <cell r="F19" t="str">
            <v>Inter-group</v>
          </cell>
          <cell r="G19" t="str">
            <v>внутри группы</v>
          </cell>
        </row>
        <row r="20">
          <cell r="B20">
            <v>1120</v>
          </cell>
          <cell r="C20" t="str">
            <v>Short-term assets</v>
          </cell>
          <cell r="D20" t="str">
            <v>Short-term financial assets</v>
          </cell>
          <cell r="E20" t="str">
            <v>Short-term financial assets (marketable securities)</v>
          </cell>
          <cell r="F20" t="str">
            <v>Short-term financial assets (marketable securities)</v>
          </cell>
          <cell r="G20" t="str">
            <v>Краткосрочные финансовые активы, предназначенные для торговли</v>
          </cell>
        </row>
        <row r="21">
          <cell r="B21">
            <v>1130</v>
          </cell>
          <cell r="C21" t="str">
            <v>Short-term assets</v>
          </cell>
          <cell r="D21" t="str">
            <v>Short-term financial assets</v>
          </cell>
          <cell r="E21" t="str">
            <v>Short-term investments</v>
          </cell>
          <cell r="F21" t="str">
            <v>Short-term investments</v>
          </cell>
          <cell r="G21" t="str">
            <v>Краткосрочные инвестиции, удерживаемые до погашения</v>
          </cell>
        </row>
        <row r="22">
          <cell r="B22">
            <v>1140</v>
          </cell>
          <cell r="C22" t="str">
            <v>Short-term assets</v>
          </cell>
          <cell r="D22" t="str">
            <v>Short-term financial assets</v>
          </cell>
          <cell r="E22" t="str">
            <v>Short-term investments</v>
          </cell>
          <cell r="F22" t="str">
            <v>Short-term investments</v>
          </cell>
          <cell r="G22" t="str">
            <v>Краткосрочные финансовые инвестиции, имеющиеся в наличие для продажи</v>
          </cell>
        </row>
        <row r="23">
          <cell r="B23">
            <v>1150</v>
          </cell>
          <cell r="C23" t="str">
            <v>Short-term assets</v>
          </cell>
          <cell r="D23" t="str">
            <v>Short-term financial assets</v>
          </cell>
          <cell r="E23" t="str">
            <v>Other short-term financial investments</v>
          </cell>
          <cell r="F23" t="str">
            <v>Other short-term financial investments</v>
          </cell>
          <cell r="G23" t="str">
            <v>Прочие краткосрочные финансовые инвестиции</v>
          </cell>
        </row>
        <row r="24">
          <cell r="B24">
            <v>1200</v>
          </cell>
          <cell r="C24" t="str">
            <v>Short-term assets</v>
          </cell>
          <cell r="D24" t="str">
            <v>Accounts receivables</v>
          </cell>
          <cell r="E24" t="str">
            <v>Accounts receivables</v>
          </cell>
          <cell r="F24" t="str">
            <v>Accounts receivables</v>
          </cell>
          <cell r="G24" t="str">
            <v>Краткосрочная дебиторская задолженность</v>
          </cell>
        </row>
        <row r="25">
          <cell r="B25">
            <v>1210</v>
          </cell>
          <cell r="C25" t="str">
            <v>Short-term assets</v>
          </cell>
          <cell r="D25" t="str">
            <v>Accounts receivables</v>
          </cell>
          <cell r="E25" t="str">
            <v>Short-term receivables - customers</v>
          </cell>
          <cell r="F25" t="str">
            <v>Short-term receivables - customers</v>
          </cell>
          <cell r="G25" t="str">
            <v>Краткосрочная дебиторская задолженность покупателей и заказчиков</v>
          </cell>
        </row>
        <row r="26">
          <cell r="B26">
            <v>1220</v>
          </cell>
          <cell r="C26" t="str">
            <v>Short-term assets</v>
          </cell>
          <cell r="D26" t="str">
            <v>Accounts receivables</v>
          </cell>
          <cell r="E26" t="str">
            <v>Short-term receivables - subsidiaries</v>
          </cell>
          <cell r="F26" t="str">
            <v>Short-term receivables - subsidiaries</v>
          </cell>
          <cell r="G26" t="str">
            <v>Краткосрочная дебиторская задолженность дочерних организаций</v>
          </cell>
        </row>
        <row r="27">
          <cell r="B27">
            <v>1230</v>
          </cell>
          <cell r="C27" t="str">
            <v>Short-term assets</v>
          </cell>
          <cell r="D27" t="str">
            <v>Accounts receivables</v>
          </cell>
          <cell r="E27" t="str">
            <v>Short-term receivables - associate co's</v>
          </cell>
          <cell r="F27" t="str">
            <v>Short-term receivables - associate co's</v>
          </cell>
          <cell r="G27" t="str">
            <v>Краткосрочная дебиторская задолженность ассоциированных и совместных организаций</v>
          </cell>
        </row>
        <row r="28">
          <cell r="B28">
            <v>1240</v>
          </cell>
          <cell r="C28" t="str">
            <v>Short-term assets</v>
          </cell>
          <cell r="D28" t="str">
            <v>Accounts receivables</v>
          </cell>
          <cell r="E28" t="str">
            <v>Short-term receivables - branch</v>
          </cell>
          <cell r="F28" t="str">
            <v>Short-term receivables - branch</v>
          </cell>
          <cell r="G28" t="str">
            <v>Краткосрочная дебиторская задолженность филиалов и структурных подразделений</v>
          </cell>
        </row>
        <row r="29">
          <cell r="B29">
            <v>1250</v>
          </cell>
          <cell r="C29" t="str">
            <v>Short-term assets</v>
          </cell>
          <cell r="D29" t="str">
            <v>Accounts receivables</v>
          </cell>
          <cell r="E29" t="str">
            <v>Short-term employee receivable</v>
          </cell>
          <cell r="F29" t="str">
            <v>Short-term employee receivable</v>
          </cell>
          <cell r="G29" t="str">
            <v>Краткосрочная дебиторская задолженность работников</v>
          </cell>
        </row>
        <row r="30">
          <cell r="B30">
            <v>1251</v>
          </cell>
          <cell r="C30" t="str">
            <v>Short-term assets</v>
          </cell>
          <cell r="D30" t="str">
            <v>Accounts receivables</v>
          </cell>
          <cell r="E30" t="str">
            <v>Short-term employee receivable</v>
          </cell>
          <cell r="F30" t="str">
            <v>Employee advances</v>
          </cell>
          <cell r="G30" t="str">
            <v>Краткосрочная задолженность подотчетных лиц</v>
          </cell>
        </row>
        <row r="31">
          <cell r="B31">
            <v>1252</v>
          </cell>
          <cell r="C31" t="str">
            <v>Short-term assets</v>
          </cell>
          <cell r="D31" t="str">
            <v>Accounts receivables</v>
          </cell>
          <cell r="E31" t="str">
            <v>Short-term employee receivable</v>
          </cell>
          <cell r="F31" t="str">
            <v>Employee loans</v>
          </cell>
          <cell r="G31" t="str">
            <v>Employee loans</v>
          </cell>
        </row>
        <row r="32">
          <cell r="B32">
            <v>1253</v>
          </cell>
          <cell r="C32" t="str">
            <v>Short-term assets</v>
          </cell>
          <cell r="D32" t="str">
            <v>Accounts receivables</v>
          </cell>
          <cell r="E32" t="str">
            <v>Short-term employee receivable</v>
          </cell>
          <cell r="F32" t="str">
            <v>Employee receivables</v>
          </cell>
          <cell r="G32" t="str">
            <v>Employee receivables</v>
          </cell>
        </row>
        <row r="33">
          <cell r="B33">
            <v>1260</v>
          </cell>
          <cell r="C33" t="str">
            <v>Short-term assets</v>
          </cell>
          <cell r="D33" t="str">
            <v>Accounts receivables</v>
          </cell>
          <cell r="E33" t="str">
            <v>Short-term lease receivables</v>
          </cell>
          <cell r="F33" t="str">
            <v>Short-term lease receivables</v>
          </cell>
          <cell r="G33" t="str">
            <v>Краткосрочная дебиторская задолженность по аренде</v>
          </cell>
        </row>
        <row r="34">
          <cell r="B34">
            <v>1270</v>
          </cell>
          <cell r="C34" t="str">
            <v>Short-term assets</v>
          </cell>
          <cell r="D34" t="str">
            <v>Accounts receivables</v>
          </cell>
          <cell r="E34" t="str">
            <v>Short-term interest receivables</v>
          </cell>
          <cell r="F34" t="str">
            <v>Short-term interest receivables</v>
          </cell>
          <cell r="G34" t="str">
            <v>Краткосрочные вознаграждения к получению</v>
          </cell>
        </row>
        <row r="35">
          <cell r="B35">
            <v>1271</v>
          </cell>
          <cell r="C35" t="str">
            <v>Short-term assets</v>
          </cell>
          <cell r="D35" t="str">
            <v>Accounts receivables</v>
          </cell>
          <cell r="E35" t="str">
            <v>Short-term interest receivables</v>
          </cell>
          <cell r="F35" t="str">
            <v xml:space="preserve">External </v>
          </cell>
          <cell r="G35" t="str">
            <v>внешние</v>
          </cell>
        </row>
        <row r="36">
          <cell r="B36">
            <v>1271</v>
          </cell>
          <cell r="C36" t="str">
            <v>Short-term assets</v>
          </cell>
          <cell r="D36" t="str">
            <v>Accounts receivables</v>
          </cell>
          <cell r="E36" t="str">
            <v>Short-term interest receivables</v>
          </cell>
          <cell r="F36" t="str">
            <v>Inter-group</v>
          </cell>
          <cell r="G36" t="str">
            <v>внешние</v>
          </cell>
        </row>
        <row r="37">
          <cell r="B37">
            <v>1280</v>
          </cell>
          <cell r="C37" t="str">
            <v>Short-term assets</v>
          </cell>
          <cell r="D37" t="str">
            <v>Accounts receivables</v>
          </cell>
          <cell r="E37" t="str">
            <v>Other short-term receivables</v>
          </cell>
          <cell r="F37" t="str">
            <v>Other short-term receivables</v>
          </cell>
          <cell r="G37" t="str">
            <v>Прочая краткосрочная дебиторская задолженность</v>
          </cell>
        </row>
        <row r="38">
          <cell r="B38">
            <v>1281</v>
          </cell>
          <cell r="C38" t="str">
            <v>Short-term assets</v>
          </cell>
          <cell r="D38" t="str">
            <v>Accounts receivables</v>
          </cell>
          <cell r="E38" t="str">
            <v>Other short-term receivables</v>
          </cell>
          <cell r="F38" t="str">
            <v>Supplier receivables</v>
          </cell>
          <cell r="G38" t="str">
            <v>Задолженность по возвратам ТМЗ поставщикам</v>
          </cell>
        </row>
        <row r="39">
          <cell r="B39">
            <v>1282</v>
          </cell>
          <cell r="C39" t="str">
            <v>Short-term assets</v>
          </cell>
          <cell r="D39" t="str">
            <v>Accounts receivables</v>
          </cell>
          <cell r="E39" t="str">
            <v>Other short-term receivables</v>
          </cell>
          <cell r="F39" t="str">
            <v>Claims receivable</v>
          </cell>
          <cell r="G39" t="str">
            <v>Задолженность по претензиям</v>
          </cell>
        </row>
        <row r="40">
          <cell r="B40">
            <v>1283</v>
          </cell>
          <cell r="C40" t="str">
            <v>Short-term assets</v>
          </cell>
          <cell r="D40" t="str">
            <v>Accounts receivables</v>
          </cell>
          <cell r="E40" t="str">
            <v>Other short-term receivables</v>
          </cell>
          <cell r="F40" t="str">
            <v>not used</v>
          </cell>
          <cell r="G40" t="str">
            <v>Задолженность по выявленным недостачам ТМЗ</v>
          </cell>
        </row>
        <row r="41">
          <cell r="B41">
            <v>1284</v>
          </cell>
          <cell r="C41" t="str">
            <v>Short-term assets</v>
          </cell>
          <cell r="D41" t="str">
            <v>Accounts receivables</v>
          </cell>
          <cell r="E41" t="str">
            <v>Other short-term receivables</v>
          </cell>
          <cell r="F41" t="str">
            <v>Other receivables</v>
          </cell>
          <cell r="G41" t="str">
            <v>Прочая краткосрочная дебиторская задолженность</v>
          </cell>
        </row>
        <row r="42">
          <cell r="B42">
            <v>1290</v>
          </cell>
          <cell r="C42" t="str">
            <v>Short-term assets</v>
          </cell>
          <cell r="D42" t="str">
            <v>Accounts receivables</v>
          </cell>
          <cell r="E42" t="str">
            <v>Reserve for doubtful receivables</v>
          </cell>
          <cell r="F42" t="str">
            <v>Reserve for doubtful receivables</v>
          </cell>
          <cell r="G42" t="str">
            <v>Резерв по сомнительным требованиям</v>
          </cell>
        </row>
        <row r="43">
          <cell r="B43">
            <v>1300</v>
          </cell>
          <cell r="C43" t="str">
            <v>Short-term assets</v>
          </cell>
          <cell r="D43" t="str">
            <v>Inventory</v>
          </cell>
          <cell r="E43" t="str">
            <v>Inventory</v>
          </cell>
          <cell r="F43" t="str">
            <v>Inventory</v>
          </cell>
          <cell r="G43" t="str">
            <v>Резерв по сомнительным требованиям</v>
          </cell>
        </row>
        <row r="44">
          <cell r="B44">
            <v>1310</v>
          </cell>
          <cell r="C44" t="str">
            <v>Short-term assets</v>
          </cell>
          <cell r="D44" t="str">
            <v>Inventory</v>
          </cell>
          <cell r="E44" t="str">
            <v>Raw materials &amp; supplies</v>
          </cell>
          <cell r="F44" t="str">
            <v>Raw materials &amp; supplies</v>
          </cell>
          <cell r="G44" t="str">
            <v>Сырье и материалы</v>
          </cell>
        </row>
        <row r="45">
          <cell r="B45">
            <v>1320</v>
          </cell>
          <cell r="C45" t="str">
            <v>Short-term assets</v>
          </cell>
          <cell r="D45" t="str">
            <v>Inventory</v>
          </cell>
          <cell r="E45" t="str">
            <v>Finished goods - own manufactured</v>
          </cell>
          <cell r="F45" t="str">
            <v>Finished goods - own manufactured</v>
          </cell>
          <cell r="G45" t="str">
            <v>Готовая продукция</v>
          </cell>
        </row>
        <row r="46">
          <cell r="B46">
            <v>1330</v>
          </cell>
          <cell r="C46" t="str">
            <v>Short-term assets</v>
          </cell>
          <cell r="D46" t="str">
            <v>Inventory</v>
          </cell>
          <cell r="E46" t="str">
            <v>Finished goods - purchased</v>
          </cell>
          <cell r="F46" t="str">
            <v>Finished goods - purchased</v>
          </cell>
          <cell r="G46" t="str">
            <v>Товары</v>
          </cell>
        </row>
        <row r="47">
          <cell r="B47">
            <v>1340</v>
          </cell>
          <cell r="C47" t="str">
            <v>Short-term assets</v>
          </cell>
          <cell r="D47" t="str">
            <v>Inventory</v>
          </cell>
          <cell r="E47" t="str">
            <v>Work-in-progress</v>
          </cell>
          <cell r="F47" t="str">
            <v>Work-in-progress</v>
          </cell>
          <cell r="G47" t="str">
            <v>Незавершенное производство</v>
          </cell>
        </row>
        <row r="48">
          <cell r="B48">
            <v>1341</v>
          </cell>
          <cell r="C48" t="str">
            <v>Short-term assets</v>
          </cell>
          <cell r="D48" t="str">
            <v>Inventory</v>
          </cell>
          <cell r="E48" t="str">
            <v>Work-in-progress</v>
          </cell>
          <cell r="F48" t="str">
            <v>Major production</v>
          </cell>
          <cell r="G48" t="str">
            <v>Основное производство</v>
          </cell>
        </row>
        <row r="49">
          <cell r="B49">
            <v>1342</v>
          </cell>
          <cell r="C49" t="str">
            <v>Short-term assets</v>
          </cell>
          <cell r="D49" t="str">
            <v>Inventory</v>
          </cell>
          <cell r="E49" t="str">
            <v>Work-in-progress</v>
          </cell>
          <cell r="F49" t="str">
            <v>In-house semi-production</v>
          </cell>
          <cell r="G49" t="str">
            <v>Полуфабрикаты собственного производства</v>
          </cell>
        </row>
        <row r="50">
          <cell r="B50">
            <v>1343</v>
          </cell>
          <cell r="C50" t="str">
            <v>Short-term assets</v>
          </cell>
          <cell r="D50" t="str">
            <v>Inventory</v>
          </cell>
          <cell r="E50" t="str">
            <v>Work-in-progress</v>
          </cell>
          <cell r="F50" t="str">
            <v>Auxiliary production</v>
          </cell>
          <cell r="G50" t="str">
            <v>Вспомогательные производства</v>
          </cell>
        </row>
        <row r="51">
          <cell r="B51">
            <v>1350</v>
          </cell>
          <cell r="C51" t="str">
            <v>Short-term assets</v>
          </cell>
          <cell r="D51" t="str">
            <v>Inventory</v>
          </cell>
          <cell r="E51" t="str">
            <v>Other inventory</v>
          </cell>
          <cell r="F51" t="str">
            <v>Other inventory</v>
          </cell>
          <cell r="G51" t="str">
            <v>Прочие запасы</v>
          </cell>
        </row>
        <row r="52">
          <cell r="B52">
            <v>1360</v>
          </cell>
          <cell r="C52" t="str">
            <v>Short-term assets</v>
          </cell>
          <cell r="D52" t="str">
            <v>Inventory</v>
          </cell>
          <cell r="E52" t="str">
            <v>Inventory provison</v>
          </cell>
          <cell r="F52" t="str">
            <v>Inventory provison</v>
          </cell>
          <cell r="G52" t="str">
            <v>Резерв по списанию запасов</v>
          </cell>
        </row>
        <row r="53">
          <cell r="B53">
            <v>1361</v>
          </cell>
          <cell r="C53" t="str">
            <v>Short-term assets</v>
          </cell>
          <cell r="D53" t="str">
            <v>Inventory</v>
          </cell>
          <cell r="E53" t="str">
            <v>Inventory provison</v>
          </cell>
          <cell r="F53" t="str">
            <v>Raw materials &amp; supplies</v>
          </cell>
          <cell r="G53" t="str">
            <v>Резерв по списанию сырья и материалов</v>
          </cell>
        </row>
        <row r="54">
          <cell r="B54">
            <v>1362</v>
          </cell>
          <cell r="C54" t="str">
            <v>Short-term assets</v>
          </cell>
          <cell r="D54" t="str">
            <v>Inventory</v>
          </cell>
          <cell r="E54" t="str">
            <v>Inventory provison</v>
          </cell>
          <cell r="F54" t="str">
            <v>Finished goods - own manufactured</v>
          </cell>
          <cell r="G54" t="str">
            <v>Резерв по списанию готовой продукции</v>
          </cell>
        </row>
        <row r="55">
          <cell r="B55">
            <v>1363</v>
          </cell>
          <cell r="C55" t="str">
            <v>Short-term assets</v>
          </cell>
          <cell r="D55" t="str">
            <v>Inventory</v>
          </cell>
          <cell r="E55" t="str">
            <v>Inventory provison</v>
          </cell>
          <cell r="F55" t="str">
            <v>Finished goods - purchased</v>
          </cell>
          <cell r="G55" t="str">
            <v>Резерв по списанию товаров</v>
          </cell>
        </row>
        <row r="56">
          <cell r="B56">
            <v>1400</v>
          </cell>
          <cell r="C56" t="str">
            <v>Short-term assets</v>
          </cell>
          <cell r="D56" t="str">
            <v>Current taxes receivable</v>
          </cell>
          <cell r="E56" t="str">
            <v>Current taxes receivable</v>
          </cell>
          <cell r="F56" t="str">
            <v>Current taxes receivable</v>
          </cell>
          <cell r="G56" t="str">
            <v>Текущие налоговые активы</v>
          </cell>
        </row>
        <row r="57">
          <cell r="B57">
            <v>1410</v>
          </cell>
          <cell r="C57" t="str">
            <v>Short-term assets</v>
          </cell>
          <cell r="D57" t="str">
            <v>Current taxes receivable</v>
          </cell>
          <cell r="E57" t="str">
            <v>Corporate income tax receivable</v>
          </cell>
          <cell r="F57" t="str">
            <v>Corporate income tax receivable</v>
          </cell>
          <cell r="G57" t="str">
            <v>Корпоративный подоходный налог</v>
          </cell>
        </row>
        <row r="58">
          <cell r="B58">
            <v>1420</v>
          </cell>
          <cell r="C58" t="str">
            <v>Short-term assets</v>
          </cell>
          <cell r="D58" t="str">
            <v>Current taxes receivable</v>
          </cell>
          <cell r="E58" t="str">
            <v>VAT receivable</v>
          </cell>
          <cell r="F58" t="str">
            <v>VAT receivable</v>
          </cell>
          <cell r="G58" t="str">
            <v>Налог на добавленную стоимость</v>
          </cell>
        </row>
        <row r="59">
          <cell r="B59">
            <v>1430</v>
          </cell>
          <cell r="C59" t="str">
            <v>Short-term assets</v>
          </cell>
          <cell r="D59" t="str">
            <v>Current taxes receivable</v>
          </cell>
          <cell r="E59" t="str">
            <v>Other taxes receivable</v>
          </cell>
          <cell r="F59" t="str">
            <v>Other taxes receivable</v>
          </cell>
          <cell r="G59" t="str">
            <v>Прочие налоги и другие обязательные платежи в бюджет</v>
          </cell>
        </row>
        <row r="60">
          <cell r="B60">
            <v>1500</v>
          </cell>
          <cell r="C60" t="str">
            <v>Short-term assets</v>
          </cell>
          <cell r="D60" t="str">
            <v>Assets held for sale</v>
          </cell>
          <cell r="E60" t="str">
            <v>Assets held for sale</v>
          </cell>
          <cell r="F60" t="str">
            <v>Assets held for sale</v>
          </cell>
          <cell r="G60" t="str">
            <v>Долгосрочные активы для продажи</v>
          </cell>
        </row>
        <row r="61">
          <cell r="B61">
            <v>1600</v>
          </cell>
          <cell r="C61" t="str">
            <v>Short-term assets</v>
          </cell>
          <cell r="D61" t="str">
            <v>Other short-term assets</v>
          </cell>
          <cell r="E61" t="str">
            <v>Other short-term assets</v>
          </cell>
          <cell r="F61" t="str">
            <v>Other short-term assets</v>
          </cell>
          <cell r="G61" t="str">
            <v>Прочие краткосрочные активы</v>
          </cell>
        </row>
        <row r="62">
          <cell r="B62">
            <v>1610</v>
          </cell>
          <cell r="C62" t="str">
            <v>Short-term assets</v>
          </cell>
          <cell r="D62" t="str">
            <v>Other short-term assets</v>
          </cell>
          <cell r="E62" t="str">
            <v>Short-term advances paid</v>
          </cell>
          <cell r="F62" t="str">
            <v>Short-term advances paid</v>
          </cell>
          <cell r="G62" t="str">
            <v>Краткосрочные авансы выданные</v>
          </cell>
        </row>
        <row r="63">
          <cell r="B63">
            <v>1620</v>
          </cell>
          <cell r="C63" t="str">
            <v>Short-term assets</v>
          </cell>
          <cell r="D63" t="str">
            <v>Other short-term assets</v>
          </cell>
          <cell r="E63" t="str">
            <v>Prepaid expenses</v>
          </cell>
          <cell r="F63" t="str">
            <v>Prepaid expenses</v>
          </cell>
          <cell r="G63" t="str">
            <v>Расходы будущих периодов</v>
          </cell>
        </row>
        <row r="64">
          <cell r="B64">
            <v>1630</v>
          </cell>
          <cell r="C64" t="str">
            <v>Short-term assets</v>
          </cell>
          <cell r="D64" t="str">
            <v>Other short-term assets</v>
          </cell>
          <cell r="E64" t="str">
            <v>Other</v>
          </cell>
          <cell r="F64" t="str">
            <v>Other</v>
          </cell>
          <cell r="G64" t="str">
            <v>Прочие краткосрочные активы</v>
          </cell>
        </row>
        <row r="65">
          <cell r="B65">
            <v>2000</v>
          </cell>
          <cell r="C65" t="str">
            <v>Long-term assets</v>
          </cell>
          <cell r="D65" t="str">
            <v>Long-term financial investments</v>
          </cell>
          <cell r="E65" t="str">
            <v>Long-term financial investments</v>
          </cell>
          <cell r="F65" t="str">
            <v>Long-term financial investments</v>
          </cell>
          <cell r="G65" t="str">
            <v>Долгосрочные финансовые инвестиции</v>
          </cell>
        </row>
        <row r="66">
          <cell r="B66">
            <v>2010</v>
          </cell>
          <cell r="C66" t="str">
            <v>Long-term assets</v>
          </cell>
          <cell r="D66" t="str">
            <v>Long-term financial investments</v>
          </cell>
          <cell r="E66" t="str">
            <v>Long-term loans - external</v>
          </cell>
          <cell r="F66" t="str">
            <v>Long-term loans</v>
          </cell>
          <cell r="G66" t="str">
            <v>Долгосрочные займы - внешние</v>
          </cell>
        </row>
        <row r="67">
          <cell r="B67">
            <v>2020</v>
          </cell>
          <cell r="C67" t="str">
            <v>Long-term assets</v>
          </cell>
          <cell r="D67" t="str">
            <v>Long-term financial investments</v>
          </cell>
          <cell r="E67" t="str">
            <v>Long-term financial securities</v>
          </cell>
          <cell r="F67" t="str">
            <v>Long-term financial securities</v>
          </cell>
          <cell r="G67" t="str">
            <v>Долгосрочные финансовые инвестиции, удерживаемые до погашения</v>
          </cell>
        </row>
        <row r="68">
          <cell r="B68">
            <v>2001</v>
          </cell>
          <cell r="C68" t="str">
            <v>Long-term assets</v>
          </cell>
          <cell r="D68" t="str">
            <v>Long-term financial investments</v>
          </cell>
          <cell r="E68" t="str">
            <v>Long-term financial investments</v>
          </cell>
          <cell r="F68" t="str">
            <v>Quoted</v>
          </cell>
          <cell r="G68" t="str">
            <v>котируемые</v>
          </cell>
        </row>
        <row r="69">
          <cell r="B69">
            <v>2022</v>
          </cell>
          <cell r="C69" t="str">
            <v>Long-term assets</v>
          </cell>
          <cell r="D69" t="str">
            <v>Long-term financial investments</v>
          </cell>
          <cell r="E69" t="str">
            <v>Long-term financial investments</v>
          </cell>
          <cell r="F69" t="str">
            <v>Unquoted</v>
          </cell>
          <cell r="G69" t="str">
            <v>некотируемые</v>
          </cell>
        </row>
        <row r="70">
          <cell r="B70">
            <v>2030</v>
          </cell>
          <cell r="C70" t="str">
            <v>Long-term assets</v>
          </cell>
          <cell r="D70" t="str">
            <v>Long-term financial investments</v>
          </cell>
          <cell r="E70" t="str">
            <v>not used</v>
          </cell>
          <cell r="F70" t="str">
            <v>not used</v>
          </cell>
          <cell r="G70" t="str">
            <v>Долгосрочные финансовые инвестиции для продажи</v>
          </cell>
        </row>
        <row r="71">
          <cell r="B71">
            <v>2040</v>
          </cell>
          <cell r="C71" t="str">
            <v>Long-term assets</v>
          </cell>
          <cell r="D71" t="str">
            <v>Long-term financial investments</v>
          </cell>
          <cell r="E71" t="str">
            <v>Other long-term financial investments</v>
          </cell>
          <cell r="F71" t="str">
            <v>Other long-term financial investments</v>
          </cell>
          <cell r="G71" t="str">
            <v>Прочие долгосрочные ифнансовые инвестиции</v>
          </cell>
        </row>
        <row r="72">
          <cell r="B72">
            <v>2100</v>
          </cell>
          <cell r="C72" t="str">
            <v>Long-term assets</v>
          </cell>
          <cell r="D72" t="str">
            <v>Long-term receivables</v>
          </cell>
          <cell r="E72" t="str">
            <v>Long-term receivables</v>
          </cell>
          <cell r="F72" t="str">
            <v>Long-term receivables</v>
          </cell>
          <cell r="G72" t="str">
            <v>Долгосрочная дебиторская задолженность</v>
          </cell>
        </row>
        <row r="73">
          <cell r="B73">
            <v>2110</v>
          </cell>
          <cell r="C73" t="str">
            <v>Long-term assets</v>
          </cell>
          <cell r="D73" t="str">
            <v>Long-term receivables</v>
          </cell>
          <cell r="E73" t="str">
            <v>Long-term receivables - customers</v>
          </cell>
          <cell r="F73" t="str">
            <v>Long-term receivables - customers</v>
          </cell>
          <cell r="G73" t="str">
            <v>Долгосрочная дебиторская задолженность покупатетелей и заказчиков</v>
          </cell>
        </row>
        <row r="74">
          <cell r="B74">
            <v>2120</v>
          </cell>
          <cell r="C74" t="str">
            <v>Long-term assets</v>
          </cell>
          <cell r="D74" t="str">
            <v>Long-term receivables</v>
          </cell>
          <cell r="E74" t="str">
            <v>Long-term receivables - subsidiaries</v>
          </cell>
          <cell r="F74" t="str">
            <v>Long-term receivables - subsidiaries</v>
          </cell>
          <cell r="G74" t="str">
            <v>Долгосрочная дебиторская задолженность дочерних организаций</v>
          </cell>
        </row>
        <row r="75">
          <cell r="B75">
            <v>2130</v>
          </cell>
          <cell r="C75" t="str">
            <v>Long-term assets</v>
          </cell>
          <cell r="D75" t="str">
            <v>Long-term receivables</v>
          </cell>
          <cell r="E75" t="str">
            <v>Long-term receivables - associate co's</v>
          </cell>
          <cell r="F75" t="str">
            <v>Long-term receivables - associate co's</v>
          </cell>
          <cell r="G75" t="str">
            <v>Долгосрочная дебиторская задолженность ассоциированных и совместных организаций</v>
          </cell>
        </row>
        <row r="76">
          <cell r="B76">
            <v>2140</v>
          </cell>
          <cell r="C76" t="str">
            <v>Long-term assets</v>
          </cell>
          <cell r="D76" t="str">
            <v>Long-term receivables</v>
          </cell>
          <cell r="E76" t="str">
            <v>Long-term receivables - branch</v>
          </cell>
          <cell r="F76" t="str">
            <v>Long-term receivables - branch</v>
          </cell>
          <cell r="G76" t="str">
            <v>Долгосрочная дебиторская задолженность филиалов и структурных подразделений</v>
          </cell>
        </row>
        <row r="77">
          <cell r="B77">
            <v>2150</v>
          </cell>
          <cell r="C77" t="str">
            <v>Long-term assets</v>
          </cell>
          <cell r="D77" t="str">
            <v>Long-term receivables</v>
          </cell>
          <cell r="E77" t="str">
            <v>Long-term employee receivable</v>
          </cell>
          <cell r="F77" t="str">
            <v>Long-term employee receivable</v>
          </cell>
          <cell r="G77" t="str">
            <v>Долгосрочная дебиторская задолженность работников</v>
          </cell>
        </row>
        <row r="78">
          <cell r="B78">
            <v>2151</v>
          </cell>
          <cell r="C78" t="str">
            <v>Long-term assets</v>
          </cell>
          <cell r="D78" t="str">
            <v>Long-term receivables</v>
          </cell>
          <cell r="E78" t="str">
            <v>Long-term receivables</v>
          </cell>
          <cell r="F78" t="str">
            <v>Employee advances</v>
          </cell>
          <cell r="G78" t="str">
            <v>Долгосрочная задолженность подотчетных лиц</v>
          </cell>
        </row>
        <row r="79">
          <cell r="B79">
            <v>2152</v>
          </cell>
          <cell r="C79" t="str">
            <v>Long-term assets</v>
          </cell>
          <cell r="D79" t="str">
            <v>Long-term receivables</v>
          </cell>
          <cell r="E79" t="str">
            <v>Long-term receivables</v>
          </cell>
          <cell r="F79" t="str">
            <v>Employee loans</v>
          </cell>
          <cell r="G79" t="str">
            <v>Задолженность по выплаченной заработной плате</v>
          </cell>
        </row>
        <row r="80">
          <cell r="B80">
            <v>2153</v>
          </cell>
          <cell r="C80" t="str">
            <v>Long-term assets</v>
          </cell>
          <cell r="D80" t="str">
            <v>Long-term receivables</v>
          </cell>
          <cell r="E80" t="str">
            <v>Long-term receivables</v>
          </cell>
          <cell r="F80" t="str">
            <v>Employee receivables</v>
          </cell>
          <cell r="G80" t="str">
            <v>Долгосрочная задолженность по предоставленным работникам займам</v>
          </cell>
        </row>
        <row r="81">
          <cell r="B81">
            <v>2160</v>
          </cell>
          <cell r="C81" t="str">
            <v>Long-term assets</v>
          </cell>
          <cell r="D81" t="str">
            <v>Long-term receivables</v>
          </cell>
          <cell r="E81" t="str">
            <v>Long-term lease receivables</v>
          </cell>
          <cell r="F81" t="str">
            <v>Long-term lease receivables</v>
          </cell>
          <cell r="G81" t="str">
            <v>Долгосрочная дебиторская задолженность по аренде</v>
          </cell>
        </row>
        <row r="82">
          <cell r="B82">
            <v>2170</v>
          </cell>
          <cell r="C82" t="str">
            <v>Long-term assets</v>
          </cell>
          <cell r="D82" t="str">
            <v>Long-term receivables</v>
          </cell>
          <cell r="E82" t="str">
            <v>Long-term interest receivables</v>
          </cell>
          <cell r="F82" t="str">
            <v>Long-term interest receivables</v>
          </cell>
          <cell r="G82" t="str">
            <v>Долгосрочные вознаграждения к получению</v>
          </cell>
        </row>
        <row r="83">
          <cell r="B83">
            <v>2180</v>
          </cell>
          <cell r="C83" t="str">
            <v>Long-term assets</v>
          </cell>
          <cell r="D83" t="str">
            <v>Long-term receivables</v>
          </cell>
          <cell r="E83" t="str">
            <v>Other long-term receivables</v>
          </cell>
          <cell r="F83" t="str">
            <v>Other long-term receivables</v>
          </cell>
          <cell r="G83" t="str">
            <v>Прочая долгосрочная дебиторская задолженность</v>
          </cell>
        </row>
        <row r="84">
          <cell r="B84">
            <v>2181</v>
          </cell>
          <cell r="C84" t="str">
            <v>Long-term assets</v>
          </cell>
          <cell r="D84" t="str">
            <v>Long-term receivables</v>
          </cell>
          <cell r="E84" t="str">
            <v>Other long-term receivables</v>
          </cell>
          <cell r="F84" t="str">
            <v>Supplier receivables</v>
          </cell>
          <cell r="G84" t="str">
            <v>Задолженность по возвратам ТМЗ поставщикам</v>
          </cell>
        </row>
        <row r="85">
          <cell r="B85">
            <v>2182</v>
          </cell>
          <cell r="C85" t="str">
            <v>Long-term assets</v>
          </cell>
          <cell r="D85" t="str">
            <v>Long-term receivables</v>
          </cell>
          <cell r="E85" t="str">
            <v>Other long-term receivables</v>
          </cell>
          <cell r="F85" t="str">
            <v>Claims receivable</v>
          </cell>
          <cell r="G85" t="str">
            <v>Долгосрочная задолженность по претензиям</v>
          </cell>
        </row>
        <row r="86">
          <cell r="B86">
            <v>2183</v>
          </cell>
          <cell r="C86" t="str">
            <v>Long-term assets</v>
          </cell>
          <cell r="D86" t="str">
            <v>Long-term receivables</v>
          </cell>
          <cell r="E86" t="str">
            <v>Other long-term receivables</v>
          </cell>
          <cell r="F86" t="str">
            <v>not used</v>
          </cell>
          <cell r="G86" t="str">
            <v>Задолженность по выявленным недостачам ТМЗ</v>
          </cell>
        </row>
        <row r="87">
          <cell r="B87">
            <v>2184</v>
          </cell>
          <cell r="C87" t="str">
            <v>Long-term assets</v>
          </cell>
          <cell r="D87" t="str">
            <v>Long-term receivables</v>
          </cell>
          <cell r="E87" t="str">
            <v>Other long-term receivables</v>
          </cell>
          <cell r="F87" t="str">
            <v>Other receivables</v>
          </cell>
          <cell r="G87" t="str">
            <v>Прочая долгосрочная дебиторская задолженность</v>
          </cell>
        </row>
        <row r="88">
          <cell r="B88">
            <v>2200</v>
          </cell>
          <cell r="C88" t="str">
            <v>Long-term assets</v>
          </cell>
          <cell r="D88" t="str">
            <v>Investment in associates &amp; subsidiaries</v>
          </cell>
          <cell r="E88" t="str">
            <v>Investment in associates &amp; subsidiaries</v>
          </cell>
          <cell r="F88" t="str">
            <v>Investment in associates &amp; subsidiaries</v>
          </cell>
          <cell r="G88" t="str">
            <v>Инвестиции, учитываемые методом долевого участия</v>
          </cell>
        </row>
        <row r="89">
          <cell r="B89">
            <v>2210</v>
          </cell>
          <cell r="C89" t="str">
            <v>Long-term assets</v>
          </cell>
          <cell r="D89" t="str">
            <v>Investment in associates &amp; subsidiaries</v>
          </cell>
          <cell r="E89" t="str">
            <v>Investment in associates</v>
          </cell>
          <cell r="F89" t="str">
            <v>Investment in associates</v>
          </cell>
          <cell r="G89" t="str">
            <v>Инвестиции в дочерние организации</v>
          </cell>
        </row>
        <row r="90">
          <cell r="B90">
            <v>2220</v>
          </cell>
          <cell r="C90" t="str">
            <v>Long-term assets</v>
          </cell>
          <cell r="D90" t="str">
            <v>Investment in associates &amp; subsidiaries</v>
          </cell>
          <cell r="E90" t="str">
            <v>Investment in subsidiaries</v>
          </cell>
          <cell r="F90" t="str">
            <v>Investment in subsidiaries</v>
          </cell>
          <cell r="G90" t="str">
            <v>Инвестиции в ассоциированные организации</v>
          </cell>
        </row>
        <row r="91">
          <cell r="B91">
            <v>2200</v>
          </cell>
          <cell r="C91" t="str">
            <v>Long-term assets</v>
          </cell>
          <cell r="D91" t="str">
            <v>Investment in real estate</v>
          </cell>
          <cell r="E91" t="str">
            <v>Investment in real estate</v>
          </cell>
          <cell r="F91" t="str">
            <v>Investment in real estate</v>
          </cell>
          <cell r="G91" t="str">
            <v>Инвестиционная недвижимость</v>
          </cell>
        </row>
        <row r="92">
          <cell r="B92">
            <v>2310</v>
          </cell>
          <cell r="C92" t="str">
            <v>Long-term assets</v>
          </cell>
          <cell r="D92" t="str">
            <v>Investment in real estate</v>
          </cell>
          <cell r="E92" t="str">
            <v>Investment in real estate</v>
          </cell>
          <cell r="F92" t="str">
            <v>Investment in real estate</v>
          </cell>
          <cell r="G92" t="str">
            <v>Инвестиционная недвижимость</v>
          </cell>
        </row>
        <row r="93">
          <cell r="B93">
            <v>2400</v>
          </cell>
          <cell r="C93" t="str">
            <v>Long-term assets</v>
          </cell>
          <cell r="D93" t="str">
            <v>Tangible fixed assets</v>
          </cell>
          <cell r="E93" t="str">
            <v>Tangible fixed assets</v>
          </cell>
          <cell r="F93" t="str">
            <v>Tangible fixed assets</v>
          </cell>
          <cell r="G93" t="str">
            <v>Основные средства</v>
          </cell>
        </row>
        <row r="94">
          <cell r="B94">
            <v>2400</v>
          </cell>
          <cell r="C94" t="str">
            <v>Long-term assets</v>
          </cell>
          <cell r="D94" t="str">
            <v>Tangible fixed assets</v>
          </cell>
          <cell r="E94" t="str">
            <v>Tangible fixed assets</v>
          </cell>
          <cell r="F94" t="str">
            <v>Tangible fixed assets</v>
          </cell>
          <cell r="G94" t="str">
            <v>Основные средства</v>
          </cell>
        </row>
        <row r="95">
          <cell r="B95">
            <v>2401</v>
          </cell>
          <cell r="C95" t="str">
            <v>Long-term assets</v>
          </cell>
          <cell r="D95" t="str">
            <v>Tangible fixed assets</v>
          </cell>
          <cell r="E95" t="str">
            <v>Tangible fixed assets</v>
          </cell>
          <cell r="F95" t="str">
            <v>Land</v>
          </cell>
          <cell r="G95" t="str">
            <v>Земля</v>
          </cell>
        </row>
        <row r="96">
          <cell r="B96">
            <v>2402</v>
          </cell>
          <cell r="C96" t="str">
            <v>Long-term assets</v>
          </cell>
          <cell r="D96" t="str">
            <v>Tangible fixed assets</v>
          </cell>
          <cell r="E96" t="str">
            <v>Tangible fixed assets</v>
          </cell>
          <cell r="F96" t="str">
            <v>Buildings</v>
          </cell>
          <cell r="G96" t="str">
            <v>Здания и сооружения</v>
          </cell>
        </row>
        <row r="97">
          <cell r="B97">
            <v>2403</v>
          </cell>
          <cell r="C97" t="str">
            <v>Long-term assets</v>
          </cell>
          <cell r="D97" t="str">
            <v>Tangible fixed assets</v>
          </cell>
          <cell r="E97" t="str">
            <v>Tangible fixed assets</v>
          </cell>
          <cell r="F97" t="str">
            <v>Plant &amp; equipment</v>
          </cell>
          <cell r="G97" t="str">
            <v>Заводы и оборудования</v>
          </cell>
        </row>
        <row r="98">
          <cell r="B98">
            <v>2404</v>
          </cell>
          <cell r="C98" t="str">
            <v>Long-term assets</v>
          </cell>
          <cell r="D98" t="str">
            <v>Tangible fixed assets</v>
          </cell>
          <cell r="E98" t="str">
            <v>Tangible fixed assets</v>
          </cell>
          <cell r="F98" t="str">
            <v>Motor vehicles</v>
          </cell>
          <cell r="G98" t="str">
            <v>Транспортные средства</v>
          </cell>
        </row>
        <row r="99">
          <cell r="B99">
            <v>2405</v>
          </cell>
          <cell r="C99" t="str">
            <v>Long-term assets</v>
          </cell>
          <cell r="D99" t="str">
            <v>Tangible fixed assets</v>
          </cell>
          <cell r="E99" t="str">
            <v>Tangible fixed assets</v>
          </cell>
          <cell r="F99" t="str">
            <v>Furniture &amp; fixtures</v>
          </cell>
          <cell r="G99" t="str">
            <v>Мебель и офисное оборудование</v>
          </cell>
        </row>
        <row r="100">
          <cell r="B100">
            <v>2406</v>
          </cell>
          <cell r="C100" t="str">
            <v>Long-term assets</v>
          </cell>
          <cell r="D100" t="str">
            <v>Tangible fixed assets</v>
          </cell>
          <cell r="E100" t="str">
            <v>Tangible fixed assets</v>
          </cell>
          <cell r="F100" t="str">
            <v>Computer equipment</v>
          </cell>
          <cell r="G100" t="str">
            <v>Компьютерное оборудование и оргтехника</v>
          </cell>
        </row>
        <row r="101">
          <cell r="B101">
            <v>2407</v>
          </cell>
          <cell r="C101" t="str">
            <v>Long-term assets</v>
          </cell>
          <cell r="D101" t="str">
            <v>Tangible fixed assets</v>
          </cell>
          <cell r="E101" t="str">
            <v>Tangible fixed assets</v>
          </cell>
          <cell r="F101" t="str">
            <v>Assets under construction</v>
          </cell>
          <cell r="G101" t="str">
            <v>Незавершенное строительство</v>
          </cell>
        </row>
        <row r="102">
          <cell r="B102">
            <v>2408</v>
          </cell>
          <cell r="C102" t="str">
            <v>Long-term assets</v>
          </cell>
          <cell r="D102" t="str">
            <v>Tangible fixed assets</v>
          </cell>
          <cell r="E102" t="str">
            <v>Tangible fixed assets</v>
          </cell>
          <cell r="F102" t="str">
            <v>Mining development</v>
          </cell>
          <cell r="G102" t="str">
            <v>Разработка месторождений</v>
          </cell>
        </row>
        <row r="103">
          <cell r="B103">
            <v>2409</v>
          </cell>
          <cell r="C103" t="str">
            <v>Long-term assets</v>
          </cell>
          <cell r="D103" t="str">
            <v>Tangible fixed assets</v>
          </cell>
          <cell r="E103" t="str">
            <v>Tangible fixed assets</v>
          </cell>
          <cell r="F103" t="str">
            <v>Other</v>
          </cell>
          <cell r="G103" t="str">
            <v>Прочее</v>
          </cell>
        </row>
        <row r="104">
          <cell r="B104">
            <v>2410</v>
          </cell>
          <cell r="C104" t="str">
            <v>Long-term assets</v>
          </cell>
          <cell r="D104" t="str">
            <v>Tangible fixed assets</v>
          </cell>
          <cell r="E104" t="str">
            <v>Depreciation of tangible fixed assets</v>
          </cell>
          <cell r="F104" t="str">
            <v>Depreciation of tangible fixed assets</v>
          </cell>
          <cell r="G104" t="str">
            <v>Износ основных средств</v>
          </cell>
        </row>
        <row r="105">
          <cell r="B105">
            <v>2411</v>
          </cell>
          <cell r="C105" t="str">
            <v>Long-term assets</v>
          </cell>
          <cell r="D105" t="str">
            <v>Tangible fixed assets</v>
          </cell>
          <cell r="E105" t="str">
            <v>Depreciation of tangible fixed assets</v>
          </cell>
          <cell r="F105" t="str">
            <v>Buildings</v>
          </cell>
          <cell r="G105" t="str">
            <v>Земля</v>
          </cell>
        </row>
        <row r="106">
          <cell r="B106">
            <v>2412</v>
          </cell>
          <cell r="C106" t="str">
            <v>Long-term assets</v>
          </cell>
          <cell r="D106" t="str">
            <v>Tangible fixed assets</v>
          </cell>
          <cell r="E106" t="str">
            <v>Depreciation of tangible fixed assets</v>
          </cell>
          <cell r="F106" t="str">
            <v>Plant &amp; equipment</v>
          </cell>
          <cell r="G106" t="str">
            <v>Здания и сооружения</v>
          </cell>
        </row>
        <row r="107">
          <cell r="B107">
            <v>2413</v>
          </cell>
          <cell r="C107" t="str">
            <v>Long-term assets</v>
          </cell>
          <cell r="D107" t="str">
            <v>Tangible fixed assets</v>
          </cell>
          <cell r="E107" t="str">
            <v>Depreciation of tangible fixed assets</v>
          </cell>
          <cell r="F107" t="str">
            <v>Motor vehicles</v>
          </cell>
          <cell r="G107" t="str">
            <v>Заводы и оборудования</v>
          </cell>
        </row>
        <row r="108">
          <cell r="B108">
            <v>2414</v>
          </cell>
          <cell r="C108" t="str">
            <v>Long-term assets</v>
          </cell>
          <cell r="D108" t="str">
            <v>Tangible fixed assets</v>
          </cell>
          <cell r="E108" t="str">
            <v>Depreciation of tangible fixed assets</v>
          </cell>
          <cell r="F108" t="str">
            <v>Furniture &amp; fixtures</v>
          </cell>
          <cell r="G108" t="str">
            <v>Транспортные средства</v>
          </cell>
        </row>
        <row r="109">
          <cell r="B109">
            <v>2415</v>
          </cell>
          <cell r="C109" t="str">
            <v>Long-term assets</v>
          </cell>
          <cell r="D109" t="str">
            <v>Tangible fixed assets</v>
          </cell>
          <cell r="E109" t="str">
            <v>Depreciation of tangible fixed assets</v>
          </cell>
          <cell r="F109" t="str">
            <v>Computer equipment</v>
          </cell>
          <cell r="G109" t="str">
            <v>Мебель и офисное оборудование</v>
          </cell>
        </row>
        <row r="110">
          <cell r="B110">
            <v>2416</v>
          </cell>
          <cell r="C110" t="str">
            <v>Long-term assets</v>
          </cell>
          <cell r="D110" t="str">
            <v>Tangible fixed assets</v>
          </cell>
          <cell r="E110" t="str">
            <v>Depreciation of tangible fixed assets</v>
          </cell>
          <cell r="F110" t="str">
            <v>not used</v>
          </cell>
          <cell r="G110" t="str">
            <v>Компьютерное оборудование и оргтехника</v>
          </cell>
        </row>
        <row r="111">
          <cell r="B111">
            <v>2417</v>
          </cell>
          <cell r="C111" t="str">
            <v>Long-term assets</v>
          </cell>
          <cell r="D111" t="str">
            <v>Tangible fixed assets</v>
          </cell>
          <cell r="E111" t="str">
            <v>Depreciation of tangible fixed assets</v>
          </cell>
          <cell r="F111" t="str">
            <v>Mining development</v>
          </cell>
          <cell r="G111" t="str">
            <v>Незавершенное строительство</v>
          </cell>
        </row>
        <row r="112">
          <cell r="B112">
            <v>2418</v>
          </cell>
          <cell r="C112" t="str">
            <v>Long-term assets</v>
          </cell>
          <cell r="D112" t="str">
            <v>Tangible fixed assets</v>
          </cell>
          <cell r="E112" t="str">
            <v>Depreciation of tangible fixed assets</v>
          </cell>
          <cell r="F112" t="str">
            <v>Other</v>
          </cell>
          <cell r="G112" t="str">
            <v>Разработка месторождений</v>
          </cell>
        </row>
        <row r="113">
          <cell r="B113">
            <v>2500</v>
          </cell>
          <cell r="C113" t="str">
            <v>Long-term assets</v>
          </cell>
          <cell r="D113" t="str">
            <v>Biological assets</v>
          </cell>
          <cell r="E113" t="str">
            <v>Biological assets</v>
          </cell>
          <cell r="F113" t="str">
            <v>Biological assets</v>
          </cell>
          <cell r="G113" t="str">
            <v>Прочее</v>
          </cell>
        </row>
        <row r="114">
          <cell r="B114">
            <v>2600</v>
          </cell>
          <cell r="C114" t="str">
            <v>Long-term assets</v>
          </cell>
          <cell r="D114" t="str">
            <v>Exploration assets</v>
          </cell>
          <cell r="E114" t="str">
            <v>Exploration assets</v>
          </cell>
          <cell r="F114" t="str">
            <v>Exploration assets</v>
          </cell>
          <cell r="G114" t="str">
            <v>Разведочные и оценочные активы</v>
          </cell>
        </row>
        <row r="115">
          <cell r="B115">
            <v>2700</v>
          </cell>
          <cell r="C115" t="str">
            <v>Long-term assets</v>
          </cell>
          <cell r="D115" t="str">
            <v>Intangible assets</v>
          </cell>
          <cell r="E115" t="str">
            <v>Intangible assets</v>
          </cell>
          <cell r="F115" t="str">
            <v>Intangible assets</v>
          </cell>
          <cell r="G115" t="str">
            <v>Нематериальные активы</v>
          </cell>
        </row>
        <row r="116">
          <cell r="B116">
            <v>2710</v>
          </cell>
          <cell r="C116" t="str">
            <v>Long-term assets</v>
          </cell>
          <cell r="D116" t="str">
            <v>Intangible assets</v>
          </cell>
          <cell r="E116" t="str">
            <v>Goodwill</v>
          </cell>
          <cell r="F116" t="str">
            <v>Goodwill</v>
          </cell>
          <cell r="G116" t="str">
            <v>Гудвилл</v>
          </cell>
        </row>
        <row r="117">
          <cell r="B117">
            <v>2720</v>
          </cell>
          <cell r="C117" t="str">
            <v>Long-term assets</v>
          </cell>
          <cell r="D117" t="str">
            <v>Intangible assets</v>
          </cell>
          <cell r="E117" t="str">
            <v>Amortisation of goodwill</v>
          </cell>
          <cell r="F117" t="str">
            <v>Amortisation of goodwill</v>
          </cell>
          <cell r="G117" t="str">
            <v>Амортизация гудвилла</v>
          </cell>
        </row>
        <row r="118">
          <cell r="B118">
            <v>2730</v>
          </cell>
          <cell r="C118" t="str">
            <v>Long-term assets</v>
          </cell>
          <cell r="D118" t="str">
            <v>Intangible assets</v>
          </cell>
          <cell r="E118" t="str">
            <v>Other intangibles</v>
          </cell>
          <cell r="F118" t="str">
            <v>Other intangibles</v>
          </cell>
          <cell r="G118" t="str">
            <v>Прочие нематериальные активы</v>
          </cell>
        </row>
        <row r="119">
          <cell r="B119">
            <v>2740</v>
          </cell>
          <cell r="C119" t="str">
            <v>Long-term assets</v>
          </cell>
          <cell r="D119" t="str">
            <v>Intangible assets</v>
          </cell>
          <cell r="E119" t="str">
            <v>Amortisation of other intangibles</v>
          </cell>
          <cell r="F119" t="str">
            <v>Amortisation of other intangibles</v>
          </cell>
          <cell r="G119" t="str">
            <v>Амортизация прочих нематериальных активов</v>
          </cell>
        </row>
        <row r="120">
          <cell r="B120">
            <v>2800</v>
          </cell>
          <cell r="C120" t="str">
            <v>Long-term assets</v>
          </cell>
          <cell r="D120" t="str">
            <v>Deferred taxes</v>
          </cell>
          <cell r="E120" t="str">
            <v>Deferred taxes</v>
          </cell>
          <cell r="F120" t="str">
            <v>Deferred taxes</v>
          </cell>
          <cell r="G120" t="str">
            <v>Отложенные налоговые активы</v>
          </cell>
        </row>
        <row r="121">
          <cell r="B121">
            <v>2810</v>
          </cell>
          <cell r="C121" t="str">
            <v>Long-term assets</v>
          </cell>
          <cell r="D121" t="str">
            <v>Deferred taxes</v>
          </cell>
          <cell r="E121" t="str">
            <v>Deferred corporate taxes</v>
          </cell>
          <cell r="F121" t="str">
            <v>Deferred corporate taxes</v>
          </cell>
          <cell r="G121" t="str">
            <v>Отложенный корпоративный подоходный налог</v>
          </cell>
        </row>
        <row r="122">
          <cell r="B122">
            <v>2900</v>
          </cell>
          <cell r="C122" t="str">
            <v>Long-term assets</v>
          </cell>
          <cell r="D122" t="str">
            <v>Other long-term assets</v>
          </cell>
          <cell r="E122" t="str">
            <v>Other long-term assets</v>
          </cell>
          <cell r="F122" t="str">
            <v>Other long-term assets</v>
          </cell>
          <cell r="G122" t="str">
            <v>Прочие долгосрочные активы</v>
          </cell>
        </row>
        <row r="123">
          <cell r="B123">
            <v>2910</v>
          </cell>
          <cell r="C123" t="str">
            <v>Long-term assets</v>
          </cell>
          <cell r="D123" t="str">
            <v>Other long-term assets</v>
          </cell>
          <cell r="E123" t="str">
            <v>Long-term advances</v>
          </cell>
          <cell r="F123" t="str">
            <v>Long-term advances</v>
          </cell>
          <cell r="G123" t="str">
            <v>Долгосрочные авансы выданные</v>
          </cell>
        </row>
        <row r="124">
          <cell r="B124">
            <v>2920</v>
          </cell>
          <cell r="C124" t="str">
            <v>Long-term assets</v>
          </cell>
          <cell r="D124" t="str">
            <v>Other long-term assets</v>
          </cell>
          <cell r="E124" t="str">
            <v>Long-term prepaid expenses</v>
          </cell>
          <cell r="F124" t="str">
            <v>Long-term prepaid expenses</v>
          </cell>
          <cell r="G124" t="str">
            <v>Долгосрочные расходы будущих периодов</v>
          </cell>
        </row>
        <row r="125">
          <cell r="B125">
            <v>2930</v>
          </cell>
          <cell r="C125" t="str">
            <v>Long-term assets</v>
          </cell>
          <cell r="D125" t="str">
            <v>Other long-term assets</v>
          </cell>
          <cell r="E125" t="str">
            <v>Assets under construction</v>
          </cell>
          <cell r="F125" t="str">
            <v>Assets under construction</v>
          </cell>
          <cell r="G125" t="str">
            <v>Незавершенное строительство</v>
          </cell>
        </row>
        <row r="126">
          <cell r="B126">
            <v>2940</v>
          </cell>
          <cell r="C126" t="str">
            <v>Long-term assets</v>
          </cell>
          <cell r="D126" t="str">
            <v>Other long-term assets</v>
          </cell>
          <cell r="E126" t="str">
            <v>Other</v>
          </cell>
          <cell r="F126" t="str">
            <v>Other</v>
          </cell>
          <cell r="G126" t="str">
            <v>Прочие долгосрочные активы</v>
          </cell>
        </row>
        <row r="127">
          <cell r="B127">
            <v>3000</v>
          </cell>
          <cell r="C127" t="str">
            <v>Short-term liabilities</v>
          </cell>
          <cell r="D127" t="str">
            <v>Short-term financial liabilities</v>
          </cell>
          <cell r="E127" t="str">
            <v>Short-term financial liabilities</v>
          </cell>
          <cell r="F127" t="str">
            <v>Short-term financial liabilities</v>
          </cell>
          <cell r="G127" t="str">
            <v>Краткосрочные финансовые обязательства</v>
          </cell>
        </row>
        <row r="128">
          <cell r="B128">
            <v>3010</v>
          </cell>
          <cell r="C128" t="str">
            <v>Short-term liabilities</v>
          </cell>
          <cell r="D128" t="str">
            <v>Short-term financial liabilities</v>
          </cell>
          <cell r="E128" t="str">
            <v>Short-term bank loans</v>
          </cell>
          <cell r="F128" t="str">
            <v>Short-term bank loans</v>
          </cell>
          <cell r="G128" t="str">
            <v>Краткосрочные банковские займы</v>
          </cell>
        </row>
        <row r="129">
          <cell r="B129">
            <v>3020</v>
          </cell>
          <cell r="C129" t="str">
            <v>Short-term liabilities</v>
          </cell>
          <cell r="D129" t="str">
            <v>Short-term financial liabilities</v>
          </cell>
          <cell r="E129" t="str">
            <v>Short-term non-bank loans</v>
          </cell>
          <cell r="F129" t="str">
            <v>Short-term non-bank loans</v>
          </cell>
          <cell r="G129" t="str">
            <v>Краткосрочные внебанковские займы</v>
          </cell>
        </row>
        <row r="130">
          <cell r="B130">
            <v>3021</v>
          </cell>
          <cell r="C130" t="str">
            <v>Short-term liabilities</v>
          </cell>
          <cell r="D130" t="str">
            <v>Short-term financial liabilities</v>
          </cell>
          <cell r="E130" t="str">
            <v>Short-term non-bank loans</v>
          </cell>
          <cell r="F130" t="str">
            <v xml:space="preserve">External </v>
          </cell>
          <cell r="G130" t="str">
            <v>внешние</v>
          </cell>
        </row>
        <row r="131">
          <cell r="B131">
            <v>3022</v>
          </cell>
          <cell r="C131" t="str">
            <v>Short-term liabilities</v>
          </cell>
          <cell r="D131" t="str">
            <v>Short-term financial liabilities</v>
          </cell>
          <cell r="E131" t="str">
            <v>Short-term non-bank loans</v>
          </cell>
          <cell r="F131" t="str">
            <v>Inter-group</v>
          </cell>
          <cell r="G131" t="str">
            <v>внутригрупповые</v>
          </cell>
        </row>
        <row r="132">
          <cell r="B132">
            <v>3030</v>
          </cell>
          <cell r="C132" t="str">
            <v>Short-term liabilities</v>
          </cell>
          <cell r="D132" t="str">
            <v>Short-term financial liabilities</v>
          </cell>
          <cell r="E132" t="str">
            <v>Short-term dividend payable</v>
          </cell>
          <cell r="F132" t="str">
            <v>Short-term dividend payable</v>
          </cell>
          <cell r="G132" t="str">
            <v>Краткосрочная кредиторская задолженность по дивидендам и доходам участников</v>
          </cell>
        </row>
        <row r="133">
          <cell r="B133">
            <v>3040</v>
          </cell>
          <cell r="C133" t="str">
            <v>Short-term liabilities</v>
          </cell>
          <cell r="D133" t="str">
            <v>Short-term financial liabilities</v>
          </cell>
          <cell r="E133" t="str">
            <v>Long-term financial liabilities - current element</v>
          </cell>
          <cell r="F133" t="str">
            <v>Long-term financial liabilities - current element</v>
          </cell>
          <cell r="G133" t="str">
            <v>Текущая часть долгосрочных финансовых обязательств</v>
          </cell>
        </row>
        <row r="134">
          <cell r="B134">
            <v>3050</v>
          </cell>
          <cell r="C134" t="str">
            <v>Short-term liabilities</v>
          </cell>
          <cell r="D134" t="str">
            <v>Short-term financial liabilities</v>
          </cell>
          <cell r="E134" t="str">
            <v>Short-term financial liability other</v>
          </cell>
          <cell r="F134" t="str">
            <v>Short-term financial liability other</v>
          </cell>
          <cell r="G134" t="str">
            <v>Прочие краткосрочные финансовые обязательства</v>
          </cell>
        </row>
        <row r="135">
          <cell r="B135">
            <v>3100</v>
          </cell>
          <cell r="C135" t="str">
            <v>Short-term liabilities</v>
          </cell>
          <cell r="D135" t="str">
            <v>Tax liabilities</v>
          </cell>
          <cell r="E135" t="str">
            <v>Tax liabilities</v>
          </cell>
          <cell r="F135" t="str">
            <v>Tax liabilities</v>
          </cell>
          <cell r="G135" t="str">
            <v>Обязательства по налогам</v>
          </cell>
        </row>
        <row r="136">
          <cell r="B136">
            <v>3110</v>
          </cell>
          <cell r="C136" t="str">
            <v>Short-term liabilities</v>
          </cell>
          <cell r="D136" t="str">
            <v>Tax liabilities</v>
          </cell>
          <cell r="E136" t="str">
            <v>Corporate income tax payable</v>
          </cell>
          <cell r="F136" t="str">
            <v>Corporate income tax payable</v>
          </cell>
          <cell r="G136" t="str">
            <v>Корпоративный подоходный налог подлежащий уплате</v>
          </cell>
        </row>
        <row r="137">
          <cell r="B137">
            <v>3120</v>
          </cell>
          <cell r="C137" t="str">
            <v>Short-term liabilities</v>
          </cell>
          <cell r="D137" t="str">
            <v>Tax liabilities</v>
          </cell>
          <cell r="E137" t="str">
            <v>Employee taxes payable</v>
          </cell>
          <cell r="F137" t="str">
            <v>Employee taxes payable</v>
          </cell>
          <cell r="G137" t="str">
            <v>Индивидуальный подоходный налог</v>
          </cell>
        </row>
        <row r="138">
          <cell r="B138">
            <v>3130</v>
          </cell>
          <cell r="C138" t="str">
            <v>Short-term liabilities</v>
          </cell>
          <cell r="D138" t="str">
            <v>Tax liabilities</v>
          </cell>
          <cell r="E138" t="str">
            <v>VAT payable</v>
          </cell>
          <cell r="F138" t="str">
            <v>VAT payable</v>
          </cell>
          <cell r="G138" t="str">
            <v>Налог на добавленную стоимость</v>
          </cell>
        </row>
        <row r="139">
          <cell r="B139">
            <v>3140</v>
          </cell>
          <cell r="C139" t="str">
            <v>Short-term liabilities</v>
          </cell>
          <cell r="D139" t="str">
            <v>Tax liabilities</v>
          </cell>
          <cell r="E139" t="str">
            <v>Excise tax payable</v>
          </cell>
          <cell r="F139" t="str">
            <v>Excise tax payable</v>
          </cell>
          <cell r="G139" t="str">
            <v>Акцизы</v>
          </cell>
        </row>
        <row r="140">
          <cell r="B140">
            <v>3150</v>
          </cell>
          <cell r="C140" t="str">
            <v>Short-term liabilities</v>
          </cell>
          <cell r="D140" t="str">
            <v>Tax liabilities</v>
          </cell>
          <cell r="E140" t="str">
            <v>Social taxes payable</v>
          </cell>
          <cell r="F140" t="str">
            <v>Social taxes payable</v>
          </cell>
          <cell r="G140" t="str">
            <v>Социальный налог</v>
          </cell>
        </row>
        <row r="141">
          <cell r="B141">
            <v>3160</v>
          </cell>
          <cell r="C141" t="str">
            <v>Short-term liabilities</v>
          </cell>
          <cell r="D141" t="str">
            <v>Tax liabilities</v>
          </cell>
          <cell r="E141" t="str">
            <v>Land tax payable</v>
          </cell>
          <cell r="F141" t="str">
            <v>Land tax payable</v>
          </cell>
          <cell r="G141" t="str">
            <v>Земельный налог</v>
          </cell>
        </row>
        <row r="142">
          <cell r="B142">
            <v>3170</v>
          </cell>
          <cell r="C142" t="str">
            <v>Short-term liabilities</v>
          </cell>
          <cell r="D142" t="str">
            <v>Tax liabilities</v>
          </cell>
          <cell r="E142" t="str">
            <v>Vehicle tax payable</v>
          </cell>
          <cell r="F142" t="str">
            <v>Vehicle tax payable</v>
          </cell>
          <cell r="G142" t="str">
            <v>Налог на транспортные средства</v>
          </cell>
        </row>
        <row r="143">
          <cell r="B143">
            <v>3180</v>
          </cell>
          <cell r="C143" t="str">
            <v>Short-term liabilities</v>
          </cell>
          <cell r="D143" t="str">
            <v>Tax liabilities</v>
          </cell>
          <cell r="E143" t="str">
            <v>Property tax payable</v>
          </cell>
          <cell r="F143" t="str">
            <v>Property tax payable</v>
          </cell>
          <cell r="G143" t="str">
            <v>Налог на имущество</v>
          </cell>
        </row>
        <row r="144">
          <cell r="B144">
            <v>3190</v>
          </cell>
          <cell r="C144" t="str">
            <v>Short-term liabilities</v>
          </cell>
          <cell r="D144" t="str">
            <v>Tax liabilities</v>
          </cell>
          <cell r="E144" t="str">
            <v>Other taxes payable</v>
          </cell>
          <cell r="F144" t="str">
            <v>Other taxes payable</v>
          </cell>
          <cell r="G144" t="str">
            <v>Прочие налоги</v>
          </cell>
        </row>
        <row r="145">
          <cell r="B145">
            <v>3200</v>
          </cell>
          <cell r="C145" t="str">
            <v>Short-term liabilities</v>
          </cell>
          <cell r="D145" t="str">
            <v>Employee short-term liabilities</v>
          </cell>
          <cell r="E145" t="str">
            <v>Employee short-term liabilities</v>
          </cell>
          <cell r="F145" t="str">
            <v>Employee short-term liabilities</v>
          </cell>
          <cell r="G145">
            <v>0</v>
          </cell>
        </row>
        <row r="146">
          <cell r="B146">
            <v>3210</v>
          </cell>
          <cell r="C146" t="str">
            <v>Short-term liabilities</v>
          </cell>
          <cell r="D146" t="str">
            <v>Employee short-term liabilities</v>
          </cell>
          <cell r="E146" t="str">
            <v>Social insurance payable</v>
          </cell>
          <cell r="F146" t="str">
            <v>Social insurance payable</v>
          </cell>
          <cell r="G146" t="str">
            <v>Обязательства по социальному страхованию</v>
          </cell>
        </row>
        <row r="147">
          <cell r="B147">
            <v>3220</v>
          </cell>
          <cell r="C147" t="str">
            <v>Short-term liabilities</v>
          </cell>
          <cell r="D147" t="str">
            <v>Employee short-term liabilities</v>
          </cell>
          <cell r="E147" t="str">
            <v>Pension fund</v>
          </cell>
          <cell r="F147" t="str">
            <v>Pension fund</v>
          </cell>
          <cell r="G147" t="str">
            <v>Обязательства по пенсионным отчислениям</v>
          </cell>
        </row>
        <row r="148">
          <cell r="B148">
            <v>3230</v>
          </cell>
          <cell r="C148" t="str">
            <v>Short-term liabilities</v>
          </cell>
          <cell r="D148" t="str">
            <v>Employee short-term liabilities</v>
          </cell>
          <cell r="E148" t="str">
            <v>Other short-term liabilities - compulsory</v>
          </cell>
          <cell r="F148" t="str">
            <v>Other short-term liabilities - compulsory</v>
          </cell>
          <cell r="G148" t="str">
            <v>Прочие обязательства по другим обязательным платежам</v>
          </cell>
        </row>
        <row r="149">
          <cell r="B149">
            <v>3240</v>
          </cell>
          <cell r="C149" t="str">
            <v>Short-term liabilities</v>
          </cell>
          <cell r="D149" t="str">
            <v>Employee short-term liabilities</v>
          </cell>
          <cell r="E149" t="str">
            <v>Other short-term liabilities - volountary</v>
          </cell>
          <cell r="F149" t="str">
            <v>Other short-term liabilities - volountary</v>
          </cell>
          <cell r="G149" t="str">
            <v>Прочие обязательства по другим добровольным платежам</v>
          </cell>
        </row>
        <row r="150">
          <cell r="B150">
            <v>3300</v>
          </cell>
          <cell r="C150" t="str">
            <v>Short-term liabilities</v>
          </cell>
          <cell r="D150" t="str">
            <v>Short-term payables</v>
          </cell>
          <cell r="E150" t="str">
            <v>Short-term payables</v>
          </cell>
          <cell r="F150" t="str">
            <v>Short-term payables</v>
          </cell>
          <cell r="G150" t="str">
            <v>Краткосрочная кредиторская задолженность</v>
          </cell>
        </row>
        <row r="151">
          <cell r="B151">
            <v>3310</v>
          </cell>
          <cell r="C151" t="str">
            <v>Short-term liabilities</v>
          </cell>
          <cell r="D151" t="str">
            <v>Short-term payables</v>
          </cell>
          <cell r="E151" t="str">
            <v>Short-term payables - external</v>
          </cell>
          <cell r="F151" t="str">
            <v>Short-term payables - external</v>
          </cell>
          <cell r="G151" t="str">
            <v>Краткосрочная задолженность поставщикам и подрядчикам</v>
          </cell>
        </row>
        <row r="152">
          <cell r="B152">
            <v>3320</v>
          </cell>
          <cell r="C152" t="str">
            <v>Short-term liabilities</v>
          </cell>
          <cell r="D152" t="str">
            <v>Short-term payables</v>
          </cell>
          <cell r="E152" t="str">
            <v>Short-term payables - subsidiaries</v>
          </cell>
          <cell r="F152" t="str">
            <v>Short-term payables - subsidiaries</v>
          </cell>
          <cell r="G152" t="str">
            <v>Краткосрочная кредиторская задолженность дочерним организациям</v>
          </cell>
        </row>
        <row r="153">
          <cell r="B153">
            <v>3330</v>
          </cell>
          <cell r="C153" t="str">
            <v>Short-term liabilities</v>
          </cell>
          <cell r="D153" t="str">
            <v>Short-term payables</v>
          </cell>
          <cell r="E153" t="str">
            <v>Short-term payables - associated companies</v>
          </cell>
          <cell r="F153" t="str">
            <v>Short-term payables - associated companies</v>
          </cell>
          <cell r="G153" t="str">
            <v>Краткосрочная кредиторская задолженность ассоциированным и совместным организациям</v>
          </cell>
        </row>
        <row r="154">
          <cell r="B154">
            <v>3340</v>
          </cell>
          <cell r="C154" t="str">
            <v>Short-term liabilities</v>
          </cell>
          <cell r="D154" t="str">
            <v>Short-term payables</v>
          </cell>
          <cell r="E154" t="str">
            <v>Short-term payables - branches</v>
          </cell>
          <cell r="F154" t="str">
            <v>Short-term payables - branches</v>
          </cell>
          <cell r="G154" t="str">
            <v>Краткосрочная кредиторская задолженность филиалам и структурным подразделениям</v>
          </cell>
        </row>
        <row r="155">
          <cell r="B155">
            <v>3350</v>
          </cell>
          <cell r="C155" t="str">
            <v>Short-term liabilities</v>
          </cell>
          <cell r="D155" t="str">
            <v>Short-term payables</v>
          </cell>
          <cell r="E155" t="str">
            <v>Short-term payables to employees</v>
          </cell>
          <cell r="F155" t="str">
            <v>Short-term payables to employees</v>
          </cell>
          <cell r="G155" t="str">
            <v>Краткосрочная задолженность по оплате труда</v>
          </cell>
        </row>
        <row r="156">
          <cell r="B156">
            <v>3360</v>
          </cell>
          <cell r="C156" t="str">
            <v>Short-term liabilities</v>
          </cell>
          <cell r="D156" t="str">
            <v>Short-term payables</v>
          </cell>
          <cell r="E156" t="str">
            <v>Short-term lease liabilities</v>
          </cell>
          <cell r="F156" t="str">
            <v>Short-term lease liabilities</v>
          </cell>
          <cell r="G156" t="str">
            <v>Краткосрочная задолженность по аренде</v>
          </cell>
        </row>
        <row r="157">
          <cell r="B157">
            <v>3370</v>
          </cell>
          <cell r="C157" t="str">
            <v>Short-term liabilities</v>
          </cell>
          <cell r="D157" t="str">
            <v>Short-term payables</v>
          </cell>
          <cell r="E157" t="str">
            <v>Long-term liabilities - current element</v>
          </cell>
          <cell r="F157" t="str">
            <v>Long-term liabilities - current element</v>
          </cell>
          <cell r="G157" t="str">
            <v>Текущая часть долгосрочной кредиторской задолженности</v>
          </cell>
        </row>
        <row r="158">
          <cell r="B158">
            <v>3380</v>
          </cell>
          <cell r="C158" t="str">
            <v>Short-term liabilities</v>
          </cell>
          <cell r="D158" t="str">
            <v>Short-term payables</v>
          </cell>
          <cell r="E158" t="str">
            <v>Short-term interest payable</v>
          </cell>
          <cell r="F158" t="str">
            <v>Short-term interest payable</v>
          </cell>
          <cell r="G158" t="str">
            <v>Краткосрочные вознаграждения к выплате</v>
          </cell>
        </row>
        <row r="159">
          <cell r="B159">
            <v>3381</v>
          </cell>
          <cell r="C159" t="str">
            <v>Short-term liabilities</v>
          </cell>
          <cell r="D159" t="str">
            <v>Short-term payables</v>
          </cell>
          <cell r="E159" t="str">
            <v>Short-term interest payable</v>
          </cell>
          <cell r="F159" t="str">
            <v xml:space="preserve">External </v>
          </cell>
          <cell r="G159" t="str">
            <v>внешние</v>
          </cell>
        </row>
        <row r="160">
          <cell r="B160">
            <v>3382</v>
          </cell>
          <cell r="C160" t="str">
            <v>Short-term liabilities</v>
          </cell>
          <cell r="D160" t="str">
            <v>Short-term payables</v>
          </cell>
          <cell r="E160" t="str">
            <v>Short-term interest payable</v>
          </cell>
          <cell r="F160" t="str">
            <v>Inter-group</v>
          </cell>
          <cell r="G160" t="str">
            <v>внутригрупповые</v>
          </cell>
        </row>
        <row r="161">
          <cell r="B161">
            <v>3390</v>
          </cell>
          <cell r="C161" t="str">
            <v>Short-term liabilities</v>
          </cell>
          <cell r="D161" t="str">
            <v>Short-term payables</v>
          </cell>
          <cell r="E161" t="str">
            <v>Other short-term liabilities</v>
          </cell>
          <cell r="F161" t="str">
            <v>Other short-term liabilities</v>
          </cell>
          <cell r="G161" t="str">
            <v>Прочая краткосрочная кредиторская задолженность</v>
          </cell>
        </row>
        <row r="162">
          <cell r="B162">
            <v>3391</v>
          </cell>
          <cell r="C162" t="str">
            <v>Short-term liabilities</v>
          </cell>
          <cell r="D162" t="str">
            <v>Short-term payables</v>
          </cell>
          <cell r="E162" t="str">
            <v>Other short-term liabilities</v>
          </cell>
          <cell r="F162" t="str">
            <v>Customer payables</v>
          </cell>
          <cell r="G162" t="str">
            <v>Задолженность по возвратам реализованных готовой продукции, товаров, работ, услуг</v>
          </cell>
        </row>
        <row r="163">
          <cell r="B163">
            <v>3392</v>
          </cell>
          <cell r="C163" t="str">
            <v>Short-term liabilities</v>
          </cell>
          <cell r="D163" t="str">
            <v>Short-term payables</v>
          </cell>
          <cell r="E163" t="str">
            <v>Other short-term liabilities</v>
          </cell>
          <cell r="F163" t="str">
            <v>Claims payable</v>
          </cell>
          <cell r="G163" t="str">
            <v>Задолженность по присужденным штрафам, пеням, неустойкам</v>
          </cell>
        </row>
        <row r="164">
          <cell r="B164">
            <v>3393</v>
          </cell>
          <cell r="C164" t="str">
            <v>Short-term liabilities</v>
          </cell>
          <cell r="D164" t="str">
            <v>Short-term payables</v>
          </cell>
          <cell r="E164" t="str">
            <v>Other short-term liabilities</v>
          </cell>
          <cell r="F164" t="str">
            <v>Incorrect amounts on bank account</v>
          </cell>
          <cell r="G164" t="str">
            <v>Задолженность по ошибочно зачисленным суммам на счетах в банках</v>
          </cell>
        </row>
        <row r="165">
          <cell r="B165">
            <v>3394</v>
          </cell>
          <cell r="C165" t="str">
            <v>Short-term liabilities</v>
          </cell>
          <cell r="D165" t="str">
            <v>Short-term payables</v>
          </cell>
          <cell r="E165" t="str">
            <v>Other short-term liabilities</v>
          </cell>
          <cell r="F165" t="str">
            <v>not used</v>
          </cell>
          <cell r="G165" t="str">
            <v>Задолженность по депонированной заработной плате</v>
          </cell>
        </row>
        <row r="166">
          <cell r="B166">
            <v>3395</v>
          </cell>
          <cell r="C166" t="str">
            <v>Short-term liabilities</v>
          </cell>
          <cell r="D166" t="str">
            <v>Short-term payables</v>
          </cell>
          <cell r="E166" t="str">
            <v>Other short-term liabilities</v>
          </cell>
          <cell r="F166" t="str">
            <v>Court orders payable</v>
          </cell>
          <cell r="G166" t="str">
            <v>Задолженность по исполнительным листам</v>
          </cell>
        </row>
        <row r="167">
          <cell r="B167">
            <v>3396</v>
          </cell>
          <cell r="C167" t="str">
            <v>Short-term liabilities</v>
          </cell>
          <cell r="D167" t="str">
            <v>Short-term payables</v>
          </cell>
          <cell r="E167" t="str">
            <v>Other short-term liabilities</v>
          </cell>
          <cell r="F167" t="str">
            <v>not used</v>
          </cell>
          <cell r="G167" t="str">
            <v>Задолженность перед подотчетными лицами</v>
          </cell>
        </row>
        <row r="168">
          <cell r="B168">
            <v>3397</v>
          </cell>
          <cell r="C168" t="str">
            <v>Short-term liabilities</v>
          </cell>
          <cell r="D168" t="str">
            <v>Short-term payables</v>
          </cell>
          <cell r="E168" t="str">
            <v>Other short-term liabilities</v>
          </cell>
          <cell r="F168" t="str">
            <v>Other short-term payables</v>
          </cell>
          <cell r="G168" t="str">
            <v>Прочая краткосрочная кредиторская задолженность</v>
          </cell>
        </row>
        <row r="169">
          <cell r="B169">
            <v>3398</v>
          </cell>
          <cell r="C169" t="str">
            <v>Short-term liabilities</v>
          </cell>
          <cell r="D169" t="str">
            <v>Short-term payables</v>
          </cell>
          <cell r="E169" t="str">
            <v>Other short-term liabilities</v>
          </cell>
          <cell r="F169" t="str">
            <v>Mandatory payables to state</v>
          </cell>
          <cell r="G169" t="str">
            <v>Расчеты с фондами по обязательным платежам</v>
          </cell>
        </row>
        <row r="170">
          <cell r="B170">
            <v>3400</v>
          </cell>
          <cell r="C170" t="str">
            <v>Short-term liabilities</v>
          </cell>
          <cell r="D170" t="str">
            <v>Provisions</v>
          </cell>
          <cell r="E170" t="str">
            <v>Provisions</v>
          </cell>
          <cell r="F170" t="str">
            <v>Provisions</v>
          </cell>
          <cell r="G170" t="str">
            <v>Краткосрочные оценочные обязательства</v>
          </cell>
        </row>
        <row r="171">
          <cell r="B171">
            <v>3410</v>
          </cell>
          <cell r="C171" t="str">
            <v>Short-term liabilities</v>
          </cell>
          <cell r="D171" t="str">
            <v>Provisions</v>
          </cell>
          <cell r="E171" t="str">
            <v>Short-term waranty liabilities</v>
          </cell>
          <cell r="F171" t="str">
            <v>Short-term waranty liabilities</v>
          </cell>
          <cell r="G171" t="str">
            <v>Краткосрочные гарантийные обязательства</v>
          </cell>
        </row>
        <row r="172">
          <cell r="B172">
            <v>3420</v>
          </cell>
          <cell r="C172" t="str">
            <v>Short-term liabilities</v>
          </cell>
          <cell r="D172" t="str">
            <v>Provisions</v>
          </cell>
          <cell r="E172" t="str">
            <v>Provision for legal claims</v>
          </cell>
          <cell r="F172" t="str">
            <v>Provision for legal claims</v>
          </cell>
          <cell r="G172" t="str">
            <v>Краткосрочные обязательства по юридическим претензиям</v>
          </cell>
        </row>
        <row r="173">
          <cell r="B173">
            <v>3500</v>
          </cell>
          <cell r="C173" t="str">
            <v>Short-term liabilities</v>
          </cell>
          <cell r="D173" t="str">
            <v>Other short-term liabilities</v>
          </cell>
          <cell r="E173" t="str">
            <v>Other short-term liabilities</v>
          </cell>
          <cell r="F173" t="str">
            <v>Other short-term liabilities</v>
          </cell>
          <cell r="G173" t="str">
            <v>Прочие краткосрочные обязательства</v>
          </cell>
        </row>
        <row r="174">
          <cell r="B174">
            <v>3510</v>
          </cell>
          <cell r="C174" t="str">
            <v>Short-term liabilities</v>
          </cell>
          <cell r="D174" t="str">
            <v>Other short-term liabilities</v>
          </cell>
          <cell r="E174" t="str">
            <v>Short-term advances paid</v>
          </cell>
          <cell r="F174" t="str">
            <v>Short-term advances paid</v>
          </cell>
          <cell r="G174" t="str">
            <v>Краткосрочные авансы полученные</v>
          </cell>
        </row>
        <row r="175">
          <cell r="B175">
            <v>3520</v>
          </cell>
          <cell r="C175" t="str">
            <v>Short-term liabilities</v>
          </cell>
          <cell r="D175" t="str">
            <v>Other short-term liabilities</v>
          </cell>
          <cell r="E175" t="str">
            <v>Deferred income</v>
          </cell>
          <cell r="F175" t="str">
            <v>Deferred income</v>
          </cell>
          <cell r="G175" t="str">
            <v>Доходы будущих периодов</v>
          </cell>
        </row>
        <row r="176">
          <cell r="B176">
            <v>3530</v>
          </cell>
          <cell r="C176" t="str">
            <v>Short-term liabilities</v>
          </cell>
          <cell r="D176" t="str">
            <v>Other short-term liabilities</v>
          </cell>
          <cell r="E176" t="str">
            <v>Not used</v>
          </cell>
          <cell r="F176" t="str">
            <v>Not used</v>
          </cell>
          <cell r="G176" t="str">
            <v>не используется</v>
          </cell>
        </row>
        <row r="177">
          <cell r="B177">
            <v>3540</v>
          </cell>
          <cell r="C177" t="str">
            <v>Short-term liabilities</v>
          </cell>
          <cell r="D177" t="str">
            <v>Other short-term liabilities</v>
          </cell>
          <cell r="E177" t="str">
            <v>Other short-term liabilities</v>
          </cell>
          <cell r="F177" t="str">
            <v>Other short-term liabilities</v>
          </cell>
          <cell r="G177" t="str">
            <v>Прочие краткосрочные обязательства</v>
          </cell>
        </row>
        <row r="178">
          <cell r="B178">
            <v>3550</v>
          </cell>
          <cell r="C178" t="str">
            <v>Short-term liabilities</v>
          </cell>
          <cell r="D178" t="str">
            <v>Other short-term liabilities</v>
          </cell>
          <cell r="E178" t="str">
            <v>Accruals</v>
          </cell>
          <cell r="F178" t="str">
            <v>Accruals</v>
          </cell>
          <cell r="G178" t="str">
            <v>Начисления</v>
          </cell>
        </row>
        <row r="179">
          <cell r="B179">
            <v>4000</v>
          </cell>
          <cell r="C179" t="str">
            <v>Long-term liabilities</v>
          </cell>
          <cell r="D179" t="str">
            <v>Long-term financial liabilities</v>
          </cell>
          <cell r="E179" t="str">
            <v>Long-term financial liabilities</v>
          </cell>
          <cell r="F179" t="str">
            <v>Long-term financial liabilities</v>
          </cell>
          <cell r="G179" t="str">
            <v>Долгосрочные финансовые обязательства</v>
          </cell>
        </row>
        <row r="180">
          <cell r="B180">
            <v>4010</v>
          </cell>
          <cell r="C180" t="str">
            <v>Long-term liabilities</v>
          </cell>
          <cell r="D180" t="str">
            <v>Long-term financial liabilities</v>
          </cell>
          <cell r="E180" t="str">
            <v>Long-term bank loans</v>
          </cell>
          <cell r="F180" t="str">
            <v>Long-term bank loans</v>
          </cell>
          <cell r="G180" t="str">
            <v>Долгосрочные банковские займы</v>
          </cell>
        </row>
        <row r="181">
          <cell r="B181">
            <v>4020</v>
          </cell>
          <cell r="C181" t="str">
            <v>Long-term liabilities</v>
          </cell>
          <cell r="D181" t="str">
            <v>Long-term financial liabilities</v>
          </cell>
          <cell r="E181" t="str">
            <v>Long-term non-bank loans</v>
          </cell>
          <cell r="F181" t="str">
            <v>Long-term non-bank loans</v>
          </cell>
          <cell r="G181" t="str">
            <v>Долгосрочные внебанковские займы займы</v>
          </cell>
        </row>
        <row r="182">
          <cell r="B182">
            <v>4030</v>
          </cell>
          <cell r="C182" t="str">
            <v>Long-term liabilities</v>
          </cell>
          <cell r="D182" t="str">
            <v>Long-term financial liabilities</v>
          </cell>
          <cell r="E182" t="str">
            <v>Long-term financial liability other</v>
          </cell>
          <cell r="F182" t="str">
            <v>Long-term financial liability other</v>
          </cell>
          <cell r="G182" t="str">
            <v>Прочие долгосрочные финансовые обязательства</v>
          </cell>
        </row>
        <row r="183">
          <cell r="B183">
            <v>4100</v>
          </cell>
          <cell r="C183" t="str">
            <v>Long-term liabilities</v>
          </cell>
          <cell r="D183" t="str">
            <v>Long-term liabilities</v>
          </cell>
          <cell r="E183" t="str">
            <v>Long-term liabilities</v>
          </cell>
          <cell r="F183" t="str">
            <v>Long-term liabilities</v>
          </cell>
          <cell r="G183" t="str">
            <v>Долгосрочная кредиторская задолженность</v>
          </cell>
        </row>
        <row r="184">
          <cell r="B184">
            <v>4110</v>
          </cell>
          <cell r="C184" t="str">
            <v>Long-term liabilities</v>
          </cell>
          <cell r="D184" t="str">
            <v>Long-term liabilities</v>
          </cell>
          <cell r="E184" t="str">
            <v>Long-term payables - external</v>
          </cell>
          <cell r="F184" t="str">
            <v>Long-term payables - external</v>
          </cell>
          <cell r="G184" t="str">
            <v>Долгосрочная задолженность поставщикам и подрядчикам</v>
          </cell>
        </row>
        <row r="185">
          <cell r="B185">
            <v>4120</v>
          </cell>
          <cell r="C185" t="str">
            <v>Long-term liabilities</v>
          </cell>
          <cell r="D185" t="str">
            <v>Long-term liabilities</v>
          </cell>
          <cell r="E185" t="str">
            <v>Long-term payables - subsidiaries</v>
          </cell>
          <cell r="F185" t="str">
            <v>Long-term payables - subsidiaries</v>
          </cell>
          <cell r="G185" t="str">
            <v>Долгосрочная кредиторская задолженность дочерним организациям</v>
          </cell>
        </row>
        <row r="186">
          <cell r="B186">
            <v>4130</v>
          </cell>
          <cell r="C186" t="str">
            <v>Long-term liabilities</v>
          </cell>
          <cell r="D186" t="str">
            <v>Long-term liabilities</v>
          </cell>
          <cell r="E186" t="str">
            <v>Long-term payables - associated companies</v>
          </cell>
          <cell r="F186" t="str">
            <v>Long-term payables - associated companies</v>
          </cell>
          <cell r="G186" t="str">
            <v>Долгосрочная кредиторская задолженность ассоциированным и совместным организация</v>
          </cell>
        </row>
        <row r="187">
          <cell r="B187">
            <v>4140</v>
          </cell>
          <cell r="C187" t="str">
            <v>Long-term liabilities</v>
          </cell>
          <cell r="D187" t="str">
            <v>Long-term liabilities</v>
          </cell>
          <cell r="E187" t="str">
            <v>Long-term payables - branches</v>
          </cell>
          <cell r="F187" t="str">
            <v>Long-term payables - branches</v>
          </cell>
          <cell r="G187" t="str">
            <v>Долгосрочная кредиторская задолженность филиалам и структурным подразделениям</v>
          </cell>
        </row>
        <row r="188">
          <cell r="B188">
            <v>4150</v>
          </cell>
          <cell r="C188" t="str">
            <v>Long-term liabilities</v>
          </cell>
          <cell r="D188" t="str">
            <v>Long-term liabilities</v>
          </cell>
          <cell r="E188" t="str">
            <v>Long-term lease liabilities</v>
          </cell>
          <cell r="F188" t="str">
            <v>Long-term lease liabilities</v>
          </cell>
          <cell r="G188" t="str">
            <v>Долгосрочная задолженность по аренде</v>
          </cell>
        </row>
        <row r="189">
          <cell r="B189">
            <v>4160</v>
          </cell>
          <cell r="C189" t="str">
            <v>Long-term liabilities</v>
          </cell>
          <cell r="D189" t="str">
            <v>Long-term liabilities</v>
          </cell>
          <cell r="E189" t="str">
            <v>Long-term interest  liabilities</v>
          </cell>
          <cell r="F189" t="str">
            <v>Long-term interest  liabilities</v>
          </cell>
          <cell r="G189" t="str">
            <v>Долгосрочная задолженность по аренде</v>
          </cell>
        </row>
        <row r="190">
          <cell r="B190">
            <v>4161</v>
          </cell>
          <cell r="C190" t="str">
            <v>Long-term liabilities</v>
          </cell>
          <cell r="D190" t="str">
            <v>Long-term liabilities</v>
          </cell>
          <cell r="E190" t="str">
            <v>Long-term interest  liabilities</v>
          </cell>
          <cell r="F190" t="str">
            <v xml:space="preserve">External </v>
          </cell>
          <cell r="G190" t="str">
            <v>внешние</v>
          </cell>
        </row>
        <row r="191">
          <cell r="B191">
            <v>4162</v>
          </cell>
          <cell r="C191" t="str">
            <v>Long-term liabilities</v>
          </cell>
          <cell r="D191" t="str">
            <v>Long-term liabilities</v>
          </cell>
          <cell r="E191" t="str">
            <v>Long-term interest  liabilities</v>
          </cell>
          <cell r="F191" t="str">
            <v>Inter-group</v>
          </cell>
          <cell r="G191" t="str">
            <v>внутригрупповые</v>
          </cell>
        </row>
        <row r="192">
          <cell r="B192">
            <v>4170</v>
          </cell>
          <cell r="C192" t="str">
            <v>Long-term liabilities</v>
          </cell>
          <cell r="D192" t="str">
            <v>Long-term liabilities</v>
          </cell>
          <cell r="E192" t="str">
            <v>Long -term liabilities - other</v>
          </cell>
          <cell r="F192" t="str">
            <v>Long -term liabilities - other</v>
          </cell>
          <cell r="G192" t="str">
            <v>Прочая долгосрочная кредиторская задолженность</v>
          </cell>
        </row>
        <row r="193">
          <cell r="B193">
            <v>4171</v>
          </cell>
          <cell r="C193" t="str">
            <v>Long-term liabilities</v>
          </cell>
          <cell r="D193" t="str">
            <v>Long-term liabilities</v>
          </cell>
          <cell r="E193" t="str">
            <v>Long -term liabilities - other</v>
          </cell>
          <cell r="F193" t="str">
            <v>Customer payables</v>
          </cell>
          <cell r="G193" t="str">
            <v>Задолженность по возвратам реализованных готовой продукции, товаров, работ, услуг</v>
          </cell>
        </row>
        <row r="194">
          <cell r="B194">
            <v>4172</v>
          </cell>
          <cell r="C194" t="str">
            <v>Long-term liabilities</v>
          </cell>
          <cell r="D194" t="str">
            <v>Long-term liabilities</v>
          </cell>
          <cell r="E194" t="str">
            <v>Long -term liabilities - other</v>
          </cell>
          <cell r="F194" t="str">
            <v>Claims payable</v>
          </cell>
          <cell r="G194" t="str">
            <v>Задолженность по присужденным штрафам, пеням, неустойкам</v>
          </cell>
        </row>
        <row r="195">
          <cell r="B195">
            <v>4173</v>
          </cell>
          <cell r="C195" t="str">
            <v>Long-term liabilities</v>
          </cell>
          <cell r="D195" t="str">
            <v>Long-term liabilities</v>
          </cell>
          <cell r="E195" t="str">
            <v>Long -term liabilities - other</v>
          </cell>
          <cell r="F195" t="str">
            <v>Incorrect amounts on bank account</v>
          </cell>
          <cell r="G195" t="str">
            <v>Задолженность по ошибочно зачисленным суммам на счетах в банках</v>
          </cell>
        </row>
        <row r="196">
          <cell r="B196">
            <v>4174</v>
          </cell>
          <cell r="C196" t="str">
            <v>Long-term liabilities</v>
          </cell>
          <cell r="D196" t="str">
            <v>Long-term liabilities</v>
          </cell>
          <cell r="E196" t="str">
            <v>Long -term liabilities - other</v>
          </cell>
          <cell r="F196" t="str">
            <v>not used</v>
          </cell>
          <cell r="G196" t="str">
            <v>Задолженность по депонированной заработной плате</v>
          </cell>
        </row>
        <row r="197">
          <cell r="B197">
            <v>4175</v>
          </cell>
          <cell r="C197" t="str">
            <v>Long-term liabilities</v>
          </cell>
          <cell r="D197" t="str">
            <v>Long-term liabilities</v>
          </cell>
          <cell r="E197" t="str">
            <v>Long -term liabilities - other</v>
          </cell>
          <cell r="F197" t="str">
            <v>Court orders payable</v>
          </cell>
          <cell r="G197" t="str">
            <v>Задолженность по исполнительным листам</v>
          </cell>
        </row>
        <row r="198">
          <cell r="B198">
            <v>4176</v>
          </cell>
          <cell r="C198" t="str">
            <v>Long-term liabilities</v>
          </cell>
          <cell r="D198" t="str">
            <v>Long-term liabilities</v>
          </cell>
          <cell r="E198" t="str">
            <v>Long -term liabilities - other</v>
          </cell>
          <cell r="F198" t="str">
            <v>not used</v>
          </cell>
          <cell r="G198" t="str">
            <v>Задолженность перед подотчетными лицами</v>
          </cell>
        </row>
        <row r="199">
          <cell r="B199">
            <v>4177</v>
          </cell>
          <cell r="C199" t="str">
            <v>Long-term liabilities</v>
          </cell>
          <cell r="D199" t="str">
            <v>Long-term liabilities</v>
          </cell>
          <cell r="E199" t="str">
            <v>Long -term liabilities - other</v>
          </cell>
          <cell r="F199" t="str">
            <v>Other long-term payables</v>
          </cell>
          <cell r="G199" t="str">
            <v>Прочая долгосрочная кредиторская задолженность</v>
          </cell>
        </row>
        <row r="200">
          <cell r="B200">
            <v>4200</v>
          </cell>
          <cell r="C200" t="str">
            <v>Long-term liabilities</v>
          </cell>
          <cell r="D200" t="str">
            <v>Provisions</v>
          </cell>
          <cell r="E200" t="str">
            <v>Provisions</v>
          </cell>
          <cell r="F200" t="str">
            <v>Provisions</v>
          </cell>
          <cell r="G200" t="str">
            <v>Долгосрочные оценочные обязательства</v>
          </cell>
        </row>
        <row r="201">
          <cell r="B201">
            <v>4210</v>
          </cell>
          <cell r="C201" t="str">
            <v>Long-term liabilities</v>
          </cell>
          <cell r="D201" t="str">
            <v>Provisions</v>
          </cell>
          <cell r="E201" t="str">
            <v>Long-term waranty liabilities</v>
          </cell>
          <cell r="F201" t="str">
            <v>Long-term waranty liabilities</v>
          </cell>
          <cell r="G201" t="str">
            <v>Краткосрочные гарантийные обязательства</v>
          </cell>
        </row>
        <row r="202">
          <cell r="B202">
            <v>4220</v>
          </cell>
          <cell r="C202" t="str">
            <v>Long-term liabilities</v>
          </cell>
          <cell r="D202" t="str">
            <v>Provisions</v>
          </cell>
          <cell r="E202" t="str">
            <v>Provision for legal claims</v>
          </cell>
          <cell r="F202" t="str">
            <v>Provision for legal claims</v>
          </cell>
          <cell r="G202" t="str">
            <v>Краткосрочные обязательства по юридическим претензиям</v>
          </cell>
        </row>
        <row r="203">
          <cell r="B203">
            <v>4230</v>
          </cell>
          <cell r="C203" t="str">
            <v>Long-term liabilities</v>
          </cell>
          <cell r="D203" t="str">
            <v>Provisions</v>
          </cell>
          <cell r="E203" t="str">
            <v>not used</v>
          </cell>
          <cell r="F203" t="str">
            <v>not used</v>
          </cell>
          <cell r="G203" t="str">
            <v>не используется</v>
          </cell>
        </row>
        <row r="204">
          <cell r="B204">
            <v>4240</v>
          </cell>
          <cell r="C204" t="str">
            <v>Long-term liabilities</v>
          </cell>
          <cell r="D204" t="str">
            <v>Provisions</v>
          </cell>
          <cell r="E204" t="str">
            <v>Other provisions</v>
          </cell>
          <cell r="F204" t="str">
            <v>Other provisions</v>
          </cell>
          <cell r="G204" t="str">
            <v>Прочие долгосрочные оценочные обязательства</v>
          </cell>
        </row>
        <row r="205">
          <cell r="B205">
            <v>4300</v>
          </cell>
          <cell r="C205" t="str">
            <v>Long-term liabilities</v>
          </cell>
          <cell r="D205" t="str">
            <v>Long-term tax liabilities</v>
          </cell>
          <cell r="E205" t="str">
            <v>Long-term tax liabilities</v>
          </cell>
          <cell r="F205" t="str">
            <v>Long-term tax liabilities</v>
          </cell>
          <cell r="G205" t="str">
            <v>Долгосрочные налоговые обязательства</v>
          </cell>
        </row>
        <row r="206">
          <cell r="B206">
            <v>4310</v>
          </cell>
          <cell r="C206" t="str">
            <v>Long-term liabilities</v>
          </cell>
          <cell r="D206" t="str">
            <v>Long-term tax liabilities</v>
          </cell>
          <cell r="E206" t="str">
            <v>Deferred taxes</v>
          </cell>
          <cell r="F206" t="str">
            <v>Deferred taxes</v>
          </cell>
          <cell r="G206" t="str">
            <v>Отложенные налоговые обязательства</v>
          </cell>
        </row>
        <row r="207">
          <cell r="B207">
            <v>4320</v>
          </cell>
          <cell r="C207" t="str">
            <v>Long-term liabilities</v>
          </cell>
          <cell r="D207" t="str">
            <v>Long-term tax liabilities</v>
          </cell>
          <cell r="E207" t="str">
            <v>Corporate income tax</v>
          </cell>
          <cell r="F207" t="str">
            <v>Corporate income tax</v>
          </cell>
          <cell r="G207" t="str">
            <v>Отложенные налоговые обязательства по корпоративному подоходному налогу</v>
          </cell>
        </row>
        <row r="208">
          <cell r="B208">
            <v>4400</v>
          </cell>
          <cell r="C208" t="str">
            <v>Long-term liabilities</v>
          </cell>
          <cell r="D208" t="str">
            <v>Other long-term liabilities</v>
          </cell>
          <cell r="E208" t="str">
            <v>Other long-term liabilities</v>
          </cell>
          <cell r="F208" t="str">
            <v>Other long-term liabilities</v>
          </cell>
          <cell r="G208" t="str">
            <v>Прочие долгосрочные обязательства</v>
          </cell>
        </row>
        <row r="209">
          <cell r="B209">
            <v>4410</v>
          </cell>
          <cell r="C209" t="str">
            <v>Long-term liabilities</v>
          </cell>
          <cell r="D209" t="str">
            <v>Other long-term liabilities</v>
          </cell>
          <cell r="E209" t="str">
            <v>Long-term advances received</v>
          </cell>
          <cell r="F209" t="str">
            <v>Long-term advances received</v>
          </cell>
          <cell r="G209" t="str">
            <v>Долгосрочные авансы полученные</v>
          </cell>
        </row>
        <row r="210">
          <cell r="B210">
            <v>4420</v>
          </cell>
          <cell r="C210" t="str">
            <v>Long-term liabilities</v>
          </cell>
          <cell r="D210" t="str">
            <v>Other long-term liabilities</v>
          </cell>
          <cell r="E210" t="str">
            <v>Deferred income</v>
          </cell>
          <cell r="F210" t="str">
            <v>Deferred income</v>
          </cell>
          <cell r="G210" t="str">
            <v>Доходы будущих периодов</v>
          </cell>
        </row>
        <row r="211">
          <cell r="B211">
            <v>4430</v>
          </cell>
          <cell r="C211" t="str">
            <v>Long-term liabilities</v>
          </cell>
          <cell r="D211" t="str">
            <v>Other long-term liabilities</v>
          </cell>
          <cell r="E211" t="str">
            <v>Long-term liabilities - other</v>
          </cell>
          <cell r="F211" t="str">
            <v>Long-term liabilities - other</v>
          </cell>
          <cell r="G211" t="str">
            <v>Прочие долгосрочные обязательства</v>
          </cell>
        </row>
        <row r="212">
          <cell r="B212">
            <v>4500</v>
          </cell>
          <cell r="C212" t="str">
            <v>Long-term liabilities</v>
          </cell>
          <cell r="D212" t="str">
            <v>Minority interest</v>
          </cell>
          <cell r="E212" t="str">
            <v>Minority interest</v>
          </cell>
          <cell r="F212" t="str">
            <v>Minority interest</v>
          </cell>
          <cell r="G212" t="str">
            <v>Интерес меньшинства</v>
          </cell>
        </row>
        <row r="213">
          <cell r="B213">
            <v>5000</v>
          </cell>
          <cell r="C213" t="str">
            <v>Equity</v>
          </cell>
          <cell r="D213" t="str">
            <v>Share capital -charter</v>
          </cell>
          <cell r="E213" t="str">
            <v>Share capital -charter</v>
          </cell>
          <cell r="F213" t="str">
            <v>Share capital -charter</v>
          </cell>
          <cell r="G213" t="str">
            <v>Уставный капитал</v>
          </cell>
        </row>
        <row r="214">
          <cell r="B214">
            <v>5010</v>
          </cell>
          <cell r="C214" t="str">
            <v>Equity</v>
          </cell>
          <cell r="D214" t="str">
            <v>Share capital -charter</v>
          </cell>
          <cell r="E214" t="str">
            <v>Share capital  - charter - paid</v>
          </cell>
          <cell r="F214" t="str">
            <v>Share capital  - charter - paid</v>
          </cell>
          <cell r="G214" t="str">
            <v>Объявленный уставный капитал</v>
          </cell>
        </row>
        <row r="215">
          <cell r="B215">
            <v>5020</v>
          </cell>
          <cell r="C215" t="str">
            <v>Equity</v>
          </cell>
          <cell r="D215" t="str">
            <v>Share capital -charter</v>
          </cell>
          <cell r="E215" t="str">
            <v>Share capital - charter - owed</v>
          </cell>
          <cell r="F215" t="str">
            <v>Share capital - charter - owed</v>
          </cell>
          <cell r="G215" t="str">
            <v>Неоплаченный уставный капитал</v>
          </cell>
        </row>
        <row r="216">
          <cell r="B216">
            <v>5100</v>
          </cell>
          <cell r="C216" t="str">
            <v>Equity</v>
          </cell>
          <cell r="D216" t="str">
            <v>not used</v>
          </cell>
          <cell r="E216" t="str">
            <v>not used</v>
          </cell>
          <cell r="F216" t="str">
            <v>not used</v>
          </cell>
          <cell r="G216" t="str">
            <v>Эмиссионный доход</v>
          </cell>
        </row>
        <row r="217">
          <cell r="B217">
            <v>5110</v>
          </cell>
          <cell r="C217" t="str">
            <v>Equity</v>
          </cell>
          <cell r="D217" t="str">
            <v>not used</v>
          </cell>
          <cell r="E217" t="str">
            <v>not used</v>
          </cell>
          <cell r="F217" t="str">
            <v>not used</v>
          </cell>
          <cell r="G217" t="str">
            <v>Эмиссионный доход</v>
          </cell>
        </row>
        <row r="218">
          <cell r="B218">
            <v>5200</v>
          </cell>
          <cell r="C218" t="str">
            <v>Equity</v>
          </cell>
          <cell r="D218" t="str">
            <v>Share premium</v>
          </cell>
          <cell r="E218" t="str">
            <v>Share premium</v>
          </cell>
          <cell r="F218" t="str">
            <v>Share premium</v>
          </cell>
          <cell r="G218" t="str">
            <v>не используется</v>
          </cell>
        </row>
        <row r="219">
          <cell r="B219">
            <v>5210</v>
          </cell>
          <cell r="C219" t="str">
            <v>Equity</v>
          </cell>
          <cell r="D219" t="str">
            <v>Share premium</v>
          </cell>
          <cell r="E219" t="str">
            <v>not used</v>
          </cell>
          <cell r="F219" t="str">
            <v>not used</v>
          </cell>
          <cell r="G219" t="str">
            <v>не используется</v>
          </cell>
        </row>
        <row r="220">
          <cell r="B220">
            <v>5300</v>
          </cell>
          <cell r="C220" t="str">
            <v>Equity</v>
          </cell>
          <cell r="D220" t="str">
            <v>Restricted reserves</v>
          </cell>
          <cell r="E220" t="str">
            <v>Restricted reserves</v>
          </cell>
          <cell r="F220" t="str">
            <v>Restricted reserves</v>
          </cell>
          <cell r="G220" t="str">
            <v>Резервы</v>
          </cell>
        </row>
        <row r="221">
          <cell r="B221">
            <v>5310</v>
          </cell>
          <cell r="C221" t="str">
            <v>Equity</v>
          </cell>
          <cell r="D221" t="str">
            <v>Restricted reserves</v>
          </cell>
          <cell r="E221" t="str">
            <v>not used</v>
          </cell>
          <cell r="F221" t="str">
            <v>not used</v>
          </cell>
          <cell r="G221" t="str">
            <v>не используется</v>
          </cell>
        </row>
        <row r="222">
          <cell r="B222">
            <v>5312</v>
          </cell>
          <cell r="C222" t="str">
            <v>Equity</v>
          </cell>
          <cell r="D222" t="str">
            <v>Restricted reserves</v>
          </cell>
          <cell r="E222" t="str">
            <v>not used</v>
          </cell>
          <cell r="F222" t="str">
            <v>not used</v>
          </cell>
          <cell r="G222" t="str">
            <v>не используется</v>
          </cell>
        </row>
        <row r="223">
          <cell r="B223">
            <v>5400</v>
          </cell>
          <cell r="C223" t="str">
            <v>Equity</v>
          </cell>
          <cell r="D223" t="str">
            <v>Retained profits</v>
          </cell>
          <cell r="E223" t="str">
            <v>Retained profits</v>
          </cell>
          <cell r="F223" t="str">
            <v>Retained profits</v>
          </cell>
          <cell r="G223" t="str">
            <v>Нераспределенный доход непокрытый убыток</v>
          </cell>
        </row>
        <row r="224">
          <cell r="B224">
            <v>5410</v>
          </cell>
          <cell r="C224" t="str">
            <v>Equity</v>
          </cell>
          <cell r="D224" t="str">
            <v>Retained profits</v>
          </cell>
          <cell r="E224" t="str">
            <v>profit - current year</v>
          </cell>
          <cell r="F224" t="str">
            <v>profit - current year</v>
          </cell>
          <cell r="G224" t="str">
            <v>Прибыль убыток отчетного года</v>
          </cell>
        </row>
        <row r="225">
          <cell r="B225">
            <v>5412</v>
          </cell>
          <cell r="C225" t="str">
            <v>Equity</v>
          </cell>
          <cell r="D225" t="str">
            <v>Retained profits</v>
          </cell>
          <cell r="E225" t="str">
            <v>profit - adjustment due to change of a/c policy</v>
          </cell>
          <cell r="F225" t="str">
            <v>profit - adjustment due to change of a/c policy</v>
          </cell>
          <cell r="G225" t="str">
            <v>Корректировка прибыли (убытка) в результате изменения учетной политики</v>
          </cell>
        </row>
        <row r="226">
          <cell r="B226">
            <v>5413</v>
          </cell>
          <cell r="C226" t="str">
            <v>Equity</v>
          </cell>
          <cell r="D226" t="str">
            <v>Retained profits</v>
          </cell>
          <cell r="E226" t="str">
            <v>profit - brought forward</v>
          </cell>
          <cell r="F226" t="str">
            <v>profit - brought forward</v>
          </cell>
          <cell r="G226" t="str">
            <v>Прибыль (убыток) предыдущих лет</v>
          </cell>
        </row>
        <row r="227">
          <cell r="B227">
            <v>5440</v>
          </cell>
          <cell r="C227" t="str">
            <v>Equity</v>
          </cell>
          <cell r="D227" t="str">
            <v>Retained profits</v>
          </cell>
          <cell r="E227" t="str">
            <v>Dividends paid</v>
          </cell>
          <cell r="F227" t="str">
            <v>Dividends paid</v>
          </cell>
          <cell r="G227" t="str">
            <v>Дивиденды оплаченные</v>
          </cell>
        </row>
        <row r="228">
          <cell r="B228">
            <v>5500</v>
          </cell>
          <cell r="C228" t="str">
            <v>Equity</v>
          </cell>
          <cell r="D228" t="str">
            <v>Cumulative Translation Adjustment (CTA)</v>
          </cell>
          <cell r="E228" t="str">
            <v>Cumulative Translation Adjustment (CTA)</v>
          </cell>
          <cell r="F228" t="str">
            <v>Cumulative Translation Adjustment (CTA)</v>
          </cell>
          <cell r="G228" t="str">
            <v>Накопленная корректировка по трансляции (НКТ)</v>
          </cell>
        </row>
        <row r="229">
          <cell r="B229">
            <v>6000</v>
          </cell>
          <cell r="C229" t="str">
            <v>Income</v>
          </cell>
          <cell r="D229" t="str">
            <v>Sales</v>
          </cell>
          <cell r="E229" t="str">
            <v>Sales</v>
          </cell>
          <cell r="F229" t="str">
            <v>Sales</v>
          </cell>
          <cell r="G229" t="str">
            <v>Доход от реализации продукции и оказания услуг</v>
          </cell>
        </row>
        <row r="230">
          <cell r="B230">
            <v>6010</v>
          </cell>
          <cell r="C230" t="str">
            <v>Income</v>
          </cell>
          <cell r="D230" t="str">
            <v>Sales</v>
          </cell>
          <cell r="E230" t="str">
            <v>Sales</v>
          </cell>
          <cell r="F230" t="str">
            <v>Sales</v>
          </cell>
          <cell r="G230" t="str">
            <v>Доход от реализации продукции и оказания услуг</v>
          </cell>
        </row>
        <row r="231">
          <cell r="B231">
            <v>6011</v>
          </cell>
          <cell r="C231" t="str">
            <v>Income</v>
          </cell>
          <cell r="D231" t="str">
            <v>Sales</v>
          </cell>
          <cell r="E231" t="str">
            <v>Sales</v>
          </cell>
          <cell r="F231" t="str">
            <v>Sales of gold</v>
          </cell>
          <cell r="G231" t="str">
            <v>Доход от реализации золота</v>
          </cell>
        </row>
        <row r="232">
          <cell r="B232">
            <v>6012</v>
          </cell>
          <cell r="C232" t="str">
            <v>Income</v>
          </cell>
          <cell r="D232" t="str">
            <v>Sales</v>
          </cell>
          <cell r="E232" t="str">
            <v>Sales</v>
          </cell>
          <cell r="F232" t="str">
            <v>Sales of copper</v>
          </cell>
          <cell r="G232" t="str">
            <v>Доход от реализации меди</v>
          </cell>
        </row>
        <row r="233">
          <cell r="B233">
            <v>6013</v>
          </cell>
          <cell r="C233" t="str">
            <v>Income</v>
          </cell>
          <cell r="D233" t="str">
            <v>Sales</v>
          </cell>
          <cell r="E233" t="str">
            <v>Sales</v>
          </cell>
          <cell r="F233" t="str">
            <v>Sales of molibdenum</v>
          </cell>
          <cell r="G233" t="str">
            <v>Доход от реализации молибдена</v>
          </cell>
        </row>
        <row r="234">
          <cell r="B234">
            <v>6014</v>
          </cell>
          <cell r="C234" t="str">
            <v>Income</v>
          </cell>
          <cell r="D234" t="str">
            <v>Sales</v>
          </cell>
          <cell r="E234" t="str">
            <v>Sales</v>
          </cell>
          <cell r="F234" t="str">
            <v>Sales of silver</v>
          </cell>
          <cell r="G234" t="str">
            <v>Доход от реализации серебра</v>
          </cell>
        </row>
        <row r="235">
          <cell r="B235">
            <v>6015</v>
          </cell>
          <cell r="C235" t="str">
            <v>Income</v>
          </cell>
          <cell r="D235" t="str">
            <v>Sales</v>
          </cell>
          <cell r="E235" t="str">
            <v>Sales</v>
          </cell>
          <cell r="F235" t="str">
            <v>Other</v>
          </cell>
          <cell r="G235" t="str">
            <v>Доход от реализации - прочее</v>
          </cell>
        </row>
        <row r="236">
          <cell r="B236">
            <v>6016</v>
          </cell>
          <cell r="C236" t="str">
            <v>Income</v>
          </cell>
          <cell r="D236" t="str">
            <v>Sales</v>
          </cell>
          <cell r="E236" t="str">
            <v>Sales</v>
          </cell>
          <cell r="F236" t="str">
            <v>Inter-company sales</v>
          </cell>
          <cell r="G236" t="str">
            <v>Внутригрупповые продажи</v>
          </cell>
        </row>
        <row r="237">
          <cell r="B237">
            <v>6020</v>
          </cell>
          <cell r="C237" t="str">
            <v>Income</v>
          </cell>
          <cell r="D237" t="str">
            <v>Sales</v>
          </cell>
          <cell r="E237" t="str">
            <v>Sales returns</v>
          </cell>
          <cell r="F237" t="str">
            <v>Sales returns</v>
          </cell>
          <cell r="G237" t="str">
            <v>Возврат проданной продукции</v>
          </cell>
        </row>
        <row r="238">
          <cell r="B238">
            <v>6021</v>
          </cell>
          <cell r="C238" t="str">
            <v>Income</v>
          </cell>
          <cell r="D238" t="str">
            <v>Sales</v>
          </cell>
          <cell r="E238" t="str">
            <v>Sales returns</v>
          </cell>
          <cell r="F238" t="str">
            <v>Sales of gold</v>
          </cell>
          <cell r="G238" t="str">
            <v>Возврат проданной продукции - золото</v>
          </cell>
        </row>
        <row r="239">
          <cell r="B239">
            <v>6022</v>
          </cell>
          <cell r="C239" t="str">
            <v>Income</v>
          </cell>
          <cell r="D239" t="str">
            <v>Sales</v>
          </cell>
          <cell r="E239" t="str">
            <v>Sales returns</v>
          </cell>
          <cell r="F239" t="str">
            <v>Sales of copper</v>
          </cell>
          <cell r="G239" t="str">
            <v>Возврат проданной продукции - медь</v>
          </cell>
        </row>
        <row r="240">
          <cell r="B240">
            <v>6023</v>
          </cell>
          <cell r="C240" t="str">
            <v>Income</v>
          </cell>
          <cell r="D240" t="str">
            <v>Sales</v>
          </cell>
          <cell r="E240" t="str">
            <v>Sales returns</v>
          </cell>
          <cell r="F240" t="str">
            <v>Sales of molibdenum</v>
          </cell>
          <cell r="G240" t="str">
            <v>Возврат проданной продукции - молибден</v>
          </cell>
        </row>
        <row r="241">
          <cell r="B241">
            <v>6024</v>
          </cell>
          <cell r="C241" t="str">
            <v>Income</v>
          </cell>
          <cell r="D241" t="str">
            <v>Sales</v>
          </cell>
          <cell r="E241" t="str">
            <v>Sales returns</v>
          </cell>
          <cell r="F241" t="str">
            <v>Sales of silver</v>
          </cell>
          <cell r="G241" t="str">
            <v>Возврат проданной продукции - серебро</v>
          </cell>
        </row>
        <row r="242">
          <cell r="B242">
            <v>6025</v>
          </cell>
          <cell r="C242" t="str">
            <v>Income</v>
          </cell>
          <cell r="D242" t="str">
            <v>Sales</v>
          </cell>
          <cell r="E242" t="str">
            <v>Sales returns</v>
          </cell>
          <cell r="F242" t="str">
            <v>Other</v>
          </cell>
          <cell r="G242" t="str">
            <v>Возврат проданной продукции - прочее</v>
          </cell>
        </row>
        <row r="243">
          <cell r="B243">
            <v>6030</v>
          </cell>
          <cell r="C243" t="str">
            <v>Income</v>
          </cell>
          <cell r="D243" t="str">
            <v>Sales</v>
          </cell>
          <cell r="E243" t="str">
            <v>Sales discounts</v>
          </cell>
          <cell r="F243" t="str">
            <v>Sales discounts</v>
          </cell>
          <cell r="G243" t="str">
            <v>Скидки с цены и продаж</v>
          </cell>
        </row>
        <row r="244">
          <cell r="B244">
            <v>6031</v>
          </cell>
          <cell r="C244" t="str">
            <v>Income</v>
          </cell>
          <cell r="D244" t="str">
            <v>Sales</v>
          </cell>
          <cell r="E244" t="str">
            <v>Sales discounts</v>
          </cell>
          <cell r="F244" t="str">
            <v>Sales of gold</v>
          </cell>
          <cell r="G244" t="str">
            <v>Скидки по золоту</v>
          </cell>
        </row>
        <row r="245">
          <cell r="B245">
            <v>6032</v>
          </cell>
          <cell r="C245" t="str">
            <v>Income</v>
          </cell>
          <cell r="D245" t="str">
            <v>Sales</v>
          </cell>
          <cell r="E245" t="str">
            <v>Sales discounts</v>
          </cell>
          <cell r="F245" t="str">
            <v>Sales of copper</v>
          </cell>
          <cell r="G245" t="str">
            <v>Скидки по меди</v>
          </cell>
        </row>
        <row r="246">
          <cell r="B246">
            <v>6033</v>
          </cell>
          <cell r="C246" t="str">
            <v>Income</v>
          </cell>
          <cell r="D246" t="str">
            <v>Sales</v>
          </cell>
          <cell r="E246" t="str">
            <v>Sales discounts</v>
          </cell>
          <cell r="F246" t="str">
            <v>Sales of molibdenum</v>
          </cell>
          <cell r="G246" t="str">
            <v>Скидки по молибдену</v>
          </cell>
        </row>
        <row r="247">
          <cell r="B247">
            <v>6034</v>
          </cell>
          <cell r="C247" t="str">
            <v>Income</v>
          </cell>
          <cell r="D247" t="str">
            <v>Sales</v>
          </cell>
          <cell r="E247" t="str">
            <v>Sales discounts</v>
          </cell>
          <cell r="F247" t="str">
            <v>Sales of silver</v>
          </cell>
          <cell r="G247" t="str">
            <v>Скидки по серебру</v>
          </cell>
        </row>
        <row r="248">
          <cell r="B248">
            <v>6035</v>
          </cell>
          <cell r="C248" t="str">
            <v>Income</v>
          </cell>
          <cell r="D248" t="str">
            <v>Sales</v>
          </cell>
          <cell r="E248" t="str">
            <v>Sales discounts</v>
          </cell>
          <cell r="F248" t="str">
            <v>Other</v>
          </cell>
          <cell r="G248" t="str">
            <v>Прочие</v>
          </cell>
        </row>
        <row r="249">
          <cell r="B249">
            <v>6040</v>
          </cell>
          <cell r="C249" t="str">
            <v>Income</v>
          </cell>
          <cell r="D249" t="str">
            <v>Sales</v>
          </cell>
          <cell r="E249" t="str">
            <v>Smelting and refining costs</v>
          </cell>
          <cell r="F249" t="str">
            <v>Smelting and refining costs</v>
          </cell>
          <cell r="G249" t="str">
            <v>Затраты на плавку и очистку</v>
          </cell>
        </row>
        <row r="250">
          <cell r="B250">
            <v>6041</v>
          </cell>
          <cell r="C250" t="str">
            <v>Income</v>
          </cell>
          <cell r="D250" t="str">
            <v>Sales</v>
          </cell>
          <cell r="E250" t="str">
            <v>Smelting and refining costs</v>
          </cell>
          <cell r="F250" t="str">
            <v>Transportation</v>
          </cell>
          <cell r="G250" t="str">
            <v>Транспортировка</v>
          </cell>
        </row>
        <row r="251">
          <cell r="B251">
            <v>6042</v>
          </cell>
          <cell r="C251" t="str">
            <v>Income</v>
          </cell>
          <cell r="D251" t="str">
            <v>Sales</v>
          </cell>
          <cell r="E251" t="str">
            <v>Smelting and refining costs</v>
          </cell>
          <cell r="F251" t="str">
            <v>treatment charges</v>
          </cell>
          <cell r="G251" t="str">
            <v>Обработка</v>
          </cell>
        </row>
        <row r="252">
          <cell r="B252">
            <v>6043</v>
          </cell>
          <cell r="C252" t="str">
            <v>Income</v>
          </cell>
          <cell r="D252" t="str">
            <v>Sales</v>
          </cell>
          <cell r="E252" t="str">
            <v>Smelting and refining costs</v>
          </cell>
          <cell r="F252" t="str">
            <v>refining costs</v>
          </cell>
          <cell r="G252" t="str">
            <v>Очистка</v>
          </cell>
        </row>
        <row r="253">
          <cell r="B253">
            <v>6044</v>
          </cell>
          <cell r="C253" t="str">
            <v>Income</v>
          </cell>
          <cell r="D253" t="str">
            <v>Sales</v>
          </cell>
          <cell r="E253" t="str">
            <v>Smelting and refining costs</v>
          </cell>
          <cell r="F253" t="str">
            <v>insurance</v>
          </cell>
          <cell r="G253" t="str">
            <v>Страхование</v>
          </cell>
        </row>
        <row r="254">
          <cell r="B254">
            <v>6045</v>
          </cell>
          <cell r="C254" t="str">
            <v>Income</v>
          </cell>
          <cell r="D254" t="str">
            <v>Sales</v>
          </cell>
          <cell r="E254" t="str">
            <v>Smelting and refining costs</v>
          </cell>
          <cell r="F254" t="str">
            <v>smelter return</v>
          </cell>
          <cell r="G254" t="str">
            <v>Возвраты по плавке</v>
          </cell>
        </row>
        <row r="255">
          <cell r="B255">
            <v>6100</v>
          </cell>
          <cell r="C255" t="str">
            <v>Income</v>
          </cell>
          <cell r="D255" t="str">
            <v>not used</v>
          </cell>
          <cell r="E255" t="str">
            <v>not used</v>
          </cell>
          <cell r="F255" t="str">
            <v>not used</v>
          </cell>
          <cell r="G255" t="str">
            <v>не используется</v>
          </cell>
        </row>
        <row r="256">
          <cell r="B256">
            <v>6200</v>
          </cell>
          <cell r="C256" t="str">
            <v>Income</v>
          </cell>
          <cell r="D256" t="str">
            <v>Other income</v>
          </cell>
          <cell r="E256" t="str">
            <v>Other income</v>
          </cell>
          <cell r="F256" t="str">
            <v>Other income</v>
          </cell>
          <cell r="G256" t="str">
            <v>Прочие доходы</v>
          </cell>
        </row>
        <row r="257">
          <cell r="B257">
            <v>6210</v>
          </cell>
          <cell r="C257" t="str">
            <v>Income</v>
          </cell>
          <cell r="D257" t="str">
            <v>Other income</v>
          </cell>
          <cell r="E257" t="str">
            <v>Profit on sale of assets</v>
          </cell>
          <cell r="F257" t="str">
            <v>Profit on sale of assets</v>
          </cell>
          <cell r="G257" t="str">
            <v>Доходы от выбытия активов</v>
          </cell>
        </row>
        <row r="258">
          <cell r="B258">
            <v>6220</v>
          </cell>
          <cell r="C258" t="str">
            <v>Income</v>
          </cell>
          <cell r="D258" t="str">
            <v>Other income</v>
          </cell>
          <cell r="E258" t="str">
            <v>Income from zero cost assets</v>
          </cell>
          <cell r="F258" t="str">
            <v>Income from zero cost assets</v>
          </cell>
          <cell r="G258" t="str">
            <v>Доходы от безвозмездно полученных активов</v>
          </cell>
        </row>
        <row r="259">
          <cell r="B259">
            <v>6230</v>
          </cell>
          <cell r="C259" t="str">
            <v>Income</v>
          </cell>
          <cell r="D259" t="str">
            <v>Other income</v>
          </cell>
          <cell r="E259" t="str">
            <v>Income from state subsidies</v>
          </cell>
          <cell r="F259" t="str">
            <v>Income from state subsidies</v>
          </cell>
          <cell r="G259" t="str">
            <v>Доходы от государственных субсидий</v>
          </cell>
        </row>
        <row r="260">
          <cell r="B260">
            <v>6240</v>
          </cell>
          <cell r="C260" t="str">
            <v>Income</v>
          </cell>
          <cell r="D260" t="str">
            <v>Other income</v>
          </cell>
          <cell r="E260" t="str">
            <v>Other income</v>
          </cell>
          <cell r="F260" t="str">
            <v>Other income</v>
          </cell>
          <cell r="G260" t="str">
            <v>Прочие</v>
          </cell>
        </row>
        <row r="261">
          <cell r="B261">
            <v>6250</v>
          </cell>
          <cell r="C261" t="str">
            <v>Income</v>
          </cell>
          <cell r="D261" t="str">
            <v>Other income</v>
          </cell>
          <cell r="E261" t="str">
            <v>Royalty Income</v>
          </cell>
          <cell r="F261" t="str">
            <v>Royalty Income</v>
          </cell>
          <cell r="G261" t="str">
            <v>Доходы по роялти</v>
          </cell>
        </row>
        <row r="262">
          <cell r="B262">
            <v>7000</v>
          </cell>
          <cell r="C262" t="str">
            <v>Expenditure</v>
          </cell>
          <cell r="D262" t="str">
            <v>Cost of sales</v>
          </cell>
          <cell r="E262" t="str">
            <v>Cost of sales</v>
          </cell>
          <cell r="F262" t="str">
            <v>Cost of sales</v>
          </cell>
          <cell r="G262" t="str">
            <v>Себестоимость реализованной продукции и оказанных услуг</v>
          </cell>
        </row>
        <row r="263">
          <cell r="B263">
            <v>7010</v>
          </cell>
          <cell r="C263" t="str">
            <v>Expenditure</v>
          </cell>
          <cell r="D263" t="str">
            <v>Cost of sales</v>
          </cell>
          <cell r="E263" t="str">
            <v>Mining</v>
          </cell>
          <cell r="F263" t="str">
            <v>Mining</v>
          </cell>
          <cell r="G263" t="str">
            <v>Добыча</v>
          </cell>
        </row>
        <row r="264">
          <cell r="B264">
            <v>7020</v>
          </cell>
          <cell r="C264" t="str">
            <v>Expenditure</v>
          </cell>
          <cell r="D264" t="str">
            <v>Cost of sales</v>
          </cell>
          <cell r="E264" t="str">
            <v>Processing</v>
          </cell>
          <cell r="F264" t="str">
            <v>Processing</v>
          </cell>
          <cell r="G264" t="str">
            <v>Обработка</v>
          </cell>
        </row>
        <row r="265">
          <cell r="B265">
            <v>7030</v>
          </cell>
          <cell r="C265" t="str">
            <v>Expenditure</v>
          </cell>
          <cell r="D265" t="str">
            <v>Cost of sales</v>
          </cell>
          <cell r="E265" t="str">
            <v>By-product credit</v>
          </cell>
          <cell r="F265" t="str">
            <v>By-product credit</v>
          </cell>
          <cell r="G265" t="str">
            <v>Доход от продажи попутных ископаемых</v>
          </cell>
        </row>
        <row r="266">
          <cell r="B266">
            <v>7100</v>
          </cell>
          <cell r="C266" t="str">
            <v>Expenditure</v>
          </cell>
          <cell r="D266" t="str">
            <v>Selling expenses</v>
          </cell>
          <cell r="E266" t="str">
            <v>Selling expenses</v>
          </cell>
          <cell r="F266" t="str">
            <v>Selling expenses</v>
          </cell>
          <cell r="G266" t="str">
            <v>Расходы по реализации продукции и оказанию услуг</v>
          </cell>
        </row>
        <row r="267">
          <cell r="B267">
            <v>7200</v>
          </cell>
          <cell r="C267" t="str">
            <v>Expenditure</v>
          </cell>
          <cell r="D267" t="str">
            <v>General and Administrative expenses</v>
          </cell>
          <cell r="E267" t="str">
            <v>General and Administrative expenses</v>
          </cell>
          <cell r="F267" t="str">
            <v>General and Administrative expenses</v>
          </cell>
          <cell r="G267" t="str">
            <v>Общие и административные расходы</v>
          </cell>
        </row>
        <row r="268">
          <cell r="B268">
            <v>7210</v>
          </cell>
          <cell r="C268" t="str">
            <v>Expenditure</v>
          </cell>
          <cell r="D268" t="str">
            <v>General and Administrative expenses</v>
          </cell>
          <cell r="E268" t="str">
            <v>Operating taxes</v>
          </cell>
          <cell r="F268" t="str">
            <v>Operating taxes</v>
          </cell>
          <cell r="G268" t="str">
            <v>Операционные налоги</v>
          </cell>
        </row>
        <row r="269">
          <cell r="B269">
            <v>7220</v>
          </cell>
          <cell r="C269" t="str">
            <v>Expenditure</v>
          </cell>
          <cell r="D269" t="str">
            <v>General and Administrative expenses</v>
          </cell>
          <cell r="E269" t="str">
            <v>Royalties</v>
          </cell>
          <cell r="F269" t="str">
            <v>Royalties</v>
          </cell>
          <cell r="G269" t="str">
            <v>Расходы по роялти</v>
          </cell>
        </row>
        <row r="270">
          <cell r="B270">
            <v>7221</v>
          </cell>
          <cell r="C270" t="str">
            <v>Expenditure</v>
          </cell>
          <cell r="D270" t="str">
            <v>General and Administrative expenses</v>
          </cell>
          <cell r="E270" t="str">
            <v>Royalties</v>
          </cell>
          <cell r="F270" t="str">
            <v>Government royalties</v>
          </cell>
          <cell r="G270" t="str">
            <v>Роялти в пользу государства</v>
          </cell>
        </row>
        <row r="271">
          <cell r="B271">
            <v>7222</v>
          </cell>
          <cell r="C271" t="str">
            <v>Expenditure</v>
          </cell>
          <cell r="D271" t="str">
            <v>General and Administrative expenses</v>
          </cell>
          <cell r="E271" t="str">
            <v>Royalties</v>
          </cell>
          <cell r="F271" t="str">
            <v>Other royalties</v>
          </cell>
          <cell r="G271" t="str">
            <v>Прочие роялти</v>
          </cell>
        </row>
        <row r="272">
          <cell r="B272">
            <v>7230</v>
          </cell>
          <cell r="C272" t="str">
            <v>Expenditure</v>
          </cell>
          <cell r="D272" t="str">
            <v>General and Administrative expenses</v>
          </cell>
          <cell r="E272" t="str">
            <v>Other general adminstrative expenses</v>
          </cell>
          <cell r="F272" t="str">
            <v>Other general adminstrative expenses</v>
          </cell>
          <cell r="G272" t="str">
            <v>Прочие общие и административные расходы</v>
          </cell>
        </row>
        <row r="273">
          <cell r="B273">
            <v>7240</v>
          </cell>
          <cell r="C273" t="str">
            <v>Expenditure</v>
          </cell>
          <cell r="D273" t="str">
            <v>General and Administrative expenses</v>
          </cell>
          <cell r="E273" t="str">
            <v>Management fees</v>
          </cell>
          <cell r="F273" t="str">
            <v>Management fees</v>
          </cell>
          <cell r="G273" t="str">
            <v>Платежи за управление</v>
          </cell>
        </row>
        <row r="274">
          <cell r="B274">
            <v>7300</v>
          </cell>
          <cell r="D274" t="str">
            <v>not used</v>
          </cell>
          <cell r="E274" t="str">
            <v>not used</v>
          </cell>
          <cell r="F274" t="str">
            <v>not used</v>
          </cell>
          <cell r="G274" t="str">
            <v>Не используется</v>
          </cell>
        </row>
        <row r="275">
          <cell r="B275">
            <v>7400</v>
          </cell>
          <cell r="C275" t="str">
            <v>Expenditure</v>
          </cell>
          <cell r="D275" t="str">
            <v>Other expenses</v>
          </cell>
          <cell r="E275" t="str">
            <v>Other expenses</v>
          </cell>
          <cell r="F275" t="str">
            <v>Other expenses</v>
          </cell>
          <cell r="G275" t="str">
            <v>Прочие расходы</v>
          </cell>
        </row>
        <row r="276">
          <cell r="B276">
            <v>7410</v>
          </cell>
          <cell r="C276" t="str">
            <v>Expenditure</v>
          </cell>
          <cell r="D276" t="str">
            <v>Other expenses</v>
          </cell>
          <cell r="E276" t="str">
            <v>Loss on dipsosal of fixed assets</v>
          </cell>
          <cell r="F276" t="str">
            <v>Loss on dipsosal of fixed assets</v>
          </cell>
          <cell r="G276" t="str">
            <v>Расходы по выбытию активов</v>
          </cell>
        </row>
        <row r="277">
          <cell r="B277">
            <v>7411</v>
          </cell>
          <cell r="C277" t="str">
            <v>Expenditure</v>
          </cell>
          <cell r="D277" t="str">
            <v>Other expenses</v>
          </cell>
          <cell r="E277" t="str">
            <v>Loss on dipsosal of fixed assets</v>
          </cell>
          <cell r="F277" t="str">
            <v>Loss on sale of fixed assets</v>
          </cell>
          <cell r="G277" t="str">
            <v>Расходы по продаже активов</v>
          </cell>
        </row>
        <row r="278">
          <cell r="B278">
            <v>7412</v>
          </cell>
          <cell r="C278" t="str">
            <v>Expenditure</v>
          </cell>
          <cell r="D278" t="str">
            <v>Other expenses</v>
          </cell>
          <cell r="E278" t="str">
            <v>Loss on dipsosal of fixed assets</v>
          </cell>
          <cell r="F278" t="str">
            <v>Loss on disposal of fixed assets</v>
          </cell>
          <cell r="G278" t="str">
            <v>Расходы по выбытию активов</v>
          </cell>
        </row>
        <row r="279">
          <cell r="B279">
            <v>7420</v>
          </cell>
          <cell r="C279" t="str">
            <v>Expenditure</v>
          </cell>
          <cell r="D279" t="str">
            <v>Other expenses</v>
          </cell>
          <cell r="E279" t="str">
            <v>Fixed asset devaluation</v>
          </cell>
          <cell r="F279" t="str">
            <v>Fixed asset devaluation</v>
          </cell>
          <cell r="G279" t="str">
            <v>Расходы по обесценению активов</v>
          </cell>
        </row>
        <row r="280">
          <cell r="B280">
            <v>7430</v>
          </cell>
          <cell r="C280" t="str">
            <v>Expenditure</v>
          </cell>
          <cell r="D280" t="str">
            <v>Other expenses</v>
          </cell>
          <cell r="E280" t="str">
            <v>not used</v>
          </cell>
          <cell r="F280" t="str">
            <v>not used</v>
          </cell>
          <cell r="G280" t="str">
            <v>не используется</v>
          </cell>
        </row>
        <row r="281">
          <cell r="B281">
            <v>7440</v>
          </cell>
          <cell r="C281" t="str">
            <v>Expenditure</v>
          </cell>
          <cell r="D281" t="str">
            <v>Other expenses</v>
          </cell>
          <cell r="E281" t="str">
            <v>Bad debt write-offs</v>
          </cell>
          <cell r="F281" t="str">
            <v>Bad debt write-offs</v>
          </cell>
          <cell r="G281" t="str">
            <v>Расходы по созданию резерва и списанию безнадежных требований</v>
          </cell>
        </row>
        <row r="282">
          <cell r="B282">
            <v>7450</v>
          </cell>
          <cell r="C282" t="str">
            <v>Expenditure</v>
          </cell>
          <cell r="D282" t="str">
            <v>Other expenses</v>
          </cell>
          <cell r="E282" t="str">
            <v>Operating lease expenses</v>
          </cell>
          <cell r="F282" t="str">
            <v>Operating lease expenses</v>
          </cell>
          <cell r="G282" t="str">
            <v>Расходы по операционной аренде</v>
          </cell>
        </row>
        <row r="283">
          <cell r="B283">
            <v>7460</v>
          </cell>
          <cell r="C283" t="str">
            <v>Expenditure</v>
          </cell>
          <cell r="D283" t="str">
            <v>Other expenses</v>
          </cell>
          <cell r="E283" t="str">
            <v>not used</v>
          </cell>
          <cell r="F283" t="str">
            <v>not used</v>
          </cell>
          <cell r="G283" t="str">
            <v>не используется</v>
          </cell>
        </row>
        <row r="284">
          <cell r="B284">
            <v>7470</v>
          </cell>
          <cell r="C284" t="str">
            <v>Expenditure</v>
          </cell>
          <cell r="D284" t="str">
            <v>Other expenses</v>
          </cell>
          <cell r="E284" t="str">
            <v>Other expenses</v>
          </cell>
          <cell r="F284" t="str">
            <v>Other expenses</v>
          </cell>
          <cell r="G284" t="str">
            <v>Прочие расходы</v>
          </cell>
        </row>
        <row r="285">
          <cell r="B285">
            <v>7500</v>
          </cell>
          <cell r="C285" t="str">
            <v>Expenditure</v>
          </cell>
          <cell r="D285" t="str">
            <v>Other expenses</v>
          </cell>
          <cell r="E285" t="str">
            <v>Expenses related to discontinued operations</v>
          </cell>
          <cell r="F285" t="str">
            <v>Expenses related to discontinued operations</v>
          </cell>
          <cell r="G285" t="str">
            <v>Расходы связанные с прекращаемой деятельностью</v>
          </cell>
        </row>
        <row r="286">
          <cell r="B286">
            <v>7600</v>
          </cell>
          <cell r="C286" t="str">
            <v>Expenditure</v>
          </cell>
          <cell r="D286" t="str">
            <v>Other expenses</v>
          </cell>
          <cell r="E286" t="str">
            <v>Losses from associated companies</v>
          </cell>
          <cell r="F286" t="str">
            <v>Losses from associated companies</v>
          </cell>
          <cell r="G286" t="str">
            <v>Доля в убытке дочерних и ассоциированных организаций</v>
          </cell>
        </row>
        <row r="287">
          <cell r="B287">
            <v>7700</v>
          </cell>
          <cell r="C287" t="str">
            <v>Expenditure</v>
          </cell>
          <cell r="D287" t="str">
            <v>Other expenses</v>
          </cell>
          <cell r="E287" t="str">
            <v>not used</v>
          </cell>
          <cell r="F287" t="str">
            <v>not used</v>
          </cell>
          <cell r="G287" t="str">
            <v>не используется</v>
          </cell>
        </row>
        <row r="288">
          <cell r="B288">
            <v>7800</v>
          </cell>
          <cell r="C288" t="str">
            <v>Expenditure</v>
          </cell>
          <cell r="D288" t="str">
            <v>Other expenses</v>
          </cell>
          <cell r="E288" t="str">
            <v>Royalty expenses</v>
          </cell>
          <cell r="F288" t="str">
            <v>Royalty expenses</v>
          </cell>
          <cell r="G288" t="str">
            <v>Расходы по роялти</v>
          </cell>
        </row>
        <row r="289">
          <cell r="B289">
            <v>7900</v>
          </cell>
          <cell r="C289" t="str">
            <v>Expenditure</v>
          </cell>
          <cell r="D289" t="str">
            <v>Exchange rate differences</v>
          </cell>
          <cell r="E289" t="str">
            <v>Exchange rate differences</v>
          </cell>
          <cell r="F289" t="str">
            <v>Exchange rate differences</v>
          </cell>
          <cell r="G289" t="str">
            <v>Курсовые разницы</v>
          </cell>
        </row>
        <row r="290">
          <cell r="B290">
            <v>7910</v>
          </cell>
          <cell r="C290" t="str">
            <v>Expenditure</v>
          </cell>
          <cell r="D290" t="str">
            <v>Exchange rate differences</v>
          </cell>
          <cell r="E290" t="str">
            <v>Realised exchange gain (loss)</v>
          </cell>
          <cell r="F290" t="str">
            <v>Realised exchange gain (loss)</v>
          </cell>
          <cell r="G290" t="str">
            <v>Реализованный доход (убыток) по курсовой разнице</v>
          </cell>
        </row>
        <row r="291">
          <cell r="B291">
            <v>7920</v>
          </cell>
          <cell r="C291" t="str">
            <v>Expenditure</v>
          </cell>
          <cell r="D291" t="str">
            <v>Exchange rate differences</v>
          </cell>
          <cell r="E291" t="str">
            <v>Unrealised exchange gain (loss)</v>
          </cell>
          <cell r="F291" t="str">
            <v>Unrealised exchange gain (loss)</v>
          </cell>
          <cell r="G291" t="str">
            <v>Нереализованный доход (убыток) по курсовой разнице</v>
          </cell>
        </row>
        <row r="292">
          <cell r="B292">
            <v>9100</v>
          </cell>
          <cell r="C292" t="str">
            <v>Financing &amp; tax</v>
          </cell>
          <cell r="D292" t="str">
            <v>Interest recievable</v>
          </cell>
          <cell r="E292" t="str">
            <v>Interest recievable</v>
          </cell>
          <cell r="F292" t="str">
            <v>Interest recievable</v>
          </cell>
          <cell r="G292" t="str">
            <v>Доходы по процентам  (интерес, вознаграждения)</v>
          </cell>
        </row>
        <row r="293">
          <cell r="B293">
            <v>9110</v>
          </cell>
          <cell r="C293" t="str">
            <v>Financing &amp; tax</v>
          </cell>
          <cell r="D293" t="str">
            <v>Interest recievable</v>
          </cell>
          <cell r="E293" t="str">
            <v>Interest receivable - external</v>
          </cell>
          <cell r="F293" t="str">
            <v>Interest receivable - external</v>
          </cell>
          <cell r="G293" t="str">
            <v>внешние</v>
          </cell>
        </row>
        <row r="294">
          <cell r="B294">
            <v>9120</v>
          </cell>
          <cell r="C294" t="str">
            <v>Financing &amp; tax</v>
          </cell>
          <cell r="D294" t="str">
            <v>Interest recievable</v>
          </cell>
          <cell r="E294" t="str">
            <v>Interest receivable - intercompany</v>
          </cell>
          <cell r="F294" t="str">
            <v>Interest receivable - intercompany</v>
          </cell>
          <cell r="G294" t="str">
            <v>внутригрупповые</v>
          </cell>
        </row>
        <row r="295">
          <cell r="B295">
            <v>9200</v>
          </cell>
          <cell r="C295" t="str">
            <v>Financing &amp; tax</v>
          </cell>
          <cell r="D295" t="str">
            <v>Interest payable</v>
          </cell>
          <cell r="E295" t="str">
            <v>Interest payable</v>
          </cell>
          <cell r="F295" t="str">
            <v>Interest payable</v>
          </cell>
          <cell r="G295" t="str">
            <v>Расходы по процентам (интерес, вознаграждения)</v>
          </cell>
        </row>
        <row r="296">
          <cell r="B296">
            <v>9210</v>
          </cell>
          <cell r="C296" t="str">
            <v>Financing &amp; tax</v>
          </cell>
          <cell r="D296" t="str">
            <v>Interest payable</v>
          </cell>
          <cell r="E296" t="str">
            <v>Interest payable - external</v>
          </cell>
          <cell r="F296" t="str">
            <v>Interest payable - external</v>
          </cell>
          <cell r="G296" t="str">
            <v>внешние</v>
          </cell>
        </row>
        <row r="297">
          <cell r="B297">
            <v>9220</v>
          </cell>
          <cell r="C297" t="str">
            <v>Financing &amp; tax</v>
          </cell>
          <cell r="D297" t="str">
            <v>Interest payable</v>
          </cell>
          <cell r="E297" t="str">
            <v>Interest payable - intercompany</v>
          </cell>
          <cell r="F297" t="str">
            <v>Interest payable - intercompany</v>
          </cell>
          <cell r="G297" t="str">
            <v>внутригрупповые</v>
          </cell>
        </row>
        <row r="298">
          <cell r="B298">
            <v>9300</v>
          </cell>
          <cell r="C298" t="str">
            <v>Financing &amp; tax</v>
          </cell>
          <cell r="D298" t="str">
            <v>Exchange rate differences</v>
          </cell>
          <cell r="E298" t="str">
            <v>Exchange rate differences</v>
          </cell>
          <cell r="F298" t="str">
            <v>Exchange rate differences</v>
          </cell>
          <cell r="G298" t="str">
            <v>Курсовые разницы</v>
          </cell>
        </row>
        <row r="299">
          <cell r="B299">
            <v>9310</v>
          </cell>
          <cell r="C299" t="str">
            <v>Financing &amp; tax</v>
          </cell>
          <cell r="D299" t="str">
            <v>Exchange rate differences</v>
          </cell>
          <cell r="E299" t="str">
            <v>Realised exchange gain (loss)</v>
          </cell>
          <cell r="F299" t="str">
            <v>Realised exchange gain (loss)</v>
          </cell>
          <cell r="G299" t="str">
            <v>Реализованный доход (убыток) по курсовой разнице</v>
          </cell>
        </row>
        <row r="300">
          <cell r="B300">
            <v>9320</v>
          </cell>
          <cell r="C300" t="str">
            <v>Financing &amp; tax</v>
          </cell>
          <cell r="D300" t="str">
            <v>Exchange rate differences</v>
          </cell>
          <cell r="E300" t="str">
            <v>Unrealised exchange gain (loss)</v>
          </cell>
          <cell r="F300" t="str">
            <v>Unrealised exchange gain (loss)</v>
          </cell>
          <cell r="G300" t="str">
            <v>Нереализованный доход (убыток) по курсовой разнице</v>
          </cell>
        </row>
        <row r="301">
          <cell r="B301">
            <v>9400</v>
          </cell>
          <cell r="C301" t="str">
            <v>Financing &amp; tax</v>
          </cell>
          <cell r="D301" t="str">
            <v>Dividends income intercompany</v>
          </cell>
          <cell r="E301" t="str">
            <v>Dividends income intercompany</v>
          </cell>
          <cell r="F301" t="str">
            <v>Dividends income intercompany</v>
          </cell>
          <cell r="G301" t="str">
            <v>Доходы по дивидендам - внутригрупповые</v>
          </cell>
        </row>
        <row r="302">
          <cell r="B302">
            <v>9500</v>
          </cell>
          <cell r="C302" t="str">
            <v>Financing &amp; tax</v>
          </cell>
          <cell r="D302" t="str">
            <v>Minority interest</v>
          </cell>
          <cell r="E302" t="str">
            <v>Minority interest</v>
          </cell>
          <cell r="F302" t="str">
            <v>Minority interest</v>
          </cell>
          <cell r="G302" t="str">
            <v>Интерес меньшинства</v>
          </cell>
        </row>
        <row r="303">
          <cell r="B303">
            <v>9700</v>
          </cell>
          <cell r="C303" t="str">
            <v>Financing &amp; tax</v>
          </cell>
          <cell r="D303" t="str">
            <v>Other financial items</v>
          </cell>
          <cell r="E303" t="str">
            <v>Income from financial lease</v>
          </cell>
          <cell r="F303" t="str">
            <v>Income from financial lease</v>
          </cell>
          <cell r="G303" t="str">
            <v>Прочие финансовые позиции</v>
          </cell>
        </row>
        <row r="304">
          <cell r="B304">
            <v>9710</v>
          </cell>
          <cell r="C304" t="str">
            <v>Financing &amp; tax</v>
          </cell>
          <cell r="D304" t="str">
            <v>Other financial items</v>
          </cell>
          <cell r="E304" t="str">
            <v>Income from financial lease</v>
          </cell>
          <cell r="F304" t="str">
            <v>Income from financial lease</v>
          </cell>
          <cell r="G304" t="str">
            <v>Доход от финансовой аренды (лизинга)</v>
          </cell>
        </row>
        <row r="305">
          <cell r="B305">
            <v>9720</v>
          </cell>
          <cell r="C305" t="str">
            <v>Financing &amp; tax</v>
          </cell>
          <cell r="D305" t="str">
            <v>Other financial items</v>
          </cell>
          <cell r="E305" t="str">
            <v>Investment income from real estate</v>
          </cell>
          <cell r="F305" t="str">
            <v>Investment income from real estate</v>
          </cell>
          <cell r="G305" t="str">
            <v>Инвестиционный доход от недвижимости</v>
          </cell>
        </row>
        <row r="306">
          <cell r="B306">
            <v>9730</v>
          </cell>
          <cell r="C306" t="str">
            <v>Financing &amp; tax</v>
          </cell>
          <cell r="D306" t="str">
            <v>Other financial items</v>
          </cell>
          <cell r="E306" t="str">
            <v>not used</v>
          </cell>
          <cell r="F306" t="str">
            <v>not used</v>
          </cell>
          <cell r="G306" t="str">
            <v>не используется</v>
          </cell>
        </row>
        <row r="307">
          <cell r="B307">
            <v>9740</v>
          </cell>
          <cell r="C307" t="str">
            <v>Financing &amp; tax</v>
          </cell>
          <cell r="D307" t="str">
            <v>Other financial items</v>
          </cell>
          <cell r="E307" t="str">
            <v xml:space="preserve">Other financial income </v>
          </cell>
          <cell r="F307" t="str">
            <v xml:space="preserve">Other financial income </v>
          </cell>
          <cell r="G307" t="str">
            <v>Прочие финансовые доходы</v>
          </cell>
        </row>
        <row r="308">
          <cell r="B308">
            <v>9800</v>
          </cell>
          <cell r="C308" t="str">
            <v>Financing &amp; tax</v>
          </cell>
          <cell r="D308" t="str">
            <v>Taxes</v>
          </cell>
          <cell r="E308" t="str">
            <v>Taxes</v>
          </cell>
          <cell r="F308" t="str">
            <v>Taxes</v>
          </cell>
          <cell r="G308" t="str">
            <v>Налоги</v>
          </cell>
        </row>
        <row r="309">
          <cell r="B309">
            <v>9810</v>
          </cell>
          <cell r="C309" t="str">
            <v>Financing &amp; tax</v>
          </cell>
          <cell r="D309" t="str">
            <v>Taxes</v>
          </cell>
          <cell r="E309" t="str">
            <v>Current tax</v>
          </cell>
          <cell r="F309" t="str">
            <v>Current tax</v>
          </cell>
          <cell r="G309" t="str">
            <v>Текущий корпоративный подоходный налог</v>
          </cell>
        </row>
        <row r="310">
          <cell r="B310">
            <v>9812</v>
          </cell>
          <cell r="C310" t="str">
            <v>Financing &amp; tax</v>
          </cell>
          <cell r="D310" t="str">
            <v>Taxes</v>
          </cell>
          <cell r="E310" t="str">
            <v>Deferred tax</v>
          </cell>
          <cell r="F310" t="str">
            <v>Deferred tax</v>
          </cell>
          <cell r="G310" t="str">
            <v>Отложенный корпоративный подоходный налог</v>
          </cell>
        </row>
      </sheetData>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Checksheet"/>
      <sheetName val="WIP"/>
      <sheetName val="Job_Details"/>
    </sheetNames>
    <sheetDataSet>
      <sheetData sheetId="0">
        <row r="6">
          <cell r="C6" t="str">
            <v>Republic of South Africa</v>
          </cell>
        </row>
      </sheetData>
      <sheetData sheetId="1"/>
      <sheetData sheetId="2"/>
      <sheetData sheetId="3"/>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ilga uldegdel 2009"/>
      <sheetName val="NASJILT 2009"/>
      <sheetName val="ORLOGO- 2009"/>
      <sheetName val="Zarlaga -2009"/>
      <sheetName val="zarlaga 2009"/>
      <sheetName val="2008"/>
    </sheetNames>
    <sheetDataSet>
      <sheetData sheetId="0"/>
      <sheetData sheetId="1"/>
      <sheetData sheetId="2">
        <row r="455">
          <cell r="D455" t="str">
            <v>773386</v>
          </cell>
          <cell r="G455">
            <v>6</v>
          </cell>
          <cell r="H455">
            <v>150000</v>
          </cell>
        </row>
        <row r="456">
          <cell r="D456" t="str">
            <v>773388</v>
          </cell>
          <cell r="G456">
            <v>42</v>
          </cell>
          <cell r="H456">
            <v>105000</v>
          </cell>
        </row>
        <row r="457">
          <cell r="D457" t="str">
            <v>773387</v>
          </cell>
          <cell r="G457">
            <v>3</v>
          </cell>
          <cell r="H457">
            <v>57000</v>
          </cell>
        </row>
        <row r="458">
          <cell r="D458" t="str">
            <v>773397</v>
          </cell>
          <cell r="G458">
            <v>2</v>
          </cell>
          <cell r="H458">
            <v>2200</v>
          </cell>
        </row>
        <row r="459">
          <cell r="D459" t="str">
            <v>773394</v>
          </cell>
          <cell r="G459">
            <v>5</v>
          </cell>
          <cell r="H459">
            <v>4000</v>
          </cell>
        </row>
        <row r="460">
          <cell r="D460" t="str">
            <v>773395</v>
          </cell>
          <cell r="G460">
            <v>5</v>
          </cell>
          <cell r="H460">
            <v>5000</v>
          </cell>
        </row>
        <row r="461">
          <cell r="D461" t="str">
            <v>773393</v>
          </cell>
          <cell r="G461">
            <v>4</v>
          </cell>
          <cell r="H461">
            <v>14000</v>
          </cell>
        </row>
        <row r="462">
          <cell r="D462" t="str">
            <v>773390</v>
          </cell>
          <cell r="G462">
            <v>10</v>
          </cell>
          <cell r="H462">
            <v>10000</v>
          </cell>
        </row>
        <row r="463">
          <cell r="D463" t="str">
            <v>773389</v>
          </cell>
          <cell r="G463">
            <v>12</v>
          </cell>
          <cell r="H463">
            <v>30000</v>
          </cell>
        </row>
        <row r="464">
          <cell r="D464" t="str">
            <v>773396</v>
          </cell>
          <cell r="G464">
            <v>20</v>
          </cell>
          <cell r="H464">
            <v>30000</v>
          </cell>
        </row>
        <row r="465">
          <cell r="D465" t="str">
            <v>773398</v>
          </cell>
          <cell r="G465">
            <v>1</v>
          </cell>
          <cell r="H465">
            <v>20000</v>
          </cell>
        </row>
        <row r="466">
          <cell r="D466" t="str">
            <v>773392</v>
          </cell>
          <cell r="G466">
            <v>3</v>
          </cell>
          <cell r="H466">
            <v>19500</v>
          </cell>
        </row>
        <row r="467">
          <cell r="D467" t="str">
            <v>773391</v>
          </cell>
          <cell r="G467">
            <v>2</v>
          </cell>
          <cell r="H467">
            <v>7000</v>
          </cell>
        </row>
        <row r="468">
          <cell r="D468" t="str">
            <v>773401</v>
          </cell>
          <cell r="G468">
            <v>5</v>
          </cell>
          <cell r="H468">
            <v>9000</v>
          </cell>
        </row>
        <row r="469">
          <cell r="D469" t="str">
            <v>773399</v>
          </cell>
          <cell r="G469">
            <v>1</v>
          </cell>
          <cell r="H469">
            <v>6500</v>
          </cell>
        </row>
        <row r="470">
          <cell r="D470" t="str">
            <v>773400</v>
          </cell>
          <cell r="G470">
            <v>3</v>
          </cell>
          <cell r="H470">
            <v>18000</v>
          </cell>
        </row>
        <row r="471">
          <cell r="D471" t="str">
            <v>773402</v>
          </cell>
          <cell r="G471">
            <v>2</v>
          </cell>
          <cell r="H471">
            <v>1800</v>
          </cell>
        </row>
        <row r="472">
          <cell r="D472" t="str">
            <v>773403</v>
          </cell>
          <cell r="G472">
            <v>40</v>
          </cell>
          <cell r="H472">
            <v>154000</v>
          </cell>
        </row>
        <row r="473">
          <cell r="D473" t="str">
            <v>773404</v>
          </cell>
          <cell r="G473">
            <v>100</v>
          </cell>
          <cell r="H473">
            <v>11000</v>
          </cell>
        </row>
        <row r="474">
          <cell r="D474" t="str">
            <v>773405</v>
          </cell>
          <cell r="G474">
            <v>100</v>
          </cell>
          <cell r="H474">
            <v>11000</v>
          </cell>
        </row>
        <row r="475">
          <cell r="D475" t="str">
            <v>773420</v>
          </cell>
          <cell r="G475">
            <v>2</v>
          </cell>
          <cell r="H475">
            <v>4545.4399999999996</v>
          </cell>
        </row>
        <row r="476">
          <cell r="D476" t="str">
            <v>773415</v>
          </cell>
          <cell r="G476">
            <v>1</v>
          </cell>
          <cell r="H476">
            <v>5909.13</v>
          </cell>
        </row>
        <row r="477">
          <cell r="D477" t="str">
            <v>773417</v>
          </cell>
          <cell r="G477">
            <v>1</v>
          </cell>
          <cell r="H477">
            <v>10909.09</v>
          </cell>
        </row>
        <row r="478">
          <cell r="D478" t="str">
            <v>773407</v>
          </cell>
          <cell r="G478">
            <v>2</v>
          </cell>
          <cell r="H478">
            <v>8181.8</v>
          </cell>
        </row>
        <row r="479">
          <cell r="D479" t="str">
            <v>773419</v>
          </cell>
          <cell r="G479">
            <v>1</v>
          </cell>
          <cell r="H479">
            <v>3181.81</v>
          </cell>
        </row>
        <row r="480">
          <cell r="D480" t="str">
            <v>773422</v>
          </cell>
          <cell r="G480">
            <v>2</v>
          </cell>
          <cell r="H480">
            <v>1454.54</v>
          </cell>
        </row>
        <row r="481">
          <cell r="D481" t="str">
            <v>773418</v>
          </cell>
          <cell r="G481">
            <v>20</v>
          </cell>
          <cell r="H481">
            <v>20363.599999999999</v>
          </cell>
        </row>
        <row r="482">
          <cell r="D482" t="str">
            <v>773416</v>
          </cell>
          <cell r="G482">
            <v>12</v>
          </cell>
          <cell r="H482">
            <v>196363.56</v>
          </cell>
        </row>
        <row r="483">
          <cell r="D483" t="str">
            <v>773409</v>
          </cell>
          <cell r="G483">
            <v>1</v>
          </cell>
          <cell r="H483">
            <v>1363.63</v>
          </cell>
        </row>
        <row r="484">
          <cell r="D484" t="str">
            <v>773421</v>
          </cell>
          <cell r="G484">
            <v>2</v>
          </cell>
          <cell r="H484">
            <v>4545.4399999999996</v>
          </cell>
        </row>
        <row r="485">
          <cell r="D485" t="str">
            <v>773406</v>
          </cell>
          <cell r="G485">
            <v>8</v>
          </cell>
          <cell r="H485">
            <v>116363.6</v>
          </cell>
        </row>
        <row r="486">
          <cell r="D486" t="str">
            <v>773413</v>
          </cell>
          <cell r="G486">
            <v>4</v>
          </cell>
          <cell r="H486">
            <v>14545.44</v>
          </cell>
        </row>
        <row r="487">
          <cell r="D487" t="str">
            <v>773411</v>
          </cell>
          <cell r="G487">
            <v>1</v>
          </cell>
          <cell r="H487">
            <v>2272.7199999999998</v>
          </cell>
        </row>
        <row r="488">
          <cell r="D488" t="str">
            <v>773414</v>
          </cell>
          <cell r="G488">
            <v>3</v>
          </cell>
          <cell r="H488">
            <v>12272.7</v>
          </cell>
        </row>
        <row r="489">
          <cell r="D489" t="str">
            <v>773410</v>
          </cell>
          <cell r="G489">
            <v>3</v>
          </cell>
          <cell r="H489">
            <v>9545.43</v>
          </cell>
        </row>
        <row r="490">
          <cell r="D490" t="str">
            <v>773412</v>
          </cell>
          <cell r="G490">
            <v>1</v>
          </cell>
          <cell r="H490">
            <v>22727.27</v>
          </cell>
        </row>
        <row r="491">
          <cell r="D491" t="str">
            <v>773408</v>
          </cell>
          <cell r="G491">
            <v>1</v>
          </cell>
          <cell r="H491">
            <v>3181.81</v>
          </cell>
        </row>
        <row r="492">
          <cell r="D492" t="str">
            <v>773423</v>
          </cell>
          <cell r="G492">
            <v>37</v>
          </cell>
          <cell r="H492">
            <v>288636.63</v>
          </cell>
        </row>
        <row r="493">
          <cell r="D493" t="str">
            <v>7731467</v>
          </cell>
          <cell r="G493">
            <v>1</v>
          </cell>
          <cell r="H493">
            <v>12000</v>
          </cell>
        </row>
        <row r="494">
          <cell r="D494" t="str">
            <v>7731465</v>
          </cell>
          <cell r="G494">
            <v>10</v>
          </cell>
          <cell r="H494">
            <v>50000</v>
          </cell>
        </row>
        <row r="495">
          <cell r="D495" t="str">
            <v>7731462</v>
          </cell>
          <cell r="G495">
            <v>15</v>
          </cell>
          <cell r="H495">
            <v>18000</v>
          </cell>
        </row>
        <row r="496">
          <cell r="D496" t="str">
            <v>7731466</v>
          </cell>
          <cell r="G496">
            <v>10</v>
          </cell>
          <cell r="H496">
            <v>120000</v>
          </cell>
        </row>
        <row r="497">
          <cell r="D497" t="str">
            <v>7731468</v>
          </cell>
          <cell r="G497">
            <v>1</v>
          </cell>
          <cell r="H497">
            <v>35000</v>
          </cell>
        </row>
        <row r="498">
          <cell r="D498" t="str">
            <v>7731459</v>
          </cell>
          <cell r="G498">
            <v>2</v>
          </cell>
          <cell r="H498">
            <v>14000</v>
          </cell>
        </row>
        <row r="499">
          <cell r="D499" t="str">
            <v>7731461</v>
          </cell>
          <cell r="G499">
            <v>16</v>
          </cell>
          <cell r="H499">
            <v>72000</v>
          </cell>
        </row>
        <row r="500">
          <cell r="D500" t="str">
            <v>7731460</v>
          </cell>
          <cell r="G500">
            <v>600</v>
          </cell>
          <cell r="H500">
            <v>48000</v>
          </cell>
        </row>
        <row r="501">
          <cell r="D501" t="str">
            <v>7731464</v>
          </cell>
          <cell r="G501">
            <v>15</v>
          </cell>
          <cell r="H501">
            <v>97500</v>
          </cell>
        </row>
        <row r="502">
          <cell r="D502" t="str">
            <v>7731458</v>
          </cell>
          <cell r="G502">
            <v>8</v>
          </cell>
          <cell r="H502">
            <v>80000</v>
          </cell>
        </row>
        <row r="503">
          <cell r="D503" t="str">
            <v>7731463</v>
          </cell>
          <cell r="G503">
            <v>6</v>
          </cell>
          <cell r="H503">
            <v>39000</v>
          </cell>
        </row>
        <row r="504">
          <cell r="D504" t="str">
            <v>7731486</v>
          </cell>
          <cell r="G504">
            <v>142.16999999999999</v>
          </cell>
          <cell r="H504">
            <v>1938681.3012000001</v>
          </cell>
        </row>
        <row r="505">
          <cell r="D505" t="str">
            <v>7731484</v>
          </cell>
          <cell r="G505">
            <v>425.51</v>
          </cell>
          <cell r="H505">
            <v>5802407.5436000004</v>
          </cell>
        </row>
        <row r="506">
          <cell r="D506" t="str">
            <v>7731487</v>
          </cell>
          <cell r="G506">
            <v>426.51</v>
          </cell>
          <cell r="H506">
            <v>387735.97590000002</v>
          </cell>
        </row>
        <row r="507">
          <cell r="D507" t="str">
            <v>7731485</v>
          </cell>
          <cell r="G507">
            <v>139.44999999999999</v>
          </cell>
          <cell r="H507">
            <v>760635.603</v>
          </cell>
        </row>
        <row r="508">
          <cell r="D508" t="str">
            <v>7731484</v>
          </cell>
          <cell r="G508">
            <v>1</v>
          </cell>
          <cell r="H508">
            <v>13638.58</v>
          </cell>
        </row>
        <row r="509">
          <cell r="D509" t="str">
            <v>7731488</v>
          </cell>
          <cell r="G509">
            <v>5</v>
          </cell>
          <cell r="H509">
            <v>295335</v>
          </cell>
        </row>
        <row r="510">
          <cell r="D510" t="str">
            <v>7731473</v>
          </cell>
          <cell r="G510">
            <v>10</v>
          </cell>
          <cell r="H510">
            <v>38500</v>
          </cell>
        </row>
        <row r="511">
          <cell r="D511" t="str">
            <v>7731461</v>
          </cell>
          <cell r="G511">
            <v>8</v>
          </cell>
          <cell r="H511">
            <v>39600</v>
          </cell>
        </row>
        <row r="512">
          <cell r="D512" t="str">
            <v>7731476</v>
          </cell>
          <cell r="G512">
            <v>1</v>
          </cell>
          <cell r="H512">
            <v>1000</v>
          </cell>
        </row>
        <row r="513">
          <cell r="D513" t="str">
            <v>7731478</v>
          </cell>
          <cell r="G513">
            <v>16</v>
          </cell>
          <cell r="H513">
            <v>41600</v>
          </cell>
        </row>
        <row r="514">
          <cell r="D514" t="str">
            <v>7731482</v>
          </cell>
          <cell r="G514">
            <v>9</v>
          </cell>
          <cell r="H514">
            <v>16200</v>
          </cell>
        </row>
        <row r="515">
          <cell r="D515" t="str">
            <v>7731469</v>
          </cell>
          <cell r="G515">
            <v>7.9</v>
          </cell>
          <cell r="H515">
            <v>23700</v>
          </cell>
        </row>
        <row r="516">
          <cell r="D516" t="str">
            <v>7731480</v>
          </cell>
          <cell r="G516">
            <v>10</v>
          </cell>
          <cell r="H516">
            <v>45000</v>
          </cell>
        </row>
        <row r="517">
          <cell r="D517" t="str">
            <v>7731477</v>
          </cell>
          <cell r="G517">
            <v>5</v>
          </cell>
          <cell r="H517">
            <v>17500</v>
          </cell>
        </row>
        <row r="518">
          <cell r="D518" t="str">
            <v>7731471</v>
          </cell>
          <cell r="G518">
            <v>1</v>
          </cell>
          <cell r="H518">
            <v>6000</v>
          </cell>
        </row>
        <row r="519">
          <cell r="D519" t="str">
            <v>7731481</v>
          </cell>
          <cell r="G519">
            <v>5</v>
          </cell>
          <cell r="H519">
            <v>1500</v>
          </cell>
        </row>
        <row r="520">
          <cell r="D520" t="str">
            <v>7731472</v>
          </cell>
          <cell r="G520">
            <v>10</v>
          </cell>
          <cell r="H520">
            <v>60000</v>
          </cell>
        </row>
        <row r="521">
          <cell r="D521" t="str">
            <v>7731475</v>
          </cell>
          <cell r="G521">
            <v>3</v>
          </cell>
          <cell r="H521">
            <v>3000</v>
          </cell>
        </row>
        <row r="522">
          <cell r="D522" t="str">
            <v>7731470</v>
          </cell>
          <cell r="G522">
            <v>27</v>
          </cell>
          <cell r="H522">
            <v>143100</v>
          </cell>
        </row>
        <row r="523">
          <cell r="D523" t="str">
            <v>7731468</v>
          </cell>
          <cell r="G523">
            <v>1</v>
          </cell>
          <cell r="H523">
            <v>20000</v>
          </cell>
        </row>
        <row r="524">
          <cell r="D524" t="str">
            <v>7731474</v>
          </cell>
          <cell r="G524">
            <v>8</v>
          </cell>
          <cell r="H524">
            <v>30800</v>
          </cell>
        </row>
        <row r="525">
          <cell r="D525" t="str">
            <v>7731479</v>
          </cell>
          <cell r="G525">
            <v>1</v>
          </cell>
          <cell r="H525">
            <v>49500</v>
          </cell>
        </row>
        <row r="526">
          <cell r="D526" t="str">
            <v>7731483</v>
          </cell>
          <cell r="G526">
            <v>5</v>
          </cell>
          <cell r="H526">
            <v>545454.55000000005</v>
          </cell>
        </row>
        <row r="527">
          <cell r="D527" t="str">
            <v>7731489</v>
          </cell>
          <cell r="G527">
            <v>240</v>
          </cell>
          <cell r="H527">
            <v>948240</v>
          </cell>
        </row>
        <row r="528">
          <cell r="D528" t="str">
            <v>7731490</v>
          </cell>
          <cell r="G528">
            <v>180</v>
          </cell>
          <cell r="H528">
            <v>516780</v>
          </cell>
        </row>
        <row r="529">
          <cell r="D529" t="str">
            <v>7731491</v>
          </cell>
          <cell r="G529">
            <v>30000</v>
          </cell>
          <cell r="H529">
            <v>216000</v>
          </cell>
        </row>
        <row r="530">
          <cell r="D530" t="str">
            <v>7731496</v>
          </cell>
          <cell r="G530">
            <v>2500</v>
          </cell>
          <cell r="H530">
            <v>56250</v>
          </cell>
        </row>
        <row r="531">
          <cell r="D531" t="str">
            <v>773398</v>
          </cell>
          <cell r="G531">
            <v>2</v>
          </cell>
          <cell r="H531">
            <v>27000</v>
          </cell>
        </row>
        <row r="532">
          <cell r="D532" t="str">
            <v>7731492</v>
          </cell>
          <cell r="G532">
            <v>650</v>
          </cell>
          <cell r="H532">
            <v>204750</v>
          </cell>
        </row>
        <row r="533">
          <cell r="D533" t="str">
            <v>7731493</v>
          </cell>
          <cell r="G533">
            <v>90</v>
          </cell>
          <cell r="H533">
            <v>850500</v>
          </cell>
        </row>
        <row r="534">
          <cell r="D534" t="str">
            <v>7731494</v>
          </cell>
          <cell r="G534">
            <v>5</v>
          </cell>
          <cell r="H534">
            <v>90000</v>
          </cell>
        </row>
        <row r="535">
          <cell r="D535" t="str">
            <v>7731495</v>
          </cell>
          <cell r="G535">
            <v>2500</v>
          </cell>
          <cell r="H535">
            <v>337500</v>
          </cell>
        </row>
        <row r="536">
          <cell r="D536" t="str">
            <v>7731499</v>
          </cell>
          <cell r="G536">
            <v>909</v>
          </cell>
          <cell r="H536">
            <v>917262.81</v>
          </cell>
        </row>
        <row r="537">
          <cell r="D537" t="str">
            <v>7731509</v>
          </cell>
          <cell r="G537">
            <v>64</v>
          </cell>
          <cell r="H537">
            <v>58181.760000000002</v>
          </cell>
        </row>
        <row r="538">
          <cell r="D538" t="str">
            <v>7731501</v>
          </cell>
          <cell r="G538">
            <v>182</v>
          </cell>
          <cell r="H538">
            <v>1737271.9</v>
          </cell>
        </row>
        <row r="539">
          <cell r="D539" t="str">
            <v>7731498</v>
          </cell>
          <cell r="G539">
            <v>600</v>
          </cell>
          <cell r="H539">
            <v>1740000</v>
          </cell>
        </row>
        <row r="540">
          <cell r="D540" t="str">
            <v>7731502</v>
          </cell>
          <cell r="G540">
            <v>3030</v>
          </cell>
          <cell r="H540">
            <v>413170.8</v>
          </cell>
        </row>
        <row r="541">
          <cell r="D541" t="str">
            <v>7731498</v>
          </cell>
          <cell r="G541">
            <v>1</v>
          </cell>
          <cell r="H541">
            <v>3010.15</v>
          </cell>
        </row>
        <row r="542">
          <cell r="D542" t="str">
            <v>7731506</v>
          </cell>
          <cell r="G542">
            <v>333</v>
          </cell>
          <cell r="H542">
            <v>105953.94</v>
          </cell>
        </row>
        <row r="543">
          <cell r="D543" t="str">
            <v>7731504</v>
          </cell>
          <cell r="G543">
            <v>6060</v>
          </cell>
          <cell r="H543">
            <v>137683.20000000001</v>
          </cell>
        </row>
        <row r="544">
          <cell r="D544" t="str">
            <v>7731503</v>
          </cell>
          <cell r="G544">
            <v>3030</v>
          </cell>
          <cell r="H544">
            <v>40480.800000000003</v>
          </cell>
        </row>
        <row r="545">
          <cell r="D545" t="str">
            <v>7731507</v>
          </cell>
          <cell r="G545">
            <v>606</v>
          </cell>
          <cell r="H545">
            <v>32996.699999999997</v>
          </cell>
        </row>
        <row r="546">
          <cell r="D546" t="str">
            <v>7731505</v>
          </cell>
          <cell r="G546">
            <v>24240</v>
          </cell>
          <cell r="H546">
            <v>176224.8</v>
          </cell>
        </row>
        <row r="547">
          <cell r="D547" t="str">
            <v>7731508</v>
          </cell>
          <cell r="G547">
            <v>66</v>
          </cell>
          <cell r="H547">
            <v>151199.4</v>
          </cell>
        </row>
        <row r="548">
          <cell r="D548" t="str">
            <v>7731497</v>
          </cell>
          <cell r="G548">
            <v>454</v>
          </cell>
          <cell r="H548">
            <v>1811868.6</v>
          </cell>
        </row>
        <row r="549">
          <cell r="D549" t="str">
            <v>7731500</v>
          </cell>
          <cell r="G549">
            <v>303</v>
          </cell>
          <cell r="H549">
            <v>96408.54</v>
          </cell>
        </row>
        <row r="550">
          <cell r="D550" t="str">
            <v>7731498</v>
          </cell>
          <cell r="G550">
            <v>5</v>
          </cell>
          <cell r="H550">
            <v>15050.6</v>
          </cell>
        </row>
        <row r="551">
          <cell r="D551" t="str">
            <v>7731504</v>
          </cell>
          <cell r="G551">
            <v>7500</v>
          </cell>
          <cell r="H551">
            <v>170400</v>
          </cell>
        </row>
        <row r="552">
          <cell r="D552" t="str">
            <v>7731502</v>
          </cell>
          <cell r="G552">
            <v>1250</v>
          </cell>
          <cell r="H552">
            <v>170450</v>
          </cell>
        </row>
        <row r="553">
          <cell r="D553" t="str">
            <v>7731501</v>
          </cell>
          <cell r="G553">
            <v>83</v>
          </cell>
          <cell r="H553">
            <v>792272.35</v>
          </cell>
        </row>
        <row r="554">
          <cell r="D554" t="str">
            <v>7731498</v>
          </cell>
          <cell r="G554">
            <v>6</v>
          </cell>
          <cell r="H554">
            <v>18060.72</v>
          </cell>
        </row>
        <row r="555">
          <cell r="D555" t="str">
            <v>7731508</v>
          </cell>
          <cell r="G555">
            <v>82.5</v>
          </cell>
          <cell r="H555">
            <v>188999.25</v>
          </cell>
        </row>
        <row r="556">
          <cell r="D556" t="str">
            <v>7731503</v>
          </cell>
          <cell r="G556">
            <v>1250</v>
          </cell>
          <cell r="H556">
            <v>16700</v>
          </cell>
        </row>
        <row r="557">
          <cell r="D557" t="str">
            <v>7731507</v>
          </cell>
          <cell r="G557">
            <v>750</v>
          </cell>
          <cell r="H557">
            <v>40837.5</v>
          </cell>
        </row>
        <row r="558">
          <cell r="D558" t="str">
            <v>7731497</v>
          </cell>
          <cell r="G558">
            <v>323</v>
          </cell>
          <cell r="H558">
            <v>1289060.7</v>
          </cell>
        </row>
        <row r="559">
          <cell r="D559" t="str">
            <v>7731498</v>
          </cell>
          <cell r="G559">
            <v>1</v>
          </cell>
          <cell r="H559">
            <v>2721.02</v>
          </cell>
        </row>
        <row r="560">
          <cell r="D560" t="str">
            <v>7731498</v>
          </cell>
          <cell r="G560">
            <v>450</v>
          </cell>
          <cell r="H560">
            <v>1305000</v>
          </cell>
        </row>
        <row r="561">
          <cell r="D561" t="str">
            <v>7731492</v>
          </cell>
          <cell r="G561">
            <v>850</v>
          </cell>
          <cell r="H561">
            <v>270453</v>
          </cell>
        </row>
        <row r="562">
          <cell r="D562" t="str">
            <v>7731534</v>
          </cell>
          <cell r="G562">
            <v>5</v>
          </cell>
          <cell r="H562">
            <v>13636.35</v>
          </cell>
        </row>
        <row r="563">
          <cell r="D563" t="str">
            <v>7731519</v>
          </cell>
          <cell r="G563">
            <v>1</v>
          </cell>
          <cell r="H563">
            <v>3454.54</v>
          </cell>
        </row>
        <row r="564">
          <cell r="D564" t="str">
            <v>7731537</v>
          </cell>
          <cell r="G564">
            <v>1</v>
          </cell>
          <cell r="H564">
            <v>29090.9</v>
          </cell>
        </row>
        <row r="565">
          <cell r="D565" t="str">
            <v>7731518</v>
          </cell>
          <cell r="G565">
            <v>9</v>
          </cell>
          <cell r="H565">
            <v>20454.48</v>
          </cell>
        </row>
        <row r="566">
          <cell r="D566" t="str">
            <v>7731535</v>
          </cell>
          <cell r="G566">
            <v>1</v>
          </cell>
          <cell r="H566">
            <v>545818.18000000005</v>
          </cell>
        </row>
        <row r="567">
          <cell r="D567" t="str">
            <v>7731523</v>
          </cell>
          <cell r="G567">
            <v>100</v>
          </cell>
          <cell r="H567">
            <v>9090</v>
          </cell>
        </row>
        <row r="568">
          <cell r="D568" t="str">
            <v>7731520</v>
          </cell>
          <cell r="G568">
            <v>300</v>
          </cell>
          <cell r="H568">
            <v>95454</v>
          </cell>
        </row>
        <row r="569">
          <cell r="D569" t="str">
            <v>7731527</v>
          </cell>
          <cell r="G569">
            <v>8</v>
          </cell>
          <cell r="H569">
            <v>8727.2000000000007</v>
          </cell>
        </row>
        <row r="570">
          <cell r="D570" t="str">
            <v>7731528</v>
          </cell>
          <cell r="G570">
            <v>10</v>
          </cell>
          <cell r="H570">
            <v>12727.2</v>
          </cell>
        </row>
        <row r="571">
          <cell r="D571" t="str">
            <v>7731525</v>
          </cell>
          <cell r="G571">
            <v>20</v>
          </cell>
          <cell r="H571">
            <v>10909</v>
          </cell>
        </row>
        <row r="572">
          <cell r="D572" t="str">
            <v>7731530</v>
          </cell>
          <cell r="G572">
            <v>15</v>
          </cell>
          <cell r="H572">
            <v>27954.45</v>
          </cell>
        </row>
        <row r="573">
          <cell r="D573" t="str">
            <v>7731534</v>
          </cell>
          <cell r="G573">
            <v>1</v>
          </cell>
          <cell r="H573">
            <v>2924.83</v>
          </cell>
        </row>
        <row r="574">
          <cell r="D574" t="str">
            <v>7731515</v>
          </cell>
          <cell r="G574">
            <v>1</v>
          </cell>
          <cell r="H574">
            <v>3454.54</v>
          </cell>
        </row>
        <row r="575">
          <cell r="D575" t="str">
            <v>7731516</v>
          </cell>
          <cell r="G575">
            <v>10</v>
          </cell>
          <cell r="H575">
            <v>20000</v>
          </cell>
        </row>
        <row r="576">
          <cell r="D576" t="str">
            <v>7731521</v>
          </cell>
          <cell r="G576">
            <v>60</v>
          </cell>
          <cell r="H576">
            <v>19090.8</v>
          </cell>
        </row>
        <row r="577">
          <cell r="D577" t="str">
            <v>7731524</v>
          </cell>
          <cell r="G577">
            <v>114</v>
          </cell>
          <cell r="H577">
            <v>1093362.6000000001</v>
          </cell>
        </row>
        <row r="578">
          <cell r="D578" t="str">
            <v>7731513</v>
          </cell>
          <cell r="G578">
            <v>1</v>
          </cell>
          <cell r="H578">
            <v>1818.18</v>
          </cell>
        </row>
        <row r="579">
          <cell r="D579" t="str">
            <v>7731526</v>
          </cell>
          <cell r="G579">
            <v>2</v>
          </cell>
          <cell r="H579">
            <v>4545.4399999999996</v>
          </cell>
        </row>
        <row r="580">
          <cell r="D580" t="str">
            <v>7731532</v>
          </cell>
          <cell r="G580">
            <v>2</v>
          </cell>
          <cell r="H580">
            <v>54545.440000000002</v>
          </cell>
        </row>
        <row r="581">
          <cell r="D581" t="str">
            <v>7731536</v>
          </cell>
          <cell r="G581">
            <v>2</v>
          </cell>
          <cell r="H581">
            <v>81818.179999999993</v>
          </cell>
        </row>
        <row r="582">
          <cell r="D582" t="str">
            <v>7731514</v>
          </cell>
          <cell r="G582">
            <v>6</v>
          </cell>
          <cell r="H582">
            <v>16363.62</v>
          </cell>
        </row>
        <row r="583">
          <cell r="D583" t="str">
            <v>7731529</v>
          </cell>
          <cell r="G583">
            <v>11</v>
          </cell>
          <cell r="H583">
            <v>20499.93</v>
          </cell>
        </row>
        <row r="584">
          <cell r="D584" t="str">
            <v>7731517</v>
          </cell>
          <cell r="G584">
            <v>1900</v>
          </cell>
          <cell r="H584">
            <v>863626</v>
          </cell>
        </row>
        <row r="585">
          <cell r="D585" t="str">
            <v>7731522</v>
          </cell>
          <cell r="G585">
            <v>100</v>
          </cell>
          <cell r="H585">
            <v>40909</v>
          </cell>
        </row>
        <row r="586">
          <cell r="D586" t="str">
            <v>7731531</v>
          </cell>
          <cell r="G586">
            <v>2</v>
          </cell>
          <cell r="H586">
            <v>14545.44</v>
          </cell>
        </row>
        <row r="587">
          <cell r="D587" t="str">
            <v>7731533</v>
          </cell>
          <cell r="G587">
            <v>228</v>
          </cell>
          <cell r="H587">
            <v>932725.2</v>
          </cell>
        </row>
        <row r="588">
          <cell r="D588" t="str">
            <v>7731541</v>
          </cell>
          <cell r="G588">
            <v>30</v>
          </cell>
          <cell r="H588">
            <v>376090.8</v>
          </cell>
        </row>
        <row r="589">
          <cell r="D589" t="str">
            <v>7731546</v>
          </cell>
          <cell r="G589">
            <v>5</v>
          </cell>
          <cell r="H589">
            <v>59090.9</v>
          </cell>
        </row>
        <row r="590">
          <cell r="D590" t="str">
            <v>7731549</v>
          </cell>
          <cell r="G590">
            <v>30</v>
          </cell>
          <cell r="H590">
            <v>27272.7</v>
          </cell>
        </row>
        <row r="591">
          <cell r="D591" t="str">
            <v>7731547</v>
          </cell>
          <cell r="G591">
            <v>20</v>
          </cell>
          <cell r="H591">
            <v>109090.8</v>
          </cell>
        </row>
        <row r="592">
          <cell r="D592" t="str">
            <v>7731545</v>
          </cell>
          <cell r="G592">
            <v>1.89</v>
          </cell>
          <cell r="H592">
            <v>450526.51980000001</v>
          </cell>
        </row>
        <row r="593">
          <cell r="D593" t="str">
            <v>7731542</v>
          </cell>
          <cell r="G593">
            <v>15</v>
          </cell>
          <cell r="H593">
            <v>110318.1</v>
          </cell>
        </row>
        <row r="594">
          <cell r="D594" t="str">
            <v>7731544</v>
          </cell>
          <cell r="G594">
            <v>24</v>
          </cell>
          <cell r="H594">
            <v>132872.64000000001</v>
          </cell>
        </row>
        <row r="595">
          <cell r="D595" t="str">
            <v>7731550</v>
          </cell>
          <cell r="G595">
            <v>34</v>
          </cell>
          <cell r="H595">
            <v>204000</v>
          </cell>
        </row>
        <row r="596">
          <cell r="D596" t="str">
            <v>7731538</v>
          </cell>
          <cell r="G596">
            <v>25</v>
          </cell>
          <cell r="H596">
            <v>162500</v>
          </cell>
        </row>
        <row r="597">
          <cell r="D597" t="str">
            <v>7731539</v>
          </cell>
          <cell r="G597">
            <v>10</v>
          </cell>
          <cell r="H597">
            <v>59090.9</v>
          </cell>
        </row>
        <row r="598">
          <cell r="D598" t="str">
            <v>7731548</v>
          </cell>
          <cell r="G598">
            <v>30</v>
          </cell>
          <cell r="H598">
            <v>21818.1</v>
          </cell>
        </row>
        <row r="599">
          <cell r="D599" t="str">
            <v>7731540</v>
          </cell>
          <cell r="G599">
            <v>16</v>
          </cell>
          <cell r="H599">
            <v>650000</v>
          </cell>
        </row>
        <row r="600">
          <cell r="D600" t="str">
            <v>7731543</v>
          </cell>
          <cell r="G600">
            <v>154</v>
          </cell>
          <cell r="H600">
            <v>474598.74</v>
          </cell>
        </row>
        <row r="601">
          <cell r="D601" t="str">
            <v>773398</v>
          </cell>
          <cell r="G601">
            <v>20</v>
          </cell>
          <cell r="H601">
            <v>400000</v>
          </cell>
        </row>
        <row r="602">
          <cell r="D602" t="str">
            <v>7731567</v>
          </cell>
          <cell r="G602">
            <v>1</v>
          </cell>
          <cell r="H602">
            <v>2200</v>
          </cell>
        </row>
        <row r="603">
          <cell r="D603" t="str">
            <v>7731565</v>
          </cell>
          <cell r="G603">
            <v>3</v>
          </cell>
          <cell r="H603">
            <v>13500</v>
          </cell>
        </row>
        <row r="604">
          <cell r="D604" t="str">
            <v>7731560</v>
          </cell>
          <cell r="G604">
            <v>6</v>
          </cell>
          <cell r="H604">
            <v>27796.32</v>
          </cell>
        </row>
        <row r="605">
          <cell r="D605" t="str">
            <v>7731555</v>
          </cell>
          <cell r="G605">
            <v>2</v>
          </cell>
          <cell r="H605">
            <v>6000</v>
          </cell>
        </row>
        <row r="606">
          <cell r="D606" t="str">
            <v>7731579</v>
          </cell>
          <cell r="G606">
            <v>1</v>
          </cell>
          <cell r="H606">
            <v>249454.54</v>
          </cell>
        </row>
        <row r="607">
          <cell r="D607" t="str">
            <v>7731573</v>
          </cell>
          <cell r="G607">
            <v>4</v>
          </cell>
          <cell r="H607">
            <v>4000</v>
          </cell>
        </row>
        <row r="608">
          <cell r="D608" t="str">
            <v>7731576</v>
          </cell>
          <cell r="G608">
            <v>1</v>
          </cell>
          <cell r="H608">
            <v>301809.09000000003</v>
          </cell>
        </row>
        <row r="609">
          <cell r="D609" t="str">
            <v>7731553</v>
          </cell>
          <cell r="G609">
            <v>2</v>
          </cell>
          <cell r="H609">
            <v>1000</v>
          </cell>
        </row>
        <row r="610">
          <cell r="D610" t="str">
            <v>7731564</v>
          </cell>
          <cell r="G610">
            <v>2</v>
          </cell>
          <cell r="H610">
            <v>6363.62</v>
          </cell>
        </row>
        <row r="611">
          <cell r="D611" t="str">
            <v>7731562</v>
          </cell>
          <cell r="G611">
            <v>3</v>
          </cell>
          <cell r="H611">
            <v>3600</v>
          </cell>
        </row>
        <row r="612">
          <cell r="D612" t="str">
            <v>7731566</v>
          </cell>
          <cell r="G612">
            <v>1</v>
          </cell>
          <cell r="H612">
            <v>3300</v>
          </cell>
        </row>
        <row r="613">
          <cell r="D613" t="str">
            <v>7731569</v>
          </cell>
          <cell r="G613">
            <v>1</v>
          </cell>
          <cell r="H613">
            <v>1800</v>
          </cell>
        </row>
        <row r="614">
          <cell r="D614" t="str">
            <v>7731574</v>
          </cell>
          <cell r="G614">
            <v>2</v>
          </cell>
          <cell r="H614">
            <v>2000</v>
          </cell>
        </row>
        <row r="615">
          <cell r="D615" t="str">
            <v>7731571</v>
          </cell>
          <cell r="G615">
            <v>2</v>
          </cell>
          <cell r="H615">
            <v>2000</v>
          </cell>
        </row>
        <row r="616">
          <cell r="D616" t="str">
            <v>7731575</v>
          </cell>
          <cell r="G616">
            <v>1</v>
          </cell>
          <cell r="H616">
            <v>104536.36</v>
          </cell>
        </row>
        <row r="617">
          <cell r="D617" t="str">
            <v>7731551</v>
          </cell>
          <cell r="G617">
            <v>5</v>
          </cell>
          <cell r="H617">
            <v>22500</v>
          </cell>
        </row>
        <row r="618">
          <cell r="D618" t="str">
            <v>7731572</v>
          </cell>
          <cell r="G618">
            <v>4</v>
          </cell>
          <cell r="H618">
            <v>6000</v>
          </cell>
        </row>
        <row r="619">
          <cell r="D619" t="str">
            <v>7731577</v>
          </cell>
          <cell r="G619">
            <v>1</v>
          </cell>
          <cell r="H619">
            <v>88172.72</v>
          </cell>
        </row>
        <row r="620">
          <cell r="D620" t="str">
            <v>7731563</v>
          </cell>
          <cell r="G620">
            <v>4</v>
          </cell>
          <cell r="H620">
            <v>6545.44</v>
          </cell>
        </row>
        <row r="621">
          <cell r="D621" t="str">
            <v>7731556</v>
          </cell>
          <cell r="G621">
            <v>2</v>
          </cell>
          <cell r="H621">
            <v>2000</v>
          </cell>
        </row>
        <row r="622">
          <cell r="D622" t="str">
            <v>7731559</v>
          </cell>
          <cell r="G622">
            <v>1</v>
          </cell>
          <cell r="H622">
            <v>17729.09</v>
          </cell>
        </row>
        <row r="623">
          <cell r="D623" t="str">
            <v>7731552</v>
          </cell>
          <cell r="G623">
            <v>2</v>
          </cell>
          <cell r="H623">
            <v>1600</v>
          </cell>
        </row>
        <row r="624">
          <cell r="D624" t="str">
            <v>7731558</v>
          </cell>
          <cell r="G624">
            <v>2</v>
          </cell>
          <cell r="H624">
            <v>13684.36</v>
          </cell>
        </row>
        <row r="625">
          <cell r="D625" t="str">
            <v>7731568</v>
          </cell>
          <cell r="G625">
            <v>1</v>
          </cell>
          <cell r="H625">
            <v>2200</v>
          </cell>
        </row>
        <row r="626">
          <cell r="D626" t="str">
            <v>7731578</v>
          </cell>
          <cell r="G626">
            <v>6</v>
          </cell>
          <cell r="H626">
            <v>60000</v>
          </cell>
        </row>
        <row r="627">
          <cell r="D627" t="str">
            <v>7731580</v>
          </cell>
          <cell r="G627">
            <v>1</v>
          </cell>
          <cell r="H627">
            <v>90000</v>
          </cell>
        </row>
        <row r="628">
          <cell r="D628" t="str">
            <v>7731582</v>
          </cell>
          <cell r="G628">
            <v>1</v>
          </cell>
          <cell r="H628">
            <v>90000</v>
          </cell>
        </row>
        <row r="629">
          <cell r="D629" t="str">
            <v>7731583</v>
          </cell>
          <cell r="G629">
            <v>1</v>
          </cell>
          <cell r="H629">
            <v>130909</v>
          </cell>
        </row>
        <row r="630">
          <cell r="D630" t="str">
            <v>7731554</v>
          </cell>
          <cell r="G630">
            <v>5</v>
          </cell>
          <cell r="H630">
            <v>25000</v>
          </cell>
        </row>
        <row r="631">
          <cell r="D631" t="str">
            <v>7731557</v>
          </cell>
          <cell r="G631">
            <v>2</v>
          </cell>
          <cell r="H631">
            <v>8000</v>
          </cell>
        </row>
        <row r="632">
          <cell r="D632" t="str">
            <v>7731561</v>
          </cell>
          <cell r="G632">
            <v>2</v>
          </cell>
          <cell r="H632">
            <v>15430.54</v>
          </cell>
        </row>
        <row r="633">
          <cell r="D633" t="str">
            <v>7731570</v>
          </cell>
          <cell r="G633">
            <v>1</v>
          </cell>
          <cell r="H633">
            <v>3200</v>
          </cell>
        </row>
        <row r="634">
          <cell r="D634" t="str">
            <v>7731581</v>
          </cell>
          <cell r="G634">
            <v>1.7</v>
          </cell>
          <cell r="H634">
            <v>649090.90599999996</v>
          </cell>
        </row>
        <row r="635">
          <cell r="D635" t="str">
            <v>7731591</v>
          </cell>
          <cell r="G635">
            <v>3</v>
          </cell>
          <cell r="H635">
            <v>78000</v>
          </cell>
        </row>
        <row r="636">
          <cell r="D636" t="str">
            <v>7731587</v>
          </cell>
          <cell r="G636">
            <v>6</v>
          </cell>
          <cell r="H636">
            <v>804272.7</v>
          </cell>
        </row>
        <row r="637">
          <cell r="D637" t="str">
            <v>7731584</v>
          </cell>
          <cell r="G637">
            <v>50</v>
          </cell>
          <cell r="H637">
            <v>272727</v>
          </cell>
        </row>
        <row r="638">
          <cell r="D638" t="str">
            <v>7731592</v>
          </cell>
          <cell r="G638">
            <v>30</v>
          </cell>
          <cell r="H638">
            <v>409090.8</v>
          </cell>
        </row>
        <row r="639">
          <cell r="D639" t="str">
            <v>7731596</v>
          </cell>
          <cell r="G639">
            <v>150</v>
          </cell>
          <cell r="H639">
            <v>613635</v>
          </cell>
        </row>
        <row r="640">
          <cell r="D640" t="str">
            <v>7731590</v>
          </cell>
          <cell r="G640">
            <v>5</v>
          </cell>
          <cell r="H640">
            <v>227272.7</v>
          </cell>
        </row>
        <row r="641">
          <cell r="D641" t="str">
            <v>7731594</v>
          </cell>
          <cell r="G641">
            <v>3</v>
          </cell>
          <cell r="H641">
            <v>81818.16</v>
          </cell>
        </row>
        <row r="642">
          <cell r="D642" t="str">
            <v>7731589</v>
          </cell>
          <cell r="G642">
            <v>1</v>
          </cell>
          <cell r="H642">
            <v>193909.09</v>
          </cell>
        </row>
        <row r="643">
          <cell r="D643" t="str">
            <v>7731588</v>
          </cell>
          <cell r="G643">
            <v>9</v>
          </cell>
          <cell r="H643">
            <v>801818.1</v>
          </cell>
        </row>
        <row r="644">
          <cell r="D644" t="str">
            <v>7731597</v>
          </cell>
          <cell r="G644">
            <v>4</v>
          </cell>
          <cell r="H644">
            <v>109090.88</v>
          </cell>
        </row>
        <row r="645">
          <cell r="D645" t="str">
            <v>7731586</v>
          </cell>
          <cell r="G645">
            <v>18</v>
          </cell>
          <cell r="H645">
            <v>540000</v>
          </cell>
        </row>
        <row r="646">
          <cell r="D646" t="str">
            <v>7731593</v>
          </cell>
          <cell r="G646">
            <v>352</v>
          </cell>
          <cell r="H646">
            <v>1551999.68</v>
          </cell>
        </row>
        <row r="647">
          <cell r="D647" t="str">
            <v>7731585</v>
          </cell>
          <cell r="G647">
            <v>374.67</v>
          </cell>
          <cell r="H647">
            <v>510911.25209999998</v>
          </cell>
        </row>
        <row r="648">
          <cell r="D648" t="str">
            <v>7731595</v>
          </cell>
          <cell r="G648">
            <v>5</v>
          </cell>
          <cell r="H648">
            <v>272727.25</v>
          </cell>
        </row>
        <row r="649">
          <cell r="D649" t="str">
            <v>7731549</v>
          </cell>
          <cell r="G649">
            <v>4</v>
          </cell>
          <cell r="H649">
            <v>3636.36</v>
          </cell>
        </row>
        <row r="650">
          <cell r="D650" t="str">
            <v>7731549</v>
          </cell>
          <cell r="G650">
            <v>1</v>
          </cell>
          <cell r="H650">
            <v>901.17</v>
          </cell>
        </row>
        <row r="651">
          <cell r="D651" t="str">
            <v>7731599</v>
          </cell>
          <cell r="G651">
            <v>12</v>
          </cell>
          <cell r="H651">
            <v>6000</v>
          </cell>
        </row>
        <row r="652">
          <cell r="D652" t="str">
            <v>7731600</v>
          </cell>
          <cell r="G652">
            <v>3</v>
          </cell>
          <cell r="H652">
            <v>17727.27</v>
          </cell>
        </row>
        <row r="653">
          <cell r="D653" t="str">
            <v>7731601</v>
          </cell>
          <cell r="G653">
            <v>5</v>
          </cell>
          <cell r="H653">
            <v>3330.9</v>
          </cell>
        </row>
        <row r="654">
          <cell r="D654" t="str">
            <v>7731598</v>
          </cell>
          <cell r="G654">
            <v>30.02</v>
          </cell>
          <cell r="H654">
            <v>245617.9362</v>
          </cell>
        </row>
        <row r="655">
          <cell r="D655" t="str">
            <v>7731603</v>
          </cell>
          <cell r="G655">
            <v>17.02</v>
          </cell>
          <cell r="H655">
            <v>1957300</v>
          </cell>
        </row>
        <row r="656">
          <cell r="D656" t="str">
            <v>7731608</v>
          </cell>
          <cell r="G656">
            <v>4.3899999999999997</v>
          </cell>
          <cell r="H656">
            <v>417050</v>
          </cell>
        </row>
        <row r="657">
          <cell r="D657" t="str">
            <v>7731607</v>
          </cell>
          <cell r="G657">
            <v>6.3</v>
          </cell>
          <cell r="H657">
            <v>882000</v>
          </cell>
        </row>
        <row r="658">
          <cell r="D658" t="str">
            <v>7731606</v>
          </cell>
          <cell r="G658">
            <v>6</v>
          </cell>
          <cell r="H658">
            <v>210000</v>
          </cell>
        </row>
        <row r="659">
          <cell r="D659" t="str">
            <v>7731605</v>
          </cell>
          <cell r="G659">
            <v>14</v>
          </cell>
          <cell r="H659">
            <v>420000</v>
          </cell>
        </row>
        <row r="660">
          <cell r="D660" t="str">
            <v>7731606</v>
          </cell>
          <cell r="G660">
            <v>1</v>
          </cell>
          <cell r="H660">
            <v>34759.089999999997</v>
          </cell>
        </row>
        <row r="661">
          <cell r="D661" t="str">
            <v>7731604</v>
          </cell>
          <cell r="G661">
            <v>7.41</v>
          </cell>
          <cell r="H661">
            <v>481650</v>
          </cell>
        </row>
        <row r="662">
          <cell r="D662" t="str">
            <v>7731618</v>
          </cell>
          <cell r="G662">
            <v>2</v>
          </cell>
          <cell r="H662">
            <v>5040</v>
          </cell>
        </row>
        <row r="663">
          <cell r="D663" t="str">
            <v>7731628</v>
          </cell>
          <cell r="G663">
            <v>15</v>
          </cell>
          <cell r="H663">
            <v>54000</v>
          </cell>
        </row>
        <row r="664">
          <cell r="D664" t="str">
            <v>7731626</v>
          </cell>
          <cell r="G664">
            <v>126</v>
          </cell>
          <cell r="H664">
            <v>365400</v>
          </cell>
        </row>
        <row r="665">
          <cell r="D665" t="str">
            <v>7731632</v>
          </cell>
          <cell r="G665">
            <v>21</v>
          </cell>
          <cell r="H665">
            <v>142800</v>
          </cell>
        </row>
        <row r="666">
          <cell r="D666" t="str">
            <v>7731613</v>
          </cell>
          <cell r="G666">
            <v>1</v>
          </cell>
          <cell r="H666">
            <v>11250</v>
          </cell>
        </row>
        <row r="667">
          <cell r="D667" t="str">
            <v>7731619</v>
          </cell>
          <cell r="G667">
            <v>6.5</v>
          </cell>
          <cell r="H667">
            <v>11700</v>
          </cell>
        </row>
        <row r="668">
          <cell r="D668" t="str">
            <v>7731629</v>
          </cell>
          <cell r="G668">
            <v>23</v>
          </cell>
          <cell r="H668">
            <v>5750</v>
          </cell>
        </row>
        <row r="669">
          <cell r="D669" t="str">
            <v>7731616</v>
          </cell>
          <cell r="G669">
            <v>1</v>
          </cell>
          <cell r="H669">
            <v>9720</v>
          </cell>
        </row>
        <row r="670">
          <cell r="D670" t="str">
            <v>7731630</v>
          </cell>
          <cell r="G670">
            <v>3</v>
          </cell>
          <cell r="H670">
            <v>66000</v>
          </cell>
        </row>
        <row r="671">
          <cell r="D671" t="str">
            <v>7731612</v>
          </cell>
          <cell r="G671">
            <v>11</v>
          </cell>
          <cell r="H671">
            <v>64350</v>
          </cell>
        </row>
        <row r="672">
          <cell r="D672" t="str">
            <v>7731625</v>
          </cell>
          <cell r="G672">
            <v>30</v>
          </cell>
          <cell r="H672">
            <v>84000</v>
          </cell>
        </row>
        <row r="673">
          <cell r="D673" t="str">
            <v>7731623</v>
          </cell>
          <cell r="G673">
            <v>100</v>
          </cell>
          <cell r="H673">
            <v>25000</v>
          </cell>
        </row>
        <row r="674">
          <cell r="D674" t="str">
            <v>7731611</v>
          </cell>
          <cell r="G674">
            <v>20</v>
          </cell>
          <cell r="H674">
            <v>18000</v>
          </cell>
        </row>
        <row r="675">
          <cell r="D675" t="str">
            <v>7731622</v>
          </cell>
          <cell r="G675">
            <v>3.75</v>
          </cell>
          <cell r="H675">
            <v>18562.5</v>
          </cell>
        </row>
        <row r="676">
          <cell r="D676" t="str">
            <v>7731634</v>
          </cell>
          <cell r="G676">
            <v>5.35</v>
          </cell>
          <cell r="H676">
            <v>24075</v>
          </cell>
        </row>
        <row r="677">
          <cell r="D677" t="str">
            <v>7731615</v>
          </cell>
          <cell r="G677">
            <v>30</v>
          </cell>
          <cell r="H677">
            <v>6750</v>
          </cell>
        </row>
        <row r="678">
          <cell r="D678" t="str">
            <v>7731624</v>
          </cell>
          <cell r="G678">
            <v>110</v>
          </cell>
          <cell r="H678">
            <v>544500</v>
          </cell>
        </row>
        <row r="679">
          <cell r="D679" t="str">
            <v>7731610</v>
          </cell>
          <cell r="G679">
            <v>15</v>
          </cell>
          <cell r="H679">
            <v>47250</v>
          </cell>
        </row>
        <row r="680">
          <cell r="D680" t="str">
            <v>7731635</v>
          </cell>
          <cell r="G680">
            <v>4</v>
          </cell>
          <cell r="H680">
            <v>19800</v>
          </cell>
        </row>
        <row r="681">
          <cell r="D681" t="str">
            <v>7731617</v>
          </cell>
          <cell r="G681">
            <v>2</v>
          </cell>
          <cell r="H681">
            <v>6930</v>
          </cell>
        </row>
        <row r="682">
          <cell r="D682" t="str">
            <v>7731621</v>
          </cell>
          <cell r="G682">
            <v>80</v>
          </cell>
          <cell r="H682">
            <v>201600</v>
          </cell>
        </row>
        <row r="683">
          <cell r="D683" t="str">
            <v>7731627</v>
          </cell>
          <cell r="G683">
            <v>200</v>
          </cell>
          <cell r="H683">
            <v>18000</v>
          </cell>
        </row>
        <row r="684">
          <cell r="D684" t="str">
            <v>7731636</v>
          </cell>
          <cell r="G684">
            <v>13</v>
          </cell>
          <cell r="H684">
            <v>9750</v>
          </cell>
        </row>
        <row r="685">
          <cell r="D685" t="str">
            <v>7731620</v>
          </cell>
          <cell r="G685">
            <v>450</v>
          </cell>
          <cell r="H685">
            <v>157500</v>
          </cell>
        </row>
        <row r="686">
          <cell r="D686" t="str">
            <v>7731614</v>
          </cell>
          <cell r="G686">
            <v>5</v>
          </cell>
          <cell r="H686">
            <v>15750</v>
          </cell>
        </row>
        <row r="687">
          <cell r="D687" t="str">
            <v>7731631</v>
          </cell>
          <cell r="G687">
            <v>28</v>
          </cell>
          <cell r="H687">
            <v>106400</v>
          </cell>
        </row>
        <row r="688">
          <cell r="D688" t="str">
            <v>7731609</v>
          </cell>
          <cell r="G688">
            <v>4</v>
          </cell>
          <cell r="H688">
            <v>13680</v>
          </cell>
        </row>
        <row r="689">
          <cell r="D689" t="str">
            <v>7731633</v>
          </cell>
          <cell r="G689">
            <v>2</v>
          </cell>
          <cell r="H689">
            <v>13000</v>
          </cell>
        </row>
        <row r="690">
          <cell r="D690" t="str">
            <v>7731661</v>
          </cell>
          <cell r="G690">
            <v>1</v>
          </cell>
          <cell r="H690">
            <v>45000</v>
          </cell>
        </row>
        <row r="691">
          <cell r="D691" t="str">
            <v>7731656</v>
          </cell>
          <cell r="G691">
            <v>2</v>
          </cell>
          <cell r="H691">
            <v>5000</v>
          </cell>
        </row>
        <row r="692">
          <cell r="D692" t="str">
            <v>7731657</v>
          </cell>
          <cell r="G692">
            <v>1</v>
          </cell>
          <cell r="H692">
            <v>4450</v>
          </cell>
        </row>
        <row r="693">
          <cell r="D693" t="str">
            <v>7731654</v>
          </cell>
          <cell r="G693">
            <v>3</v>
          </cell>
          <cell r="H693">
            <v>96000</v>
          </cell>
        </row>
        <row r="694">
          <cell r="D694" t="str">
            <v>7731655</v>
          </cell>
          <cell r="G694">
            <v>4</v>
          </cell>
          <cell r="H694">
            <v>12000</v>
          </cell>
        </row>
        <row r="695">
          <cell r="D695" t="str">
            <v>7731637</v>
          </cell>
          <cell r="G695">
            <v>1</v>
          </cell>
          <cell r="H695">
            <v>172727.27</v>
          </cell>
        </row>
        <row r="696">
          <cell r="D696" t="str">
            <v>7731639</v>
          </cell>
          <cell r="G696">
            <v>2</v>
          </cell>
          <cell r="H696">
            <v>40000</v>
          </cell>
        </row>
        <row r="697">
          <cell r="D697" t="str">
            <v>7731642</v>
          </cell>
          <cell r="G697">
            <v>1</v>
          </cell>
          <cell r="H697">
            <v>20003.810000000001</v>
          </cell>
        </row>
        <row r="698">
          <cell r="D698" t="str">
            <v>7731638</v>
          </cell>
          <cell r="G698">
            <v>8</v>
          </cell>
          <cell r="H698">
            <v>123636.32</v>
          </cell>
        </row>
        <row r="699">
          <cell r="D699" t="str">
            <v>7731640</v>
          </cell>
          <cell r="G699">
            <v>1</v>
          </cell>
          <cell r="H699">
            <v>33600</v>
          </cell>
        </row>
        <row r="700">
          <cell r="D700" t="str">
            <v>7731641</v>
          </cell>
          <cell r="G700">
            <v>690</v>
          </cell>
          <cell r="H700">
            <v>175632.6</v>
          </cell>
        </row>
        <row r="701">
          <cell r="D701" t="str">
            <v>7731642</v>
          </cell>
          <cell r="G701">
            <v>1</v>
          </cell>
          <cell r="H701">
            <v>20000</v>
          </cell>
        </row>
        <row r="702">
          <cell r="D702" t="str">
            <v>7731643</v>
          </cell>
          <cell r="G702">
            <v>1</v>
          </cell>
          <cell r="H702">
            <v>17878.75</v>
          </cell>
        </row>
        <row r="703">
          <cell r="D703" t="str">
            <v>7731643</v>
          </cell>
          <cell r="G703">
            <v>5</v>
          </cell>
          <cell r="H703">
            <v>89394.25</v>
          </cell>
        </row>
        <row r="704">
          <cell r="D704" t="str">
            <v>7731644</v>
          </cell>
          <cell r="G704">
            <v>10.16</v>
          </cell>
          <cell r="H704">
            <v>858144.08</v>
          </cell>
        </row>
        <row r="705">
          <cell r="D705" t="str">
            <v>7731645</v>
          </cell>
          <cell r="G705">
            <v>1</v>
          </cell>
          <cell r="H705">
            <v>29564.32</v>
          </cell>
        </row>
        <row r="706">
          <cell r="D706" t="str">
            <v>7731645</v>
          </cell>
          <cell r="G706">
            <v>1</v>
          </cell>
          <cell r="H706">
            <v>29564.33</v>
          </cell>
        </row>
        <row r="707">
          <cell r="D707" t="str">
            <v>7731659</v>
          </cell>
          <cell r="G707">
            <v>31</v>
          </cell>
          <cell r="H707">
            <v>984557.21</v>
          </cell>
        </row>
        <row r="708">
          <cell r="D708" t="str">
            <v>7731658</v>
          </cell>
          <cell r="G708">
            <v>280</v>
          </cell>
          <cell r="H708">
            <v>4804441.5999999996</v>
          </cell>
        </row>
        <row r="709">
          <cell r="D709" t="str">
            <v>7731647</v>
          </cell>
          <cell r="G709">
            <v>1120</v>
          </cell>
          <cell r="H709">
            <v>14782902.4</v>
          </cell>
        </row>
        <row r="710">
          <cell r="D710" t="str">
            <v>7731648</v>
          </cell>
          <cell r="G710">
            <v>1237</v>
          </cell>
          <cell r="H710">
            <v>1795072.55</v>
          </cell>
        </row>
        <row r="711">
          <cell r="D711" t="str">
            <v>7731659</v>
          </cell>
          <cell r="G711">
            <v>1</v>
          </cell>
          <cell r="H711">
            <v>31760.09</v>
          </cell>
        </row>
        <row r="712">
          <cell r="D712" t="str">
            <v>7731651</v>
          </cell>
          <cell r="G712">
            <v>85</v>
          </cell>
          <cell r="H712">
            <v>367200</v>
          </cell>
        </row>
        <row r="713">
          <cell r="D713" t="str">
            <v>7731653</v>
          </cell>
          <cell r="G713">
            <v>10</v>
          </cell>
          <cell r="H713">
            <v>31500</v>
          </cell>
        </row>
        <row r="714">
          <cell r="D714" t="str">
            <v>7731652</v>
          </cell>
          <cell r="G714">
            <v>3</v>
          </cell>
          <cell r="H714">
            <v>12150</v>
          </cell>
        </row>
        <row r="715">
          <cell r="D715" t="str">
            <v>773398</v>
          </cell>
          <cell r="G715">
            <v>1</v>
          </cell>
          <cell r="H715">
            <v>20000</v>
          </cell>
        </row>
        <row r="716">
          <cell r="D716" t="str">
            <v>7731660</v>
          </cell>
          <cell r="G716">
            <v>1</v>
          </cell>
          <cell r="H716">
            <v>440709.09</v>
          </cell>
        </row>
        <row r="717">
          <cell r="D717" t="str">
            <v>7731670</v>
          </cell>
          <cell r="G717">
            <v>1</v>
          </cell>
          <cell r="H717">
            <v>35000</v>
          </cell>
        </row>
        <row r="718">
          <cell r="D718" t="str">
            <v>7731672</v>
          </cell>
          <cell r="G718">
            <v>36</v>
          </cell>
          <cell r="H718">
            <v>3420000</v>
          </cell>
        </row>
        <row r="719">
          <cell r="D719" t="str">
            <v>7731673</v>
          </cell>
          <cell r="G719">
            <v>4</v>
          </cell>
          <cell r="H719">
            <v>472727.24</v>
          </cell>
        </row>
        <row r="720">
          <cell r="D720" t="str">
            <v>7731673</v>
          </cell>
          <cell r="G720">
            <v>1</v>
          </cell>
          <cell r="H720">
            <v>118218.12</v>
          </cell>
        </row>
        <row r="721">
          <cell r="D721" t="str">
            <v>7731671</v>
          </cell>
          <cell r="G721">
            <v>2</v>
          </cell>
          <cell r="H721">
            <v>60000</v>
          </cell>
        </row>
        <row r="722">
          <cell r="D722" t="str">
            <v>7731669</v>
          </cell>
          <cell r="G722">
            <v>3.6</v>
          </cell>
          <cell r="H722">
            <v>414000</v>
          </cell>
        </row>
        <row r="723">
          <cell r="D723" t="str">
            <v>7731671</v>
          </cell>
          <cell r="G723">
            <v>3</v>
          </cell>
          <cell r="H723">
            <v>90000</v>
          </cell>
        </row>
        <row r="724">
          <cell r="D724" t="str">
            <v>7731670</v>
          </cell>
          <cell r="G724">
            <v>2</v>
          </cell>
          <cell r="H724">
            <v>70000</v>
          </cell>
        </row>
        <row r="725">
          <cell r="D725" t="str">
            <v>7731671</v>
          </cell>
          <cell r="G725">
            <v>1</v>
          </cell>
          <cell r="H725">
            <v>30391</v>
          </cell>
        </row>
        <row r="726">
          <cell r="D726" t="str">
            <v>7731669</v>
          </cell>
          <cell r="G726">
            <v>6.28</v>
          </cell>
          <cell r="H726">
            <v>722200</v>
          </cell>
        </row>
        <row r="727">
          <cell r="D727" t="str">
            <v>7731669</v>
          </cell>
          <cell r="G727">
            <v>2.9</v>
          </cell>
          <cell r="H727">
            <v>333500</v>
          </cell>
        </row>
        <row r="728">
          <cell r="D728" t="str">
            <v>7731670</v>
          </cell>
          <cell r="G728">
            <v>1</v>
          </cell>
          <cell r="H728">
            <v>35000</v>
          </cell>
        </row>
        <row r="729">
          <cell r="D729" t="str">
            <v>7731671</v>
          </cell>
          <cell r="G729">
            <v>1</v>
          </cell>
          <cell r="H729">
            <v>30200</v>
          </cell>
        </row>
        <row r="730">
          <cell r="D730" t="str">
            <v>7731674</v>
          </cell>
          <cell r="G730">
            <v>1</v>
          </cell>
          <cell r="H730">
            <v>7469272.7300000004</v>
          </cell>
        </row>
        <row r="731">
          <cell r="D731" t="str">
            <v>7731675</v>
          </cell>
          <cell r="G731">
            <v>1</v>
          </cell>
          <cell r="H731">
            <v>2454545.4500000002</v>
          </cell>
        </row>
        <row r="732">
          <cell r="D732" t="str">
            <v>7731666</v>
          </cell>
          <cell r="G732">
            <v>1</v>
          </cell>
          <cell r="H732">
            <v>2000</v>
          </cell>
        </row>
        <row r="733">
          <cell r="D733" t="str">
            <v>7731664</v>
          </cell>
          <cell r="G733">
            <v>1</v>
          </cell>
          <cell r="H733">
            <v>1500</v>
          </cell>
        </row>
        <row r="734">
          <cell r="D734" t="str">
            <v>7731668</v>
          </cell>
          <cell r="G734">
            <v>60</v>
          </cell>
          <cell r="H734">
            <v>33000</v>
          </cell>
        </row>
        <row r="735">
          <cell r="D735" t="str">
            <v>7731662</v>
          </cell>
          <cell r="G735">
            <v>3</v>
          </cell>
          <cell r="H735">
            <v>4500</v>
          </cell>
        </row>
        <row r="736">
          <cell r="D736" t="str">
            <v>7731667</v>
          </cell>
          <cell r="G736">
            <v>1.5</v>
          </cell>
          <cell r="H736">
            <v>1500</v>
          </cell>
        </row>
        <row r="737">
          <cell r="D737" t="str">
            <v>7731663</v>
          </cell>
          <cell r="G737">
            <v>1</v>
          </cell>
          <cell r="H737">
            <v>1000</v>
          </cell>
        </row>
        <row r="738">
          <cell r="D738" t="str">
            <v>7731665</v>
          </cell>
          <cell r="G738">
            <v>2</v>
          </cell>
          <cell r="H738">
            <v>1000</v>
          </cell>
        </row>
        <row r="739">
          <cell r="D739" t="str">
            <v>7731678</v>
          </cell>
          <cell r="G739">
            <v>2</v>
          </cell>
          <cell r="H739">
            <v>13500</v>
          </cell>
        </row>
        <row r="740">
          <cell r="D740" t="str">
            <v>7731676</v>
          </cell>
          <cell r="G740">
            <v>5</v>
          </cell>
          <cell r="H740">
            <v>15750</v>
          </cell>
        </row>
        <row r="741">
          <cell r="D741" t="str">
            <v>7731679</v>
          </cell>
          <cell r="G741">
            <v>2</v>
          </cell>
          <cell r="H741">
            <v>6300</v>
          </cell>
        </row>
        <row r="742">
          <cell r="D742" t="str">
            <v>7731681</v>
          </cell>
          <cell r="G742">
            <v>2</v>
          </cell>
          <cell r="H742">
            <v>9000</v>
          </cell>
        </row>
        <row r="743">
          <cell r="D743" t="str">
            <v>7731677</v>
          </cell>
          <cell r="G743">
            <v>2</v>
          </cell>
          <cell r="H743">
            <v>18000</v>
          </cell>
        </row>
        <row r="744">
          <cell r="D744" t="str">
            <v>7731680</v>
          </cell>
          <cell r="G744">
            <v>6</v>
          </cell>
          <cell r="H744">
            <v>5400</v>
          </cell>
        </row>
        <row r="745">
          <cell r="D745" t="str">
            <v>7731682</v>
          </cell>
          <cell r="G745">
            <v>5</v>
          </cell>
          <cell r="H745">
            <v>4500</v>
          </cell>
        </row>
        <row r="746">
          <cell r="D746" t="str">
            <v>7731684</v>
          </cell>
          <cell r="G746">
            <v>3</v>
          </cell>
          <cell r="H746">
            <v>7500</v>
          </cell>
        </row>
        <row r="747">
          <cell r="D747" t="str">
            <v>7731685</v>
          </cell>
          <cell r="G747">
            <v>3</v>
          </cell>
          <cell r="H747">
            <v>3000</v>
          </cell>
        </row>
        <row r="748">
          <cell r="D748" t="str">
            <v>7731683</v>
          </cell>
          <cell r="G748">
            <v>5</v>
          </cell>
          <cell r="H748">
            <v>22500</v>
          </cell>
        </row>
        <row r="749">
          <cell r="D749" t="str">
            <v>7731687</v>
          </cell>
          <cell r="G749">
            <v>8</v>
          </cell>
          <cell r="H749">
            <v>18000</v>
          </cell>
        </row>
        <row r="750">
          <cell r="D750" t="str">
            <v>7731688</v>
          </cell>
          <cell r="G750">
            <v>15</v>
          </cell>
          <cell r="H750">
            <v>2700</v>
          </cell>
        </row>
        <row r="751">
          <cell r="D751" t="str">
            <v>7731686</v>
          </cell>
          <cell r="G751">
            <v>6</v>
          </cell>
          <cell r="H751">
            <v>24300</v>
          </cell>
        </row>
        <row r="752">
          <cell r="D752" t="str">
            <v>7731695</v>
          </cell>
          <cell r="G752">
            <v>3</v>
          </cell>
          <cell r="H752">
            <v>3039</v>
          </cell>
        </row>
        <row r="753">
          <cell r="D753" t="str">
            <v>7731694</v>
          </cell>
          <cell r="G753">
            <v>6</v>
          </cell>
          <cell r="H753">
            <v>8100</v>
          </cell>
        </row>
        <row r="754">
          <cell r="D754" t="str">
            <v>7731690</v>
          </cell>
          <cell r="G754">
            <v>8</v>
          </cell>
          <cell r="H754">
            <v>18000</v>
          </cell>
        </row>
        <row r="755">
          <cell r="D755" t="str">
            <v>7731691</v>
          </cell>
          <cell r="G755">
            <v>100</v>
          </cell>
          <cell r="H755">
            <v>9000</v>
          </cell>
        </row>
        <row r="756">
          <cell r="D756" t="str">
            <v>7731693</v>
          </cell>
          <cell r="G756">
            <v>6</v>
          </cell>
          <cell r="H756">
            <v>5400</v>
          </cell>
        </row>
        <row r="757">
          <cell r="D757" t="str">
            <v>7731692</v>
          </cell>
          <cell r="G757">
            <v>1</v>
          </cell>
          <cell r="H757">
            <v>5850</v>
          </cell>
        </row>
        <row r="758">
          <cell r="D758" t="str">
            <v>7731689</v>
          </cell>
          <cell r="G758">
            <v>3</v>
          </cell>
          <cell r="H758">
            <v>9450</v>
          </cell>
        </row>
        <row r="759">
          <cell r="D759" t="str">
            <v>7731695</v>
          </cell>
          <cell r="G759">
            <v>1</v>
          </cell>
          <cell r="H759">
            <v>1011</v>
          </cell>
        </row>
        <row r="760">
          <cell r="D760" t="str">
            <v>7731697</v>
          </cell>
          <cell r="G760">
            <v>467</v>
          </cell>
          <cell r="H760">
            <v>609435</v>
          </cell>
        </row>
        <row r="761">
          <cell r="D761" t="str">
            <v>7731707</v>
          </cell>
          <cell r="G761">
            <v>1</v>
          </cell>
          <cell r="H761">
            <v>22222.22</v>
          </cell>
        </row>
        <row r="762">
          <cell r="D762" t="str">
            <v>7731696</v>
          </cell>
          <cell r="G762">
            <v>7</v>
          </cell>
          <cell r="H762">
            <v>69300</v>
          </cell>
        </row>
        <row r="763">
          <cell r="D763" t="str">
            <v>7731699</v>
          </cell>
          <cell r="G763">
            <v>10</v>
          </cell>
          <cell r="H763">
            <v>9000</v>
          </cell>
        </row>
        <row r="764">
          <cell r="D764" t="str">
            <v>7731698</v>
          </cell>
          <cell r="G764">
            <v>11</v>
          </cell>
          <cell r="H764">
            <v>34650</v>
          </cell>
        </row>
        <row r="765">
          <cell r="D765" t="str">
            <v>7731705</v>
          </cell>
          <cell r="G765">
            <v>10</v>
          </cell>
          <cell r="H765">
            <v>10000</v>
          </cell>
        </row>
        <row r="766">
          <cell r="D766" t="str">
            <v>7731702</v>
          </cell>
          <cell r="G766">
            <v>16</v>
          </cell>
          <cell r="H766">
            <v>12800</v>
          </cell>
        </row>
        <row r="767">
          <cell r="D767" t="str">
            <v>7731707</v>
          </cell>
          <cell r="G767">
            <v>1</v>
          </cell>
          <cell r="H767">
            <v>22222.22</v>
          </cell>
        </row>
        <row r="768">
          <cell r="D768" t="str">
            <v>7731706</v>
          </cell>
          <cell r="G768">
            <v>3</v>
          </cell>
          <cell r="H768">
            <v>11100</v>
          </cell>
        </row>
        <row r="769">
          <cell r="D769" t="str">
            <v>7731704</v>
          </cell>
          <cell r="G769">
            <v>40</v>
          </cell>
          <cell r="H769">
            <v>112000</v>
          </cell>
        </row>
        <row r="770">
          <cell r="D770" t="str">
            <v>7731701</v>
          </cell>
          <cell r="G770">
            <v>16</v>
          </cell>
          <cell r="H770">
            <v>19200</v>
          </cell>
        </row>
        <row r="771">
          <cell r="D771" t="str">
            <v>7731700</v>
          </cell>
          <cell r="G771">
            <v>55</v>
          </cell>
          <cell r="H771">
            <v>247500</v>
          </cell>
        </row>
        <row r="772">
          <cell r="D772" t="str">
            <v>7731703</v>
          </cell>
          <cell r="G772">
            <v>2</v>
          </cell>
          <cell r="H772">
            <v>7000</v>
          </cell>
        </row>
        <row r="773">
          <cell r="D773" t="str">
            <v>7310279</v>
          </cell>
          <cell r="G773">
            <v>1</v>
          </cell>
          <cell r="H773">
            <v>62892.31</v>
          </cell>
        </row>
      </sheetData>
      <sheetData sheetId="3"/>
      <sheetData sheetId="4"/>
      <sheetData sheetId="5">
        <row r="2">
          <cell r="C2" t="str">
            <v>7731431</v>
          </cell>
          <cell r="F2">
            <v>3.8</v>
          </cell>
        </row>
        <row r="3">
          <cell r="C3" t="str">
            <v>7731432</v>
          </cell>
          <cell r="F3">
            <v>2</v>
          </cell>
        </row>
        <row r="4">
          <cell r="C4" t="str">
            <v>7731433</v>
          </cell>
          <cell r="F4">
            <v>3</v>
          </cell>
        </row>
        <row r="5">
          <cell r="C5" t="str">
            <v>7731434</v>
          </cell>
          <cell r="F5">
            <v>7.18</v>
          </cell>
        </row>
        <row r="6">
          <cell r="C6" t="str">
            <v>7731432</v>
          </cell>
          <cell r="F6">
            <v>4</v>
          </cell>
        </row>
        <row r="7">
          <cell r="C7" t="str">
            <v>7731435</v>
          </cell>
          <cell r="F7">
            <v>1.6</v>
          </cell>
        </row>
        <row r="8">
          <cell r="C8" t="str">
            <v>7731436</v>
          </cell>
          <cell r="F8">
            <v>105</v>
          </cell>
        </row>
        <row r="9">
          <cell r="C9" t="str">
            <v>7731437</v>
          </cell>
          <cell r="F9">
            <v>4</v>
          </cell>
        </row>
        <row r="10">
          <cell r="C10" t="str">
            <v>7731438</v>
          </cell>
          <cell r="F10">
            <v>4</v>
          </cell>
        </row>
        <row r="11">
          <cell r="C11" t="str">
            <v>7731439</v>
          </cell>
          <cell r="F11">
            <v>1</v>
          </cell>
        </row>
        <row r="12">
          <cell r="C12" t="str">
            <v>7731440</v>
          </cell>
          <cell r="F12">
            <v>12</v>
          </cell>
        </row>
        <row r="13">
          <cell r="C13" t="str">
            <v>7731441</v>
          </cell>
          <cell r="F13">
            <v>6</v>
          </cell>
        </row>
        <row r="14">
          <cell r="C14" t="str">
            <v>7731442</v>
          </cell>
          <cell r="F14">
            <v>55</v>
          </cell>
        </row>
        <row r="15">
          <cell r="C15" t="str">
            <v>7731443</v>
          </cell>
          <cell r="F15">
            <v>86</v>
          </cell>
        </row>
        <row r="16">
          <cell r="C16" t="str">
            <v>7731444</v>
          </cell>
          <cell r="F16">
            <v>84</v>
          </cell>
        </row>
        <row r="17">
          <cell r="C17" t="str">
            <v>7731445</v>
          </cell>
          <cell r="F17">
            <v>20</v>
          </cell>
        </row>
        <row r="18">
          <cell r="C18" t="str">
            <v>7731446</v>
          </cell>
          <cell r="F18">
            <v>5</v>
          </cell>
        </row>
        <row r="19">
          <cell r="C19" t="str">
            <v>7731447</v>
          </cell>
          <cell r="F19">
            <v>20</v>
          </cell>
        </row>
        <row r="20">
          <cell r="C20" t="str">
            <v>7731448</v>
          </cell>
          <cell r="F20">
            <v>2</v>
          </cell>
        </row>
        <row r="21">
          <cell r="C21" t="str">
            <v>7731449</v>
          </cell>
          <cell r="F21">
            <v>5</v>
          </cell>
        </row>
        <row r="22">
          <cell r="C22" t="str">
            <v>7731450</v>
          </cell>
          <cell r="F22">
            <v>4</v>
          </cell>
        </row>
        <row r="23">
          <cell r="C23" t="str">
            <v>7731451</v>
          </cell>
          <cell r="F23">
            <v>1</v>
          </cell>
        </row>
        <row r="24">
          <cell r="C24" t="str">
            <v>7731452</v>
          </cell>
          <cell r="F24">
            <v>20</v>
          </cell>
        </row>
        <row r="25">
          <cell r="C25" t="str">
            <v>7731453</v>
          </cell>
          <cell r="F25">
            <v>1</v>
          </cell>
        </row>
        <row r="26">
          <cell r="C26" t="str">
            <v>7731454</v>
          </cell>
          <cell r="F26">
            <v>1</v>
          </cell>
        </row>
        <row r="27">
          <cell r="C27" t="str">
            <v>7731455</v>
          </cell>
          <cell r="F27">
            <v>18</v>
          </cell>
        </row>
        <row r="28">
          <cell r="C28" t="str">
            <v>7731435</v>
          </cell>
          <cell r="F28">
            <v>3</v>
          </cell>
        </row>
        <row r="29">
          <cell r="C29" t="str">
            <v>7731456</v>
          </cell>
          <cell r="F29">
            <v>40</v>
          </cell>
        </row>
        <row r="30">
          <cell r="C30" t="str">
            <v>7731457</v>
          </cell>
          <cell r="F30">
            <v>10</v>
          </cell>
        </row>
        <row r="31">
          <cell r="C31" t="str">
            <v>773202</v>
          </cell>
          <cell r="F31">
            <v>3</v>
          </cell>
        </row>
        <row r="32">
          <cell r="C32" t="str">
            <v>773203</v>
          </cell>
          <cell r="F32">
            <v>1</v>
          </cell>
        </row>
        <row r="33">
          <cell r="C33" t="str">
            <v>773204</v>
          </cell>
          <cell r="F33">
            <v>1</v>
          </cell>
        </row>
        <row r="34">
          <cell r="C34" t="str">
            <v>7731436</v>
          </cell>
          <cell r="F34">
            <v>90</v>
          </cell>
        </row>
        <row r="35">
          <cell r="C35" t="str">
            <v>7731413</v>
          </cell>
          <cell r="F35">
            <v>36</v>
          </cell>
        </row>
        <row r="36">
          <cell r="C36" t="str">
            <v>7731423</v>
          </cell>
          <cell r="F36">
            <v>4</v>
          </cell>
        </row>
        <row r="37">
          <cell r="C37" t="str">
            <v>773247</v>
          </cell>
          <cell r="F37">
            <v>36</v>
          </cell>
        </row>
        <row r="38">
          <cell r="C38" t="str">
            <v>773205</v>
          </cell>
          <cell r="F38">
            <v>84</v>
          </cell>
        </row>
        <row r="39">
          <cell r="C39" t="str">
            <v>773206</v>
          </cell>
          <cell r="F39">
            <v>79</v>
          </cell>
        </row>
        <row r="40">
          <cell r="C40" t="str">
            <v>773207</v>
          </cell>
          <cell r="F40">
            <v>45.6</v>
          </cell>
        </row>
        <row r="41">
          <cell r="C41" t="str">
            <v>773208</v>
          </cell>
          <cell r="F41">
            <v>74</v>
          </cell>
        </row>
        <row r="42">
          <cell r="C42" t="str">
            <v>773209</v>
          </cell>
          <cell r="F42">
            <v>33</v>
          </cell>
        </row>
        <row r="43">
          <cell r="C43" t="str">
            <v>773210</v>
          </cell>
          <cell r="F43">
            <v>72.7</v>
          </cell>
        </row>
        <row r="44">
          <cell r="C44" t="str">
            <v>773211</v>
          </cell>
          <cell r="F44">
            <v>16</v>
          </cell>
        </row>
        <row r="45">
          <cell r="C45" t="str">
            <v>773212</v>
          </cell>
          <cell r="F45">
            <v>44.4</v>
          </cell>
        </row>
        <row r="46">
          <cell r="C46" t="str">
            <v>773213</v>
          </cell>
          <cell r="F46">
            <v>16</v>
          </cell>
        </row>
        <row r="47">
          <cell r="C47" t="str">
            <v>773214</v>
          </cell>
          <cell r="F47">
            <v>60</v>
          </cell>
        </row>
        <row r="48">
          <cell r="C48" t="str">
            <v>773215</v>
          </cell>
          <cell r="F48">
            <v>16</v>
          </cell>
        </row>
        <row r="49">
          <cell r="C49" t="str">
            <v>773216</v>
          </cell>
          <cell r="F49">
            <v>1</v>
          </cell>
        </row>
        <row r="50">
          <cell r="C50" t="str">
            <v>773217</v>
          </cell>
          <cell r="F50">
            <v>1</v>
          </cell>
        </row>
        <row r="51">
          <cell r="C51" t="str">
            <v>773218</v>
          </cell>
          <cell r="F51">
            <v>4</v>
          </cell>
        </row>
        <row r="52">
          <cell r="C52" t="str">
            <v>773219</v>
          </cell>
          <cell r="F52">
            <v>1</v>
          </cell>
        </row>
        <row r="53">
          <cell r="C53" t="str">
            <v>773220</v>
          </cell>
          <cell r="F53">
            <v>2</v>
          </cell>
        </row>
        <row r="54">
          <cell r="C54" t="str">
            <v>773221</v>
          </cell>
          <cell r="F54">
            <v>6</v>
          </cell>
        </row>
        <row r="55">
          <cell r="C55" t="str">
            <v>773222</v>
          </cell>
          <cell r="F55">
            <v>2</v>
          </cell>
        </row>
        <row r="56">
          <cell r="C56" t="str">
            <v>773223</v>
          </cell>
          <cell r="F56">
            <v>1</v>
          </cell>
        </row>
        <row r="57">
          <cell r="C57" t="str">
            <v>773224</v>
          </cell>
          <cell r="F57">
            <v>4</v>
          </cell>
        </row>
        <row r="58">
          <cell r="C58" t="str">
            <v>773225</v>
          </cell>
          <cell r="F58">
            <v>1</v>
          </cell>
        </row>
        <row r="59">
          <cell r="C59" t="str">
            <v>773226</v>
          </cell>
          <cell r="F59">
            <v>4</v>
          </cell>
        </row>
        <row r="60">
          <cell r="C60" t="str">
            <v>773227</v>
          </cell>
          <cell r="F60">
            <v>6</v>
          </cell>
        </row>
        <row r="61">
          <cell r="C61" t="str">
            <v>773228</v>
          </cell>
          <cell r="F61">
            <v>30</v>
          </cell>
        </row>
        <row r="62">
          <cell r="C62" t="str">
            <v>773229</v>
          </cell>
          <cell r="F62">
            <v>1</v>
          </cell>
        </row>
        <row r="63">
          <cell r="C63" t="str">
            <v>773230</v>
          </cell>
          <cell r="F63">
            <v>1</v>
          </cell>
        </row>
        <row r="64">
          <cell r="C64" t="str">
            <v>773231</v>
          </cell>
          <cell r="F64">
            <v>2</v>
          </cell>
        </row>
        <row r="65">
          <cell r="C65" t="str">
            <v>773232</v>
          </cell>
          <cell r="F65">
            <v>4</v>
          </cell>
        </row>
        <row r="66">
          <cell r="C66" t="str">
            <v>773233</v>
          </cell>
          <cell r="F66">
            <v>1</v>
          </cell>
        </row>
        <row r="67">
          <cell r="C67" t="str">
            <v>773234</v>
          </cell>
          <cell r="F67">
            <v>65</v>
          </cell>
        </row>
        <row r="68">
          <cell r="C68" t="str">
            <v>773235</v>
          </cell>
          <cell r="F68">
            <v>55.2</v>
          </cell>
        </row>
        <row r="69">
          <cell r="C69" t="str">
            <v>773236</v>
          </cell>
          <cell r="F69">
            <v>1100</v>
          </cell>
        </row>
        <row r="70">
          <cell r="C70" t="str">
            <v>773237</v>
          </cell>
          <cell r="F70">
            <v>0.4</v>
          </cell>
        </row>
        <row r="71">
          <cell r="C71" t="str">
            <v>773238</v>
          </cell>
          <cell r="F71">
            <v>25</v>
          </cell>
        </row>
        <row r="72">
          <cell r="C72" t="str">
            <v>773239</v>
          </cell>
          <cell r="F72">
            <v>3.5</v>
          </cell>
        </row>
        <row r="73">
          <cell r="C73" t="str">
            <v>773240</v>
          </cell>
          <cell r="F73">
            <v>38</v>
          </cell>
        </row>
        <row r="74">
          <cell r="C74" t="str">
            <v>773241</v>
          </cell>
          <cell r="F74">
            <v>1</v>
          </cell>
        </row>
        <row r="75">
          <cell r="C75" t="str">
            <v>773242</v>
          </cell>
          <cell r="F75">
            <v>2.2000000000000002</v>
          </cell>
        </row>
        <row r="76">
          <cell r="C76" t="str">
            <v>773243</v>
          </cell>
          <cell r="F76">
            <v>15.3</v>
          </cell>
        </row>
        <row r="77">
          <cell r="C77" t="str">
            <v>773244</v>
          </cell>
          <cell r="F77">
            <v>8</v>
          </cell>
        </row>
        <row r="78">
          <cell r="C78" t="str">
            <v>773245</v>
          </cell>
          <cell r="F78">
            <v>110</v>
          </cell>
        </row>
        <row r="79">
          <cell r="C79" t="str">
            <v>773246</v>
          </cell>
          <cell r="F79">
            <v>32</v>
          </cell>
        </row>
        <row r="80">
          <cell r="C80" t="str">
            <v>773245</v>
          </cell>
          <cell r="F80">
            <v>695</v>
          </cell>
        </row>
        <row r="81">
          <cell r="C81" t="str">
            <v>773266</v>
          </cell>
          <cell r="F81">
            <v>37.200000000000003</v>
          </cell>
        </row>
        <row r="82">
          <cell r="C82" t="str">
            <v>773267</v>
          </cell>
          <cell r="F82">
            <v>2</v>
          </cell>
        </row>
        <row r="83">
          <cell r="C83" t="str">
            <v>773248</v>
          </cell>
          <cell r="F83">
            <v>170</v>
          </cell>
        </row>
        <row r="84">
          <cell r="C84" t="str">
            <v>773249</v>
          </cell>
          <cell r="F84">
            <v>8</v>
          </cell>
        </row>
        <row r="85">
          <cell r="C85" t="str">
            <v>773250</v>
          </cell>
          <cell r="F85">
            <v>8</v>
          </cell>
        </row>
        <row r="86">
          <cell r="C86" t="str">
            <v>773251</v>
          </cell>
          <cell r="F86">
            <v>900</v>
          </cell>
        </row>
        <row r="87">
          <cell r="C87" t="str">
            <v>773252</v>
          </cell>
          <cell r="F87">
            <v>294</v>
          </cell>
        </row>
        <row r="88">
          <cell r="C88" t="str">
            <v>773253</v>
          </cell>
          <cell r="F88">
            <v>35</v>
          </cell>
        </row>
        <row r="89">
          <cell r="C89" t="str">
            <v>773254</v>
          </cell>
          <cell r="F89">
            <v>305</v>
          </cell>
        </row>
        <row r="90">
          <cell r="C90" t="str">
            <v>773255</v>
          </cell>
          <cell r="F90">
            <v>160</v>
          </cell>
        </row>
        <row r="91">
          <cell r="C91" t="str">
            <v>773256</v>
          </cell>
          <cell r="F91">
            <v>16</v>
          </cell>
        </row>
        <row r="92">
          <cell r="C92" t="str">
            <v>773257</v>
          </cell>
          <cell r="F92">
            <v>50</v>
          </cell>
        </row>
        <row r="93">
          <cell r="C93" t="str">
            <v>773258</v>
          </cell>
          <cell r="F93">
            <v>9</v>
          </cell>
        </row>
        <row r="94">
          <cell r="C94" t="str">
            <v>773259</v>
          </cell>
          <cell r="F94">
            <v>9</v>
          </cell>
        </row>
        <row r="95">
          <cell r="C95" t="str">
            <v>773260</v>
          </cell>
          <cell r="F95">
            <v>0.5</v>
          </cell>
        </row>
        <row r="96">
          <cell r="C96" t="str">
            <v>773261</v>
          </cell>
          <cell r="F96">
            <v>17.5</v>
          </cell>
        </row>
        <row r="97">
          <cell r="C97" t="str">
            <v>773263</v>
          </cell>
          <cell r="F97">
            <v>2</v>
          </cell>
        </row>
        <row r="98">
          <cell r="C98" t="str">
            <v>773262</v>
          </cell>
          <cell r="F98">
            <v>68</v>
          </cell>
        </row>
        <row r="99">
          <cell r="C99" t="str">
            <v>773264</v>
          </cell>
          <cell r="F99">
            <v>30</v>
          </cell>
        </row>
        <row r="100">
          <cell r="C100" t="str">
            <v>773265</v>
          </cell>
          <cell r="F100">
            <v>270</v>
          </cell>
        </row>
        <row r="101">
          <cell r="C101" t="str">
            <v>773268</v>
          </cell>
          <cell r="F101">
            <v>753</v>
          </cell>
        </row>
        <row r="102">
          <cell r="C102" t="str">
            <v>773269</v>
          </cell>
          <cell r="F102">
            <v>32</v>
          </cell>
        </row>
        <row r="103">
          <cell r="C103" t="str">
            <v>773270</v>
          </cell>
          <cell r="F103">
            <v>170</v>
          </cell>
        </row>
        <row r="104">
          <cell r="C104" t="str">
            <v>773273</v>
          </cell>
          <cell r="F104">
            <v>5</v>
          </cell>
        </row>
        <row r="105">
          <cell r="C105" t="str">
            <v>773274</v>
          </cell>
          <cell r="F105">
            <v>7.5</v>
          </cell>
        </row>
        <row r="106">
          <cell r="C106" t="str">
            <v>773275</v>
          </cell>
          <cell r="F106">
            <v>7.5</v>
          </cell>
        </row>
        <row r="107">
          <cell r="C107" t="str">
            <v>773276</v>
          </cell>
          <cell r="F107">
            <v>9.5</v>
          </cell>
        </row>
        <row r="108">
          <cell r="C108" t="str">
            <v>773277</v>
          </cell>
          <cell r="F108">
            <v>5</v>
          </cell>
        </row>
        <row r="109">
          <cell r="C109" t="str">
            <v>773278</v>
          </cell>
          <cell r="F109">
            <v>10</v>
          </cell>
        </row>
        <row r="110">
          <cell r="C110" t="str">
            <v>773279</v>
          </cell>
          <cell r="F110">
            <v>7</v>
          </cell>
        </row>
        <row r="111">
          <cell r="C111" t="str">
            <v>773280</v>
          </cell>
          <cell r="F111">
            <v>4</v>
          </cell>
        </row>
        <row r="112">
          <cell r="C112" t="str">
            <v>773281</v>
          </cell>
          <cell r="F112">
            <v>2.5</v>
          </cell>
        </row>
        <row r="113">
          <cell r="C113" t="str">
            <v>773283</v>
          </cell>
          <cell r="F113">
            <v>4000</v>
          </cell>
        </row>
        <row r="114">
          <cell r="C114" t="str">
            <v>773284</v>
          </cell>
          <cell r="F114">
            <v>7</v>
          </cell>
        </row>
        <row r="115">
          <cell r="C115" t="str">
            <v>773285</v>
          </cell>
          <cell r="F115">
            <v>1</v>
          </cell>
        </row>
        <row r="116">
          <cell r="C116" t="str">
            <v>773286</v>
          </cell>
          <cell r="F116">
            <v>500</v>
          </cell>
        </row>
        <row r="117">
          <cell r="C117" t="str">
            <v>7310107</v>
          </cell>
          <cell r="F117">
            <v>1</v>
          </cell>
        </row>
        <row r="118">
          <cell r="C118" t="str">
            <v>7310108</v>
          </cell>
          <cell r="F118">
            <v>8</v>
          </cell>
        </row>
        <row r="119">
          <cell r="C119" t="str">
            <v>7310120</v>
          </cell>
          <cell r="F119">
            <v>1</v>
          </cell>
        </row>
        <row r="120">
          <cell r="C120" t="str">
            <v>7310146</v>
          </cell>
          <cell r="F120">
            <v>6</v>
          </cell>
        </row>
        <row r="121">
          <cell r="C121" t="str">
            <v>7310147</v>
          </cell>
          <cell r="F121">
            <v>16</v>
          </cell>
        </row>
        <row r="122">
          <cell r="C122" t="str">
            <v>7310148</v>
          </cell>
          <cell r="F122">
            <v>6</v>
          </cell>
        </row>
        <row r="123">
          <cell r="C123" t="str">
            <v>7310123</v>
          </cell>
          <cell r="F123">
            <v>1</v>
          </cell>
        </row>
        <row r="124">
          <cell r="C124" t="str">
            <v>7310149</v>
          </cell>
          <cell r="F124">
            <v>1028</v>
          </cell>
        </row>
        <row r="125">
          <cell r="C125" t="str">
            <v>7310150</v>
          </cell>
          <cell r="F125">
            <v>23.7</v>
          </cell>
        </row>
        <row r="126">
          <cell r="C126" t="str">
            <v>7310151</v>
          </cell>
          <cell r="F126">
            <v>740</v>
          </cell>
        </row>
        <row r="127">
          <cell r="C127" t="str">
            <v>7310123</v>
          </cell>
          <cell r="F127">
            <v>1</v>
          </cell>
        </row>
        <row r="128">
          <cell r="C128" t="str">
            <v>7310152</v>
          </cell>
          <cell r="F128">
            <v>4</v>
          </cell>
        </row>
        <row r="129">
          <cell r="C129" t="str">
            <v>7310153</v>
          </cell>
          <cell r="F129">
            <v>2</v>
          </cell>
        </row>
        <row r="130">
          <cell r="C130" t="str">
            <v>7310154</v>
          </cell>
          <cell r="F130">
            <v>700</v>
          </cell>
        </row>
        <row r="131">
          <cell r="C131" t="str">
            <v>7310156</v>
          </cell>
          <cell r="F131">
            <v>1350</v>
          </cell>
        </row>
        <row r="132">
          <cell r="C132" t="str">
            <v>7310155</v>
          </cell>
          <cell r="F132">
            <v>1350</v>
          </cell>
        </row>
        <row r="133">
          <cell r="C133" t="str">
            <v>7310164</v>
          </cell>
          <cell r="F133">
            <v>4</v>
          </cell>
        </row>
        <row r="134">
          <cell r="C134" t="str">
            <v>7310165</v>
          </cell>
          <cell r="F134">
            <v>33</v>
          </cell>
        </row>
        <row r="135">
          <cell r="C135" t="str">
            <v>7310166</v>
          </cell>
          <cell r="F135">
            <v>80</v>
          </cell>
        </row>
        <row r="136">
          <cell r="C136" t="str">
            <v>7310167</v>
          </cell>
          <cell r="F136">
            <v>3</v>
          </cell>
        </row>
        <row r="137">
          <cell r="C137" t="str">
            <v>7310168</v>
          </cell>
          <cell r="F137">
            <v>25</v>
          </cell>
        </row>
        <row r="138">
          <cell r="C138" t="str">
            <v>7310254</v>
          </cell>
          <cell r="F138">
            <v>1000</v>
          </cell>
        </row>
        <row r="139">
          <cell r="C139" t="str">
            <v>7310255</v>
          </cell>
          <cell r="F139">
            <v>60</v>
          </cell>
        </row>
        <row r="140">
          <cell r="C140" t="str">
            <v>7310256</v>
          </cell>
          <cell r="F140">
            <v>1.7</v>
          </cell>
        </row>
        <row r="141">
          <cell r="C141" t="str">
            <v>7310257</v>
          </cell>
          <cell r="F141">
            <v>6</v>
          </cell>
        </row>
        <row r="142">
          <cell r="C142" t="str">
            <v>7310258</v>
          </cell>
          <cell r="F142">
            <v>1.6</v>
          </cell>
        </row>
        <row r="143">
          <cell r="C143" t="str">
            <v>7310260</v>
          </cell>
          <cell r="F143">
            <v>4</v>
          </cell>
        </row>
        <row r="144">
          <cell r="C144" t="str">
            <v>7310259</v>
          </cell>
          <cell r="F144">
            <v>4</v>
          </cell>
        </row>
        <row r="145">
          <cell r="C145" t="str">
            <v>7310261</v>
          </cell>
          <cell r="F145">
            <v>3</v>
          </cell>
        </row>
        <row r="146">
          <cell r="C146" t="str">
            <v>7310262</v>
          </cell>
          <cell r="F146">
            <v>2</v>
          </cell>
        </row>
        <row r="147">
          <cell r="C147" t="str">
            <v>7310263</v>
          </cell>
          <cell r="F147">
            <v>6</v>
          </cell>
        </row>
        <row r="148">
          <cell r="C148" t="str">
            <v>7310264</v>
          </cell>
          <cell r="F148">
            <v>2</v>
          </cell>
        </row>
        <row r="149">
          <cell r="C149" t="str">
            <v>7310265</v>
          </cell>
          <cell r="F149">
            <v>16</v>
          </cell>
        </row>
        <row r="150">
          <cell r="C150" t="str">
            <v>7310266</v>
          </cell>
          <cell r="F150">
            <v>51</v>
          </cell>
        </row>
        <row r="151">
          <cell r="C151" t="str">
            <v>7310267</v>
          </cell>
          <cell r="F151">
            <v>5</v>
          </cell>
        </row>
        <row r="152">
          <cell r="C152" t="str">
            <v>7310268</v>
          </cell>
          <cell r="F152">
            <v>30</v>
          </cell>
        </row>
        <row r="153">
          <cell r="C153" t="str">
            <v>7310269</v>
          </cell>
          <cell r="F153">
            <v>286</v>
          </cell>
        </row>
        <row r="154">
          <cell r="C154" t="str">
            <v>7310270</v>
          </cell>
          <cell r="F154">
            <v>125</v>
          </cell>
        </row>
        <row r="155">
          <cell r="C155" t="str">
            <v>7310271</v>
          </cell>
          <cell r="F155">
            <v>3</v>
          </cell>
        </row>
        <row r="156">
          <cell r="C156" t="str">
            <v>7310272</v>
          </cell>
          <cell r="F156">
            <v>1</v>
          </cell>
        </row>
        <row r="157">
          <cell r="C157" t="str">
            <v>7310273</v>
          </cell>
          <cell r="F157">
            <v>100</v>
          </cell>
        </row>
        <row r="158">
          <cell r="C158" t="str">
            <v>7310274</v>
          </cell>
          <cell r="F158">
            <v>65</v>
          </cell>
        </row>
        <row r="159">
          <cell r="C159" t="str">
            <v>7310275</v>
          </cell>
          <cell r="F159">
            <v>17</v>
          </cell>
        </row>
        <row r="160">
          <cell r="C160" t="str">
            <v>7310276</v>
          </cell>
          <cell r="F160">
            <v>1</v>
          </cell>
        </row>
        <row r="161">
          <cell r="C161" t="str">
            <v>7310277</v>
          </cell>
          <cell r="F161">
            <v>6</v>
          </cell>
        </row>
        <row r="162">
          <cell r="C162" t="str">
            <v>7310278</v>
          </cell>
          <cell r="F162">
            <v>210</v>
          </cell>
        </row>
        <row r="163">
          <cell r="C163" t="str">
            <v>7310279</v>
          </cell>
          <cell r="F163">
            <v>136</v>
          </cell>
        </row>
        <row r="164">
          <cell r="C164" t="str">
            <v>7310280</v>
          </cell>
          <cell r="F164">
            <v>66</v>
          </cell>
        </row>
        <row r="165">
          <cell r="C165" t="str">
            <v>7310281</v>
          </cell>
          <cell r="F165">
            <v>2</v>
          </cell>
        </row>
        <row r="166">
          <cell r="C166" t="str">
            <v>7310282</v>
          </cell>
          <cell r="F166">
            <v>9</v>
          </cell>
        </row>
        <row r="167">
          <cell r="C167" t="str">
            <v>7310283</v>
          </cell>
          <cell r="F167">
            <v>6</v>
          </cell>
        </row>
        <row r="168">
          <cell r="C168" t="str">
            <v>7310284</v>
          </cell>
          <cell r="F168">
            <v>14</v>
          </cell>
        </row>
        <row r="169">
          <cell r="C169" t="str">
            <v>7310285</v>
          </cell>
          <cell r="F169">
            <v>2</v>
          </cell>
        </row>
        <row r="170">
          <cell r="C170" t="str">
            <v>7310286</v>
          </cell>
          <cell r="F170">
            <v>1</v>
          </cell>
        </row>
        <row r="171">
          <cell r="C171" t="str">
            <v>7310287</v>
          </cell>
          <cell r="F171">
            <v>75.42</v>
          </cell>
        </row>
        <row r="172">
          <cell r="C172" t="str">
            <v>7310288</v>
          </cell>
          <cell r="F172">
            <v>390</v>
          </cell>
        </row>
        <row r="173">
          <cell r="C173" t="str">
            <v>100091</v>
          </cell>
          <cell r="F173">
            <v>180</v>
          </cell>
        </row>
        <row r="174">
          <cell r="C174" t="str">
            <v>773288</v>
          </cell>
          <cell r="F174">
            <v>2</v>
          </cell>
        </row>
        <row r="175">
          <cell r="C175" t="str">
            <v>100013</v>
          </cell>
          <cell r="F175">
            <v>5</v>
          </cell>
        </row>
        <row r="176">
          <cell r="C176" t="str">
            <v>7310149</v>
          </cell>
          <cell r="F176">
            <v>1971</v>
          </cell>
        </row>
        <row r="177">
          <cell r="C177" t="str">
            <v>7310150</v>
          </cell>
          <cell r="F177">
            <v>49</v>
          </cell>
        </row>
        <row r="178">
          <cell r="C178" t="str">
            <v>7310123</v>
          </cell>
          <cell r="F178">
            <v>2</v>
          </cell>
        </row>
        <row r="179">
          <cell r="C179" t="str">
            <v>7310162</v>
          </cell>
          <cell r="F179">
            <v>570</v>
          </cell>
        </row>
        <row r="180">
          <cell r="C180" t="str">
            <v>7310162</v>
          </cell>
          <cell r="F180">
            <v>570</v>
          </cell>
        </row>
        <row r="181">
          <cell r="C181" t="str">
            <v>7310163</v>
          </cell>
          <cell r="F181">
            <v>54</v>
          </cell>
        </row>
        <row r="182">
          <cell r="C182" t="str">
            <v>7310163</v>
          </cell>
          <cell r="F182">
            <v>359.9</v>
          </cell>
        </row>
        <row r="183">
          <cell r="C183" t="str">
            <v>773287</v>
          </cell>
          <cell r="F183">
            <v>1</v>
          </cell>
        </row>
        <row r="184">
          <cell r="C184" t="str">
            <v>7310157</v>
          </cell>
          <cell r="F184">
            <v>26</v>
          </cell>
        </row>
        <row r="185">
          <cell r="C185" t="str">
            <v>7310158</v>
          </cell>
          <cell r="F185">
            <v>5</v>
          </cell>
        </row>
        <row r="186">
          <cell r="C186" t="str">
            <v>7310123</v>
          </cell>
          <cell r="F186">
            <v>1</v>
          </cell>
        </row>
        <row r="187">
          <cell r="C187" t="str">
            <v>7310159</v>
          </cell>
          <cell r="F187">
            <v>3.5</v>
          </cell>
        </row>
        <row r="188">
          <cell r="C188" t="str">
            <v>7310160</v>
          </cell>
          <cell r="F188">
            <v>10</v>
          </cell>
        </row>
        <row r="189">
          <cell r="C189" t="str">
            <v>7310123</v>
          </cell>
          <cell r="F189">
            <v>2</v>
          </cell>
        </row>
        <row r="190">
          <cell r="C190" t="str">
            <v>7310158</v>
          </cell>
          <cell r="F190">
            <v>8</v>
          </cell>
        </row>
        <row r="191">
          <cell r="C191" t="str">
            <v>7310123</v>
          </cell>
          <cell r="F191">
            <v>1</v>
          </cell>
        </row>
        <row r="192">
          <cell r="C192" t="str">
            <v>7310155</v>
          </cell>
          <cell r="F192">
            <v>2300</v>
          </cell>
        </row>
        <row r="193">
          <cell r="C193" t="str">
            <v>7310156</v>
          </cell>
          <cell r="F193">
            <v>2300</v>
          </cell>
        </row>
        <row r="194">
          <cell r="C194" t="str">
            <v>7310161</v>
          </cell>
          <cell r="F194">
            <v>10</v>
          </cell>
        </row>
        <row r="195">
          <cell r="C195" t="str">
            <v>7310160</v>
          </cell>
          <cell r="F195">
            <v>6</v>
          </cell>
        </row>
        <row r="196">
          <cell r="C196" t="str">
            <v>7310123</v>
          </cell>
          <cell r="F196">
            <v>1</v>
          </cell>
        </row>
        <row r="197">
          <cell r="C197" t="str">
            <v>7310110</v>
          </cell>
          <cell r="F197">
            <v>100</v>
          </cell>
        </row>
        <row r="198">
          <cell r="C198" t="str">
            <v>7310111</v>
          </cell>
          <cell r="F198">
            <v>50</v>
          </cell>
        </row>
        <row r="199">
          <cell r="C199" t="str">
            <v>7310112</v>
          </cell>
          <cell r="F199">
            <v>10</v>
          </cell>
        </row>
        <row r="200">
          <cell r="C200" t="str">
            <v>7310113</v>
          </cell>
          <cell r="F200">
            <v>10</v>
          </cell>
        </row>
        <row r="201">
          <cell r="C201" t="str">
            <v>7310114</v>
          </cell>
          <cell r="F201">
            <v>6</v>
          </cell>
        </row>
        <row r="202">
          <cell r="C202" t="str">
            <v>7310115</v>
          </cell>
          <cell r="F202">
            <v>6</v>
          </cell>
        </row>
        <row r="203">
          <cell r="C203" t="str">
            <v>7310097</v>
          </cell>
          <cell r="F203">
            <v>800</v>
          </cell>
        </row>
        <row r="204">
          <cell r="C204" t="str">
            <v>7310098</v>
          </cell>
          <cell r="F204">
            <v>80</v>
          </cell>
        </row>
        <row r="205">
          <cell r="C205" t="str">
            <v>7310099</v>
          </cell>
          <cell r="F205">
            <v>350</v>
          </cell>
        </row>
        <row r="206">
          <cell r="C206" t="str">
            <v>7310100</v>
          </cell>
          <cell r="F206">
            <v>30</v>
          </cell>
        </row>
        <row r="207">
          <cell r="C207" t="str">
            <v>7310101</v>
          </cell>
          <cell r="F207">
            <v>60</v>
          </cell>
        </row>
        <row r="208">
          <cell r="C208" t="str">
            <v>7310102</v>
          </cell>
          <cell r="F208">
            <v>20</v>
          </cell>
        </row>
        <row r="209">
          <cell r="C209" t="str">
            <v>7310103</v>
          </cell>
          <cell r="F209">
            <v>20</v>
          </cell>
        </row>
        <row r="210">
          <cell r="C210" t="str">
            <v>7310120</v>
          </cell>
          <cell r="F210">
            <v>1</v>
          </cell>
        </row>
        <row r="211">
          <cell r="C211" t="str">
            <v>7310104</v>
          </cell>
          <cell r="F211">
            <v>15</v>
          </cell>
        </row>
        <row r="212">
          <cell r="C212" t="str">
            <v>7310105</v>
          </cell>
          <cell r="F212">
            <v>45</v>
          </cell>
        </row>
        <row r="213">
          <cell r="C213" t="str">
            <v>7310106</v>
          </cell>
          <cell r="F213">
            <v>32</v>
          </cell>
        </row>
        <row r="214">
          <cell r="C214" t="str">
            <v>7310116</v>
          </cell>
          <cell r="F214">
            <v>2</v>
          </cell>
        </row>
        <row r="215">
          <cell r="C215" t="str">
            <v>7310117</v>
          </cell>
          <cell r="F215">
            <v>1</v>
          </cell>
        </row>
        <row r="216">
          <cell r="C216" t="str">
            <v>7310118</v>
          </cell>
          <cell r="F216">
            <v>60</v>
          </cell>
        </row>
        <row r="217">
          <cell r="C217" t="str">
            <v>7310119</v>
          </cell>
          <cell r="F217">
            <v>3</v>
          </cell>
        </row>
        <row r="218">
          <cell r="C218" t="str">
            <v>7310120</v>
          </cell>
          <cell r="F218">
            <v>3</v>
          </cell>
        </row>
        <row r="219">
          <cell r="C219" t="str">
            <v>7310121</v>
          </cell>
          <cell r="F219">
            <v>1500</v>
          </cell>
        </row>
        <row r="220">
          <cell r="C220" t="str">
            <v>7310122</v>
          </cell>
          <cell r="F220">
            <v>100</v>
          </cell>
        </row>
        <row r="221">
          <cell r="C221" t="str">
            <v>7310120</v>
          </cell>
          <cell r="F221">
            <v>2</v>
          </cell>
        </row>
        <row r="222">
          <cell r="C222" t="str">
            <v>7310124</v>
          </cell>
          <cell r="F222">
            <v>48</v>
          </cell>
        </row>
        <row r="223">
          <cell r="C223" t="str">
            <v>7310125</v>
          </cell>
          <cell r="F223">
            <v>8</v>
          </cell>
        </row>
        <row r="224">
          <cell r="C224" t="str">
            <v>7310126</v>
          </cell>
          <cell r="F224">
            <v>8</v>
          </cell>
        </row>
        <row r="225">
          <cell r="C225" t="str">
            <v>7310127</v>
          </cell>
          <cell r="F225">
            <v>24</v>
          </cell>
        </row>
        <row r="226">
          <cell r="C226" t="str">
            <v>7310128</v>
          </cell>
          <cell r="F226">
            <v>8</v>
          </cell>
        </row>
        <row r="227">
          <cell r="C227" t="str">
            <v>7310129</v>
          </cell>
          <cell r="F227">
            <v>24</v>
          </cell>
        </row>
        <row r="228">
          <cell r="C228" t="str">
            <v>7310130</v>
          </cell>
          <cell r="F228">
            <v>91.72</v>
          </cell>
        </row>
        <row r="229">
          <cell r="C229" t="str">
            <v>7310131</v>
          </cell>
          <cell r="F229">
            <v>25</v>
          </cell>
        </row>
        <row r="230">
          <cell r="C230" t="str">
            <v>7310132</v>
          </cell>
          <cell r="F230">
            <v>2</v>
          </cell>
        </row>
        <row r="231">
          <cell r="C231" t="str">
            <v>7310133</v>
          </cell>
          <cell r="F231">
            <v>2</v>
          </cell>
        </row>
        <row r="232">
          <cell r="C232" t="str">
            <v>7310134</v>
          </cell>
          <cell r="F232">
            <v>4</v>
          </cell>
        </row>
        <row r="233">
          <cell r="C233" t="str">
            <v>7310135</v>
          </cell>
          <cell r="F233">
            <v>60</v>
          </cell>
        </row>
        <row r="234">
          <cell r="C234" t="str">
            <v>7310136</v>
          </cell>
          <cell r="F234">
            <v>150</v>
          </cell>
        </row>
        <row r="235">
          <cell r="C235" t="str">
            <v>7310120</v>
          </cell>
          <cell r="F235">
            <v>1</v>
          </cell>
        </row>
        <row r="236">
          <cell r="C236" t="str">
            <v>7310138</v>
          </cell>
          <cell r="F236">
            <v>8</v>
          </cell>
        </row>
        <row r="237">
          <cell r="C237" t="str">
            <v>7310139</v>
          </cell>
          <cell r="F237">
            <v>16</v>
          </cell>
        </row>
        <row r="238">
          <cell r="C238" t="str">
            <v>7310140</v>
          </cell>
          <cell r="F238">
            <v>3</v>
          </cell>
        </row>
        <row r="239">
          <cell r="C239" t="str">
            <v>7310141</v>
          </cell>
          <cell r="F239">
            <v>1</v>
          </cell>
        </row>
        <row r="240">
          <cell r="C240" t="str">
            <v>7310142</v>
          </cell>
          <cell r="F240">
            <v>18</v>
          </cell>
        </row>
        <row r="241">
          <cell r="C241" t="str">
            <v>7310143</v>
          </cell>
          <cell r="F241">
            <v>4</v>
          </cell>
        </row>
        <row r="242">
          <cell r="C242" t="str">
            <v>7310144</v>
          </cell>
          <cell r="F242">
            <v>10</v>
          </cell>
        </row>
        <row r="243">
          <cell r="C243" t="str">
            <v>7310145</v>
          </cell>
          <cell r="F243">
            <v>4</v>
          </cell>
        </row>
        <row r="244">
          <cell r="C244" t="str">
            <v>7310169</v>
          </cell>
          <cell r="F244">
            <v>32</v>
          </cell>
        </row>
        <row r="245">
          <cell r="C245" t="str">
            <v>7310120</v>
          </cell>
          <cell r="F245">
            <v>1</v>
          </cell>
        </row>
        <row r="246">
          <cell r="C246" t="str">
            <v>7310170</v>
          </cell>
          <cell r="F246">
            <v>50</v>
          </cell>
        </row>
        <row r="247">
          <cell r="C247" t="str">
            <v>7310120</v>
          </cell>
          <cell r="F247">
            <v>1</v>
          </cell>
        </row>
        <row r="248">
          <cell r="C248" t="str">
            <v>7310171</v>
          </cell>
          <cell r="F248">
            <v>3</v>
          </cell>
        </row>
        <row r="249">
          <cell r="C249" t="str">
            <v>7310172</v>
          </cell>
          <cell r="F249">
            <v>2</v>
          </cell>
        </row>
        <row r="250">
          <cell r="C250" t="str">
            <v>7310170</v>
          </cell>
          <cell r="F250">
            <v>30</v>
          </cell>
        </row>
        <row r="251">
          <cell r="C251" t="str">
            <v>7310120</v>
          </cell>
          <cell r="F251">
            <v>1</v>
          </cell>
        </row>
        <row r="252">
          <cell r="C252" t="str">
            <v>7310173</v>
          </cell>
          <cell r="F252">
            <v>2</v>
          </cell>
        </row>
        <row r="253">
          <cell r="C253" t="str">
            <v>7310174</v>
          </cell>
          <cell r="F253">
            <v>4</v>
          </cell>
        </row>
        <row r="254">
          <cell r="C254" t="str">
            <v>7310175</v>
          </cell>
          <cell r="F254">
            <v>2</v>
          </cell>
        </row>
        <row r="255">
          <cell r="C255" t="str">
            <v>7310176</v>
          </cell>
          <cell r="F255">
            <v>4</v>
          </cell>
        </row>
        <row r="256">
          <cell r="C256" t="str">
            <v>7310177</v>
          </cell>
          <cell r="F256">
            <v>8</v>
          </cell>
        </row>
        <row r="257">
          <cell r="C257" t="str">
            <v>7310178</v>
          </cell>
          <cell r="F257">
            <v>14</v>
          </cell>
        </row>
        <row r="258">
          <cell r="C258" t="str">
            <v>7310179</v>
          </cell>
          <cell r="F258">
            <v>2</v>
          </cell>
        </row>
        <row r="259">
          <cell r="C259" t="str">
            <v>7310120</v>
          </cell>
          <cell r="F259">
            <v>1</v>
          </cell>
        </row>
        <row r="260">
          <cell r="C260" t="str">
            <v>7310180</v>
          </cell>
          <cell r="F260">
            <v>1</v>
          </cell>
        </row>
        <row r="261">
          <cell r="C261" t="str">
            <v>7310181</v>
          </cell>
          <cell r="F261">
            <v>1</v>
          </cell>
        </row>
        <row r="262">
          <cell r="C262" t="str">
            <v>7310182</v>
          </cell>
          <cell r="F262">
            <v>1</v>
          </cell>
        </row>
        <row r="263">
          <cell r="C263" t="str">
            <v>7310183</v>
          </cell>
          <cell r="F263">
            <v>1</v>
          </cell>
        </row>
        <row r="264">
          <cell r="C264" t="str">
            <v>7310184</v>
          </cell>
          <cell r="F264">
            <v>1</v>
          </cell>
        </row>
        <row r="265">
          <cell r="C265" t="str">
            <v>7310185</v>
          </cell>
          <cell r="F265">
            <v>15</v>
          </cell>
        </row>
        <row r="266">
          <cell r="C266" t="str">
            <v>7310186</v>
          </cell>
          <cell r="F266">
            <v>3</v>
          </cell>
        </row>
        <row r="267">
          <cell r="C267" t="str">
            <v>7310120</v>
          </cell>
          <cell r="F267">
            <v>1</v>
          </cell>
        </row>
        <row r="268">
          <cell r="C268" t="str">
            <v>7310187</v>
          </cell>
          <cell r="F268">
            <v>800</v>
          </cell>
        </row>
        <row r="269">
          <cell r="C269" t="str">
            <v>7310188</v>
          </cell>
          <cell r="F269">
            <v>1</v>
          </cell>
        </row>
        <row r="270">
          <cell r="C270" t="str">
            <v>7310189</v>
          </cell>
          <cell r="F270">
            <v>300</v>
          </cell>
        </row>
        <row r="271">
          <cell r="C271" t="str">
            <v>7310190</v>
          </cell>
          <cell r="F271">
            <v>80</v>
          </cell>
        </row>
        <row r="272">
          <cell r="C272" t="str">
            <v>7310191</v>
          </cell>
          <cell r="F272">
            <v>25</v>
          </cell>
        </row>
        <row r="273">
          <cell r="C273" t="str">
            <v>7310192</v>
          </cell>
          <cell r="F273">
            <v>20</v>
          </cell>
        </row>
        <row r="274">
          <cell r="C274" t="str">
            <v>7310193</v>
          </cell>
          <cell r="F274">
            <v>2</v>
          </cell>
        </row>
        <row r="275">
          <cell r="C275" t="str">
            <v>7310194</v>
          </cell>
          <cell r="F275">
            <v>3</v>
          </cell>
        </row>
        <row r="276">
          <cell r="C276" t="str">
            <v>7310195</v>
          </cell>
          <cell r="F276">
            <v>5</v>
          </cell>
        </row>
        <row r="277">
          <cell r="C277" t="str">
            <v>7310196</v>
          </cell>
          <cell r="F277">
            <v>2</v>
          </cell>
        </row>
        <row r="278">
          <cell r="C278" t="str">
            <v>7310197</v>
          </cell>
          <cell r="F278">
            <v>4</v>
          </cell>
        </row>
        <row r="279">
          <cell r="C279" t="str">
            <v>7310198</v>
          </cell>
          <cell r="F279">
            <v>11</v>
          </cell>
        </row>
        <row r="280">
          <cell r="C280" t="str">
            <v>7310199</v>
          </cell>
          <cell r="F280">
            <v>7</v>
          </cell>
        </row>
        <row r="281">
          <cell r="C281" t="str">
            <v>7310200</v>
          </cell>
          <cell r="F281">
            <v>12</v>
          </cell>
        </row>
        <row r="282">
          <cell r="C282" t="str">
            <v>7310201</v>
          </cell>
          <cell r="F282">
            <v>2</v>
          </cell>
        </row>
        <row r="283">
          <cell r="C283" t="str">
            <v>7310202</v>
          </cell>
          <cell r="F283">
            <v>2</v>
          </cell>
        </row>
        <row r="284">
          <cell r="C284" t="str">
            <v>7310203</v>
          </cell>
          <cell r="F284">
            <v>4</v>
          </cell>
        </row>
        <row r="285">
          <cell r="C285" t="str">
            <v>7310204</v>
          </cell>
          <cell r="F285">
            <v>1</v>
          </cell>
        </row>
        <row r="286">
          <cell r="C286" t="str">
            <v>7310205</v>
          </cell>
          <cell r="F286">
            <v>250</v>
          </cell>
        </row>
        <row r="287">
          <cell r="C287" t="str">
            <v>7310244</v>
          </cell>
          <cell r="F287">
            <v>8</v>
          </cell>
        </row>
        <row r="288">
          <cell r="C288" t="str">
            <v>7310206</v>
          </cell>
          <cell r="F288">
            <v>2</v>
          </cell>
        </row>
        <row r="289">
          <cell r="C289" t="str">
            <v>7310207</v>
          </cell>
          <cell r="F289">
            <v>24</v>
          </cell>
        </row>
        <row r="290">
          <cell r="C290" t="str">
            <v>7310208</v>
          </cell>
          <cell r="F290">
            <v>20</v>
          </cell>
        </row>
        <row r="291">
          <cell r="C291" t="str">
            <v>7310209</v>
          </cell>
          <cell r="F291">
            <v>5</v>
          </cell>
        </row>
        <row r="292">
          <cell r="C292" t="str">
            <v>7310210</v>
          </cell>
          <cell r="F292">
            <v>6</v>
          </cell>
        </row>
        <row r="293">
          <cell r="C293" t="str">
            <v>7310211</v>
          </cell>
          <cell r="F293">
            <v>2</v>
          </cell>
        </row>
        <row r="294">
          <cell r="C294" t="str">
            <v>7310120</v>
          </cell>
          <cell r="F294">
            <v>1</v>
          </cell>
        </row>
        <row r="295">
          <cell r="C295" t="str">
            <v>7310212</v>
          </cell>
          <cell r="F295">
            <v>1</v>
          </cell>
        </row>
        <row r="296">
          <cell r="C296" t="str">
            <v>7310213</v>
          </cell>
          <cell r="F296">
            <v>60</v>
          </cell>
        </row>
        <row r="297">
          <cell r="C297" t="str">
            <v>7310214</v>
          </cell>
          <cell r="F297">
            <v>15</v>
          </cell>
        </row>
        <row r="298">
          <cell r="C298" t="str">
            <v>7310215</v>
          </cell>
          <cell r="F298">
            <v>8</v>
          </cell>
        </row>
        <row r="299">
          <cell r="C299" t="str">
            <v>7310216</v>
          </cell>
          <cell r="F299">
            <v>8</v>
          </cell>
        </row>
        <row r="300">
          <cell r="C300" t="str">
            <v>7310217</v>
          </cell>
          <cell r="F300">
            <v>2</v>
          </cell>
        </row>
        <row r="301">
          <cell r="C301" t="str">
            <v>7310218</v>
          </cell>
          <cell r="F301">
            <v>8</v>
          </cell>
        </row>
        <row r="302">
          <cell r="C302" t="str">
            <v>7310224</v>
          </cell>
          <cell r="F302">
            <v>3</v>
          </cell>
        </row>
        <row r="303">
          <cell r="C303" t="str">
            <v>7310225</v>
          </cell>
          <cell r="F303">
            <v>2</v>
          </cell>
        </row>
        <row r="304">
          <cell r="C304" t="str">
            <v>7310226</v>
          </cell>
          <cell r="F304">
            <v>5</v>
          </cell>
        </row>
        <row r="305">
          <cell r="C305" t="str">
            <v>7310227</v>
          </cell>
          <cell r="F305">
            <v>3</v>
          </cell>
        </row>
        <row r="306">
          <cell r="C306" t="str">
            <v>7310228</v>
          </cell>
          <cell r="F306">
            <v>1</v>
          </cell>
        </row>
        <row r="307">
          <cell r="C307" t="str">
            <v>7310120</v>
          </cell>
          <cell r="F307">
            <v>1</v>
          </cell>
        </row>
        <row r="308">
          <cell r="C308" t="str">
            <v>7310229</v>
          </cell>
          <cell r="F308">
            <v>1700</v>
          </cell>
        </row>
        <row r="309">
          <cell r="C309" t="str">
            <v>7310120</v>
          </cell>
          <cell r="F309">
            <v>1</v>
          </cell>
        </row>
        <row r="310">
          <cell r="C310" t="str">
            <v>7310230</v>
          </cell>
          <cell r="F310">
            <v>10</v>
          </cell>
        </row>
        <row r="311">
          <cell r="C311" t="str">
            <v>7310231</v>
          </cell>
          <cell r="F311">
            <v>3</v>
          </cell>
        </row>
        <row r="312">
          <cell r="C312" t="str">
            <v>7310232</v>
          </cell>
          <cell r="F312">
            <v>2</v>
          </cell>
        </row>
        <row r="313">
          <cell r="C313" t="str">
            <v>7310233</v>
          </cell>
          <cell r="F313">
            <v>1</v>
          </cell>
        </row>
        <row r="314">
          <cell r="C314" t="str">
            <v>7310234</v>
          </cell>
          <cell r="F314">
            <v>100</v>
          </cell>
        </row>
        <row r="315">
          <cell r="C315" t="str">
            <v>7310120</v>
          </cell>
          <cell r="F315">
            <v>1</v>
          </cell>
        </row>
        <row r="316">
          <cell r="C316" t="str">
            <v>7310235</v>
          </cell>
          <cell r="F316">
            <v>8</v>
          </cell>
        </row>
        <row r="317">
          <cell r="C317" t="str">
            <v>7310236</v>
          </cell>
          <cell r="F317">
            <v>1</v>
          </cell>
        </row>
        <row r="318">
          <cell r="C318" t="str">
            <v>7310237</v>
          </cell>
          <cell r="F318">
            <v>1</v>
          </cell>
        </row>
        <row r="319">
          <cell r="C319" t="str">
            <v>7310238</v>
          </cell>
          <cell r="F319">
            <v>18</v>
          </cell>
        </row>
        <row r="320">
          <cell r="C320" t="str">
            <v>7310239</v>
          </cell>
          <cell r="F320">
            <v>20</v>
          </cell>
        </row>
        <row r="321">
          <cell r="C321" t="str">
            <v>7310240</v>
          </cell>
          <cell r="F321">
            <v>10</v>
          </cell>
        </row>
        <row r="322">
          <cell r="C322" t="str">
            <v>7310241</v>
          </cell>
          <cell r="F322">
            <v>10</v>
          </cell>
        </row>
        <row r="323">
          <cell r="C323" t="str">
            <v>7310242</v>
          </cell>
          <cell r="F323">
            <v>10</v>
          </cell>
        </row>
        <row r="324">
          <cell r="C324" t="str">
            <v>7310243</v>
          </cell>
          <cell r="F324">
            <v>322.7</v>
          </cell>
        </row>
        <row r="325">
          <cell r="C325" t="str">
            <v>7310120</v>
          </cell>
          <cell r="F325">
            <v>1</v>
          </cell>
        </row>
        <row r="326">
          <cell r="C326" t="str">
            <v>7310245</v>
          </cell>
          <cell r="F326">
            <v>7</v>
          </cell>
        </row>
        <row r="327">
          <cell r="C327" t="str">
            <v>7310246</v>
          </cell>
          <cell r="F327">
            <v>51.7</v>
          </cell>
        </row>
        <row r="328">
          <cell r="C328" t="str">
            <v>7310247</v>
          </cell>
          <cell r="F328">
            <v>19.5</v>
          </cell>
        </row>
        <row r="329">
          <cell r="C329" t="str">
            <v>7310248</v>
          </cell>
          <cell r="F329">
            <v>0.5</v>
          </cell>
        </row>
        <row r="330">
          <cell r="C330" t="str">
            <v>7310249</v>
          </cell>
          <cell r="F330">
            <v>0.96</v>
          </cell>
        </row>
        <row r="331">
          <cell r="C331" t="str">
            <v>7310250</v>
          </cell>
          <cell r="F331">
            <v>1.96</v>
          </cell>
        </row>
        <row r="332">
          <cell r="C332" t="str">
            <v>7310251</v>
          </cell>
          <cell r="F332">
            <v>5.05</v>
          </cell>
        </row>
        <row r="333">
          <cell r="C333" t="str">
            <v>7310252</v>
          </cell>
          <cell r="F333">
            <v>2.1</v>
          </cell>
        </row>
        <row r="334">
          <cell r="C334" t="str">
            <v>7310253</v>
          </cell>
          <cell r="F334">
            <v>98.6</v>
          </cell>
        </row>
        <row r="335">
          <cell r="C335" t="str">
            <v>7310253</v>
          </cell>
          <cell r="F335">
            <v>50.1</v>
          </cell>
        </row>
        <row r="336">
          <cell r="C336" t="str">
            <v>7310292</v>
          </cell>
          <cell r="F336">
            <v>36</v>
          </cell>
        </row>
        <row r="337">
          <cell r="C337" t="str">
            <v>7310293</v>
          </cell>
          <cell r="F337">
            <v>34</v>
          </cell>
        </row>
        <row r="338">
          <cell r="C338" t="str">
            <v>7310293</v>
          </cell>
          <cell r="F338">
            <v>2</v>
          </cell>
        </row>
        <row r="339">
          <cell r="C339" t="str">
            <v>7310294</v>
          </cell>
          <cell r="F339">
            <v>10</v>
          </cell>
        </row>
        <row r="340">
          <cell r="C340" t="str">
            <v>7310295</v>
          </cell>
          <cell r="F340">
            <v>2</v>
          </cell>
        </row>
        <row r="341">
          <cell r="C341" t="str">
            <v>7310296</v>
          </cell>
          <cell r="F341">
            <v>22</v>
          </cell>
        </row>
        <row r="342">
          <cell r="C342" t="str">
            <v>7310297</v>
          </cell>
          <cell r="F342">
            <v>9</v>
          </cell>
        </row>
        <row r="343">
          <cell r="C343" t="str">
            <v>7310298</v>
          </cell>
          <cell r="F343">
            <v>4</v>
          </cell>
        </row>
        <row r="344">
          <cell r="C344" t="str">
            <v>7310299</v>
          </cell>
          <cell r="F344">
            <v>9</v>
          </cell>
        </row>
        <row r="345">
          <cell r="C345" t="str">
            <v>7310283</v>
          </cell>
          <cell r="F345">
            <v>70</v>
          </cell>
        </row>
        <row r="346">
          <cell r="C346" t="str">
            <v>7310300</v>
          </cell>
          <cell r="F346">
            <v>7</v>
          </cell>
        </row>
        <row r="347">
          <cell r="C347" t="str">
            <v>7300138</v>
          </cell>
          <cell r="F347">
            <v>2</v>
          </cell>
        </row>
        <row r="348">
          <cell r="C348" t="str">
            <v>7310301</v>
          </cell>
          <cell r="F348">
            <v>1</v>
          </cell>
        </row>
        <row r="349">
          <cell r="C349" t="str">
            <v>7310302</v>
          </cell>
          <cell r="F349">
            <v>1</v>
          </cell>
        </row>
        <row r="350">
          <cell r="C350" t="str">
            <v>100013</v>
          </cell>
          <cell r="F350">
            <v>9</v>
          </cell>
        </row>
        <row r="351">
          <cell r="C351" t="str">
            <v>7310289</v>
          </cell>
          <cell r="F351">
            <v>1</v>
          </cell>
        </row>
        <row r="352">
          <cell r="C352" t="str">
            <v>7310290</v>
          </cell>
          <cell r="F352">
            <v>60</v>
          </cell>
        </row>
        <row r="353">
          <cell r="C353" t="str">
            <v>7310303</v>
          </cell>
          <cell r="F353">
            <v>2</v>
          </cell>
        </row>
        <row r="354">
          <cell r="C354" t="str">
            <v>7310304</v>
          </cell>
          <cell r="F354">
            <v>2</v>
          </cell>
        </row>
        <row r="355">
          <cell r="C355" t="str">
            <v>7310193</v>
          </cell>
          <cell r="F355">
            <v>3</v>
          </cell>
        </row>
        <row r="356">
          <cell r="C356" t="str">
            <v>7300052</v>
          </cell>
          <cell r="F356">
            <v>24</v>
          </cell>
        </row>
        <row r="357">
          <cell r="C357" t="str">
            <v>7370684</v>
          </cell>
          <cell r="F357">
            <v>25</v>
          </cell>
        </row>
        <row r="358">
          <cell r="C358" t="str">
            <v>7310305</v>
          </cell>
          <cell r="F358">
            <v>10</v>
          </cell>
        </row>
        <row r="359">
          <cell r="C359" t="str">
            <v>7310306</v>
          </cell>
          <cell r="F359">
            <v>1</v>
          </cell>
        </row>
        <row r="360">
          <cell r="C360" t="str">
            <v>7310307</v>
          </cell>
          <cell r="F360">
            <v>6</v>
          </cell>
        </row>
        <row r="361">
          <cell r="C361" t="str">
            <v>7731447</v>
          </cell>
          <cell r="F361">
            <v>1</v>
          </cell>
        </row>
        <row r="362">
          <cell r="C362" t="str">
            <v>7300015</v>
          </cell>
          <cell r="F362">
            <v>10</v>
          </cell>
        </row>
        <row r="363">
          <cell r="C363" t="str">
            <v>7131043</v>
          </cell>
          <cell r="F363">
            <v>10</v>
          </cell>
        </row>
        <row r="364">
          <cell r="C364" t="str">
            <v>7131043</v>
          </cell>
          <cell r="F364">
            <v>10</v>
          </cell>
        </row>
        <row r="365">
          <cell r="C365" t="str">
            <v>7131043</v>
          </cell>
          <cell r="F365">
            <v>3</v>
          </cell>
        </row>
        <row r="366">
          <cell r="C366" t="str">
            <v>7131043</v>
          </cell>
          <cell r="F366">
            <v>5</v>
          </cell>
        </row>
        <row r="367">
          <cell r="C367" t="str">
            <v>7310312</v>
          </cell>
          <cell r="F367">
            <v>108</v>
          </cell>
        </row>
        <row r="368">
          <cell r="C368" t="str">
            <v>100021</v>
          </cell>
          <cell r="F368">
            <v>50</v>
          </cell>
        </row>
        <row r="369">
          <cell r="C369" t="str">
            <v>7310308</v>
          </cell>
          <cell r="F369">
            <v>202</v>
          </cell>
        </row>
        <row r="370">
          <cell r="C370" t="str">
            <v>7310311</v>
          </cell>
          <cell r="F370">
            <v>136</v>
          </cell>
        </row>
        <row r="371">
          <cell r="C371" t="str">
            <v>7310313</v>
          </cell>
          <cell r="F371">
            <v>88</v>
          </cell>
        </row>
        <row r="372">
          <cell r="C372" t="str">
            <v>7310120</v>
          </cell>
          <cell r="F372">
            <v>1</v>
          </cell>
        </row>
        <row r="373">
          <cell r="C373" t="str">
            <v>7310314</v>
          </cell>
          <cell r="F373">
            <v>1</v>
          </cell>
        </row>
        <row r="374">
          <cell r="C374" t="str">
            <v>7310315</v>
          </cell>
          <cell r="F374">
            <v>45</v>
          </cell>
        </row>
        <row r="375">
          <cell r="C375" t="str">
            <v>7310316</v>
          </cell>
          <cell r="F375">
            <v>25</v>
          </cell>
        </row>
        <row r="376">
          <cell r="C376" t="str">
            <v>7370249</v>
          </cell>
          <cell r="F376">
            <v>20</v>
          </cell>
        </row>
        <row r="377">
          <cell r="C377" t="str">
            <v>7370539</v>
          </cell>
          <cell r="F377">
            <v>1</v>
          </cell>
        </row>
        <row r="378">
          <cell r="C378" t="str">
            <v>7310317</v>
          </cell>
          <cell r="F378">
            <v>10.5</v>
          </cell>
        </row>
        <row r="379">
          <cell r="C379" t="str">
            <v>7310120</v>
          </cell>
          <cell r="F379">
            <v>1</v>
          </cell>
        </row>
        <row r="380">
          <cell r="C380" t="str">
            <v>7370639</v>
          </cell>
          <cell r="F380">
            <v>35</v>
          </cell>
        </row>
        <row r="381">
          <cell r="C381" t="str">
            <v>7731121</v>
          </cell>
          <cell r="F381">
            <v>1</v>
          </cell>
        </row>
        <row r="382">
          <cell r="C382" t="str">
            <v>7310319</v>
          </cell>
          <cell r="F382">
            <v>1</v>
          </cell>
        </row>
        <row r="383">
          <cell r="C383" t="str">
            <v>7310318</v>
          </cell>
          <cell r="F383">
            <v>1</v>
          </cell>
        </row>
        <row r="384">
          <cell r="C384" t="str">
            <v>7310120</v>
          </cell>
          <cell r="F384">
            <v>2</v>
          </cell>
        </row>
        <row r="385">
          <cell r="C385" t="str">
            <v>7310320</v>
          </cell>
          <cell r="F385">
            <v>7</v>
          </cell>
        </row>
        <row r="386">
          <cell r="C386" t="str">
            <v>7310321</v>
          </cell>
          <cell r="F386">
            <v>1</v>
          </cell>
        </row>
        <row r="387">
          <cell r="C387" t="str">
            <v>7310322</v>
          </cell>
          <cell r="F387">
            <v>1</v>
          </cell>
        </row>
        <row r="388">
          <cell r="C388" t="str">
            <v>7310323</v>
          </cell>
          <cell r="F388">
            <v>1</v>
          </cell>
        </row>
        <row r="389">
          <cell r="C389" t="str">
            <v>7310324</v>
          </cell>
          <cell r="F389">
            <v>2</v>
          </cell>
        </row>
        <row r="390">
          <cell r="C390" t="str">
            <v>7310325</v>
          </cell>
          <cell r="F390">
            <v>2</v>
          </cell>
        </row>
        <row r="391">
          <cell r="C391" t="str">
            <v>7310326</v>
          </cell>
          <cell r="F391">
            <v>2</v>
          </cell>
        </row>
        <row r="392">
          <cell r="C392" t="str">
            <v>7310327</v>
          </cell>
          <cell r="F392">
            <v>2</v>
          </cell>
        </row>
        <row r="393">
          <cell r="C393" t="str">
            <v>7310328</v>
          </cell>
          <cell r="F393">
            <v>10</v>
          </cell>
        </row>
        <row r="394">
          <cell r="C394" t="str">
            <v>7370516</v>
          </cell>
          <cell r="F394">
            <v>7</v>
          </cell>
        </row>
        <row r="395">
          <cell r="C395" t="str">
            <v>7310329</v>
          </cell>
          <cell r="F395">
            <v>3</v>
          </cell>
        </row>
        <row r="396">
          <cell r="C396" t="str">
            <v>7310330</v>
          </cell>
          <cell r="F396">
            <v>2</v>
          </cell>
        </row>
        <row r="397">
          <cell r="C397" t="str">
            <v>100021</v>
          </cell>
          <cell r="F397">
            <v>20</v>
          </cell>
        </row>
        <row r="398">
          <cell r="C398" t="str">
            <v>7370249</v>
          </cell>
          <cell r="F398">
            <v>20</v>
          </cell>
        </row>
        <row r="399">
          <cell r="C399" t="str">
            <v>7310331</v>
          </cell>
          <cell r="F399">
            <v>4</v>
          </cell>
        </row>
        <row r="400">
          <cell r="C400" t="str">
            <v>7310198</v>
          </cell>
          <cell r="F400">
            <v>5</v>
          </cell>
        </row>
        <row r="401">
          <cell r="C401" t="str">
            <v>7300128</v>
          </cell>
          <cell r="F401">
            <v>140</v>
          </cell>
        </row>
        <row r="402">
          <cell r="C402" t="str">
            <v>7310120</v>
          </cell>
          <cell r="F402">
            <v>1</v>
          </cell>
        </row>
        <row r="403">
          <cell r="C403" t="str">
            <v>7310308</v>
          </cell>
          <cell r="F403">
            <v>55</v>
          </cell>
        </row>
        <row r="404">
          <cell r="C404" t="str">
            <v>7310311</v>
          </cell>
          <cell r="F404">
            <v>80</v>
          </cell>
        </row>
        <row r="405">
          <cell r="C405" t="str">
            <v>7310312</v>
          </cell>
          <cell r="F405">
            <v>40</v>
          </cell>
        </row>
        <row r="406">
          <cell r="C406" t="str">
            <v>7310332</v>
          </cell>
          <cell r="F406">
            <v>1</v>
          </cell>
        </row>
        <row r="407">
          <cell r="C407" t="str">
            <v>7310120</v>
          </cell>
          <cell r="F407">
            <v>2</v>
          </cell>
        </row>
        <row r="408">
          <cell r="C408" t="str">
            <v>7310120</v>
          </cell>
          <cell r="F408">
            <v>1</v>
          </cell>
        </row>
        <row r="409">
          <cell r="C409" t="str">
            <v>7310333</v>
          </cell>
          <cell r="F409">
            <v>4</v>
          </cell>
        </row>
        <row r="410">
          <cell r="C410" t="str">
            <v>7310334</v>
          </cell>
          <cell r="F410">
            <v>1</v>
          </cell>
        </row>
        <row r="411">
          <cell r="C411" t="str">
            <v>7310335</v>
          </cell>
          <cell r="F411">
            <v>2</v>
          </cell>
        </row>
        <row r="412">
          <cell r="C412" t="str">
            <v>7310402</v>
          </cell>
          <cell r="F412">
            <v>0.74</v>
          </cell>
        </row>
        <row r="413">
          <cell r="C413" t="str">
            <v>7310406</v>
          </cell>
          <cell r="F413">
            <v>2.0699999999999998</v>
          </cell>
        </row>
        <row r="414">
          <cell r="C414" t="str">
            <v>7310403</v>
          </cell>
          <cell r="F414">
            <v>2.0699999999999998</v>
          </cell>
        </row>
        <row r="415">
          <cell r="C415" t="str">
            <v>7310400</v>
          </cell>
          <cell r="F415">
            <v>1.62</v>
          </cell>
        </row>
        <row r="416">
          <cell r="C416" t="str">
            <v>7310399</v>
          </cell>
          <cell r="F416">
            <v>1.26</v>
          </cell>
        </row>
        <row r="417">
          <cell r="C417" t="str">
            <v>7310404</v>
          </cell>
          <cell r="F417">
            <v>3.28</v>
          </cell>
        </row>
        <row r="418">
          <cell r="C418" t="str">
            <v>7310401</v>
          </cell>
          <cell r="F418">
            <v>4.49</v>
          </cell>
        </row>
        <row r="419">
          <cell r="C419" t="str">
            <v>7310398</v>
          </cell>
          <cell r="F419">
            <v>2.25</v>
          </cell>
        </row>
        <row r="420">
          <cell r="C420" t="str">
            <v>7310405</v>
          </cell>
          <cell r="F420">
            <v>24.76</v>
          </cell>
        </row>
        <row r="421">
          <cell r="C421" t="str">
            <v>7310337</v>
          </cell>
          <cell r="F421">
            <v>1</v>
          </cell>
        </row>
        <row r="422">
          <cell r="C422" t="str">
            <v>7310336</v>
          </cell>
          <cell r="F422">
            <v>4</v>
          </cell>
        </row>
        <row r="423">
          <cell r="C423" t="str">
            <v>7310339</v>
          </cell>
          <cell r="F423">
            <v>10</v>
          </cell>
        </row>
        <row r="424">
          <cell r="C424" t="str">
            <v>7310338</v>
          </cell>
          <cell r="F424">
            <v>3</v>
          </cell>
        </row>
        <row r="425">
          <cell r="C425" t="str">
            <v>7310340</v>
          </cell>
          <cell r="F425">
            <v>6</v>
          </cell>
        </row>
        <row r="426">
          <cell r="C426" t="str">
            <v>7310341</v>
          </cell>
          <cell r="F426">
            <v>1</v>
          </cell>
        </row>
        <row r="427">
          <cell r="C427" t="str">
            <v>7310343</v>
          </cell>
          <cell r="F427">
            <v>1</v>
          </cell>
        </row>
        <row r="428">
          <cell r="C428" t="str">
            <v>7310342</v>
          </cell>
          <cell r="F428">
            <v>1</v>
          </cell>
        </row>
        <row r="429">
          <cell r="C429" t="str">
            <v>7310347</v>
          </cell>
          <cell r="F429">
            <v>1</v>
          </cell>
        </row>
        <row r="430">
          <cell r="C430" t="str">
            <v>7310348</v>
          </cell>
          <cell r="F430">
            <v>4</v>
          </cell>
        </row>
        <row r="431">
          <cell r="C431" t="str">
            <v>7310346</v>
          </cell>
          <cell r="F431">
            <v>50</v>
          </cell>
        </row>
        <row r="432">
          <cell r="C432" t="str">
            <v>7310349</v>
          </cell>
          <cell r="F432">
            <v>8</v>
          </cell>
        </row>
        <row r="433">
          <cell r="C433" t="str">
            <v>7310345</v>
          </cell>
          <cell r="F433">
            <v>100</v>
          </cell>
        </row>
        <row r="434">
          <cell r="C434" t="str">
            <v>7310344</v>
          </cell>
          <cell r="F434">
            <v>1</v>
          </cell>
        </row>
        <row r="435">
          <cell r="C435" t="str">
            <v>7310123</v>
          </cell>
          <cell r="F435">
            <v>1</v>
          </cell>
        </row>
        <row r="436">
          <cell r="C436" t="str">
            <v>7310354</v>
          </cell>
          <cell r="F436">
            <v>1</v>
          </cell>
        </row>
        <row r="437">
          <cell r="C437" t="str">
            <v>7310353</v>
          </cell>
          <cell r="F437">
            <v>20</v>
          </cell>
        </row>
        <row r="438">
          <cell r="C438" t="str">
            <v>7310350</v>
          </cell>
          <cell r="F438">
            <v>1</v>
          </cell>
        </row>
        <row r="439">
          <cell r="C439" t="str">
            <v>7310352</v>
          </cell>
          <cell r="F439">
            <v>3</v>
          </cell>
        </row>
        <row r="440">
          <cell r="C440" t="str">
            <v>7310351</v>
          </cell>
          <cell r="F440">
            <v>1</v>
          </cell>
        </row>
        <row r="441">
          <cell r="C441" t="str">
            <v>7310355</v>
          </cell>
          <cell r="F441">
            <v>14</v>
          </cell>
        </row>
        <row r="442">
          <cell r="C442" t="str">
            <v>7310357</v>
          </cell>
          <cell r="F442">
            <v>6</v>
          </cell>
        </row>
        <row r="443">
          <cell r="C443" t="str">
            <v>7310356</v>
          </cell>
          <cell r="F443">
            <v>48</v>
          </cell>
        </row>
        <row r="444">
          <cell r="C444" t="str">
            <v>7310358</v>
          </cell>
          <cell r="F444">
            <v>6</v>
          </cell>
        </row>
        <row r="445">
          <cell r="C445" t="str">
            <v>7310123</v>
          </cell>
          <cell r="F445">
            <v>1</v>
          </cell>
        </row>
        <row r="446">
          <cell r="C446" t="str">
            <v>7310359</v>
          </cell>
          <cell r="F446">
            <v>2</v>
          </cell>
        </row>
        <row r="447">
          <cell r="C447" t="str">
            <v>7310360</v>
          </cell>
          <cell r="F447">
            <v>7</v>
          </cell>
        </row>
        <row r="448">
          <cell r="C448" t="str">
            <v>7310123</v>
          </cell>
          <cell r="F448">
            <v>2</v>
          </cell>
        </row>
        <row r="449">
          <cell r="C449" t="str">
            <v>7310361</v>
          </cell>
          <cell r="F449">
            <v>2205</v>
          </cell>
        </row>
        <row r="450">
          <cell r="C450" t="str">
            <v>7310123</v>
          </cell>
          <cell r="F450">
            <v>1</v>
          </cell>
        </row>
        <row r="451">
          <cell r="C451" t="str">
            <v>7310362</v>
          </cell>
          <cell r="F451">
            <v>90</v>
          </cell>
        </row>
        <row r="452">
          <cell r="C452" t="str">
            <v>7310123</v>
          </cell>
          <cell r="F452">
            <v>1</v>
          </cell>
        </row>
        <row r="453">
          <cell r="C453" t="str">
            <v>7310362</v>
          </cell>
          <cell r="F453">
            <v>40</v>
          </cell>
        </row>
        <row r="454">
          <cell r="C454" t="str">
            <v>7310123</v>
          </cell>
          <cell r="F454">
            <v>1</v>
          </cell>
        </row>
        <row r="455">
          <cell r="C455" t="str">
            <v>7310363</v>
          </cell>
          <cell r="F455">
            <v>1</v>
          </cell>
        </row>
        <row r="456">
          <cell r="C456" t="str">
            <v>7310369</v>
          </cell>
          <cell r="F456">
            <v>5</v>
          </cell>
        </row>
        <row r="457">
          <cell r="C457" t="str">
            <v>7310367</v>
          </cell>
          <cell r="F457">
            <v>1</v>
          </cell>
        </row>
        <row r="458">
          <cell r="C458" t="str">
            <v>7310365</v>
          </cell>
          <cell r="F458">
            <v>1</v>
          </cell>
        </row>
        <row r="459">
          <cell r="C459" t="str">
            <v>7310366</v>
          </cell>
          <cell r="F459">
            <v>6</v>
          </cell>
        </row>
        <row r="460">
          <cell r="C460" t="str">
            <v>7310368</v>
          </cell>
          <cell r="F460">
            <v>5</v>
          </cell>
        </row>
        <row r="461">
          <cell r="C461" t="str">
            <v>7310370</v>
          </cell>
          <cell r="F461">
            <v>5</v>
          </cell>
        </row>
        <row r="462">
          <cell r="C462" t="str">
            <v>7310364</v>
          </cell>
          <cell r="F462">
            <v>3</v>
          </cell>
        </row>
        <row r="463">
          <cell r="C463" t="str">
            <v>7310371</v>
          </cell>
          <cell r="F463">
            <v>260</v>
          </cell>
        </row>
        <row r="464">
          <cell r="C464" t="str">
            <v>7310123</v>
          </cell>
          <cell r="F464">
            <v>1</v>
          </cell>
        </row>
        <row r="465">
          <cell r="C465" t="str">
            <v>7310372</v>
          </cell>
          <cell r="F465">
            <v>1500</v>
          </cell>
        </row>
        <row r="466">
          <cell r="C466" t="str">
            <v>7310373</v>
          </cell>
          <cell r="F466">
            <v>360</v>
          </cell>
        </row>
        <row r="467">
          <cell r="C467" t="str">
            <v>7310374</v>
          </cell>
          <cell r="F467">
            <v>7</v>
          </cell>
        </row>
        <row r="468">
          <cell r="C468" t="str">
            <v>7310375</v>
          </cell>
          <cell r="F468">
            <v>4</v>
          </cell>
        </row>
        <row r="469">
          <cell r="C469" t="str">
            <v>7310377</v>
          </cell>
          <cell r="F469">
            <v>18</v>
          </cell>
        </row>
        <row r="470">
          <cell r="C470" t="str">
            <v>7310376</v>
          </cell>
          <cell r="F470">
            <v>35.35</v>
          </cell>
        </row>
        <row r="471">
          <cell r="C471" t="str">
            <v>7310378</v>
          </cell>
          <cell r="F471">
            <v>1</v>
          </cell>
        </row>
        <row r="472">
          <cell r="C472" t="str">
            <v>7310380</v>
          </cell>
          <cell r="F472">
            <v>1</v>
          </cell>
        </row>
        <row r="473">
          <cell r="C473" t="str">
            <v>7310382</v>
          </cell>
          <cell r="F473">
            <v>1</v>
          </cell>
        </row>
        <row r="474">
          <cell r="C474" t="str">
            <v>7310381</v>
          </cell>
          <cell r="F474">
            <v>2</v>
          </cell>
        </row>
        <row r="475">
          <cell r="C475" t="str">
            <v>7310383</v>
          </cell>
          <cell r="F475">
            <v>1</v>
          </cell>
        </row>
        <row r="476">
          <cell r="C476" t="str">
            <v>7310379</v>
          </cell>
          <cell r="F476">
            <v>20</v>
          </cell>
        </row>
        <row r="477">
          <cell r="C477" t="str">
            <v>7310385</v>
          </cell>
          <cell r="F477">
            <v>4</v>
          </cell>
        </row>
        <row r="478">
          <cell r="C478" t="str">
            <v>7310384</v>
          </cell>
          <cell r="F478">
            <v>55</v>
          </cell>
        </row>
        <row r="479">
          <cell r="C479" t="str">
            <v>7310386</v>
          </cell>
          <cell r="F479">
            <v>42</v>
          </cell>
        </row>
        <row r="480">
          <cell r="C480" t="str">
            <v>7310387</v>
          </cell>
          <cell r="F480">
            <v>1</v>
          </cell>
        </row>
        <row r="481">
          <cell r="C481" t="str">
            <v>7310393</v>
          </cell>
          <cell r="F481">
            <v>324</v>
          </cell>
        </row>
        <row r="482">
          <cell r="C482" t="str">
            <v>7310396</v>
          </cell>
          <cell r="F482">
            <v>1600</v>
          </cell>
        </row>
        <row r="483">
          <cell r="C483" t="str">
            <v>7310392</v>
          </cell>
          <cell r="F483">
            <v>360</v>
          </cell>
        </row>
        <row r="484">
          <cell r="C484" t="str">
            <v>7310394</v>
          </cell>
          <cell r="F484">
            <v>0.5</v>
          </cell>
        </row>
        <row r="485">
          <cell r="C485" t="str">
            <v>7310388</v>
          </cell>
          <cell r="F485">
            <v>40</v>
          </cell>
        </row>
        <row r="486">
          <cell r="C486" t="str">
            <v>7310389</v>
          </cell>
          <cell r="F486">
            <v>8</v>
          </cell>
        </row>
        <row r="487">
          <cell r="C487" t="str">
            <v>7310395</v>
          </cell>
          <cell r="F487">
            <v>0.5</v>
          </cell>
        </row>
        <row r="488">
          <cell r="C488" t="str">
            <v>7310390</v>
          </cell>
          <cell r="F488">
            <v>6</v>
          </cell>
        </row>
        <row r="489">
          <cell r="C489" t="str">
            <v>7310391</v>
          </cell>
          <cell r="F489">
            <v>5</v>
          </cell>
        </row>
        <row r="490">
          <cell r="C490" t="str">
            <v>7310397</v>
          </cell>
          <cell r="F490">
            <v>1</v>
          </cell>
        </row>
        <row r="491">
          <cell r="C491" t="str">
            <v>7310212</v>
          </cell>
          <cell r="F491">
            <v>53</v>
          </cell>
        </row>
        <row r="492">
          <cell r="C492" t="str">
            <v>7310408</v>
          </cell>
          <cell r="F492">
            <v>8</v>
          </cell>
        </row>
        <row r="493">
          <cell r="C493" t="str">
            <v>7310407</v>
          </cell>
          <cell r="F493">
            <v>1</v>
          </cell>
        </row>
        <row r="494">
          <cell r="C494" t="str">
            <v>7310409</v>
          </cell>
          <cell r="F494">
            <v>1200</v>
          </cell>
        </row>
        <row r="495">
          <cell r="C495" t="str">
            <v>7310411</v>
          </cell>
          <cell r="F495">
            <v>144</v>
          </cell>
        </row>
        <row r="496">
          <cell r="C496" t="str">
            <v>7310410</v>
          </cell>
          <cell r="F496">
            <v>1500</v>
          </cell>
        </row>
        <row r="497">
          <cell r="C497" t="str">
            <v>7310123</v>
          </cell>
          <cell r="F497">
            <v>1</v>
          </cell>
        </row>
        <row r="498">
          <cell r="C498" t="str">
            <v>773289</v>
          </cell>
          <cell r="F498">
            <v>16</v>
          </cell>
        </row>
        <row r="499">
          <cell r="C499" t="str">
            <v>7310123</v>
          </cell>
          <cell r="F499">
            <v>1</v>
          </cell>
        </row>
        <row r="500">
          <cell r="C500" t="str">
            <v>773290</v>
          </cell>
          <cell r="F500">
            <v>143</v>
          </cell>
        </row>
        <row r="501">
          <cell r="C501" t="str">
            <v>773291</v>
          </cell>
          <cell r="F501">
            <v>10</v>
          </cell>
        </row>
        <row r="502">
          <cell r="C502" t="str">
            <v>773294</v>
          </cell>
          <cell r="F502">
            <v>100</v>
          </cell>
        </row>
        <row r="503">
          <cell r="C503" t="str">
            <v>773296</v>
          </cell>
          <cell r="F503">
            <v>2</v>
          </cell>
        </row>
        <row r="504">
          <cell r="C504" t="str">
            <v>773299</v>
          </cell>
          <cell r="F504">
            <v>1</v>
          </cell>
        </row>
        <row r="505">
          <cell r="C505" t="str">
            <v>773304</v>
          </cell>
          <cell r="F505">
            <v>1</v>
          </cell>
        </row>
        <row r="506">
          <cell r="C506" t="str">
            <v>773298</v>
          </cell>
          <cell r="F506">
            <v>4</v>
          </cell>
        </row>
        <row r="507">
          <cell r="C507" t="str">
            <v>773303</v>
          </cell>
          <cell r="F507">
            <v>4</v>
          </cell>
        </row>
        <row r="508">
          <cell r="C508" t="str">
            <v>773300</v>
          </cell>
          <cell r="F508">
            <v>10</v>
          </cell>
        </row>
        <row r="509">
          <cell r="C509" t="str">
            <v>773295</v>
          </cell>
          <cell r="F509">
            <v>2</v>
          </cell>
        </row>
        <row r="510">
          <cell r="C510" t="str">
            <v>773301</v>
          </cell>
          <cell r="F510">
            <v>5</v>
          </cell>
        </row>
        <row r="511">
          <cell r="C511" t="str">
            <v>773297</v>
          </cell>
          <cell r="F511">
            <v>4</v>
          </cell>
        </row>
        <row r="512">
          <cell r="C512" t="str">
            <v>773302</v>
          </cell>
          <cell r="F512">
            <v>5</v>
          </cell>
        </row>
        <row r="513">
          <cell r="C513" t="str">
            <v>773309</v>
          </cell>
          <cell r="F513">
            <v>25</v>
          </cell>
        </row>
        <row r="514">
          <cell r="C514" t="str">
            <v>773305</v>
          </cell>
          <cell r="F514">
            <v>42</v>
          </cell>
        </row>
        <row r="515">
          <cell r="C515" t="str">
            <v>773306</v>
          </cell>
          <cell r="F515">
            <v>28</v>
          </cell>
        </row>
        <row r="516">
          <cell r="C516" t="str">
            <v>773308</v>
          </cell>
          <cell r="F516">
            <v>7</v>
          </cell>
        </row>
        <row r="517">
          <cell r="C517" t="str">
            <v>773310</v>
          </cell>
          <cell r="F517">
            <v>50</v>
          </cell>
        </row>
        <row r="518">
          <cell r="C518" t="str">
            <v>773307</v>
          </cell>
          <cell r="F518">
            <v>9</v>
          </cell>
        </row>
        <row r="519">
          <cell r="C519" t="str">
            <v>773319</v>
          </cell>
          <cell r="F519">
            <v>1</v>
          </cell>
        </row>
        <row r="520">
          <cell r="C520" t="str">
            <v>773311</v>
          </cell>
          <cell r="F520">
            <v>1</v>
          </cell>
        </row>
        <row r="521">
          <cell r="C521" t="str">
            <v>773314</v>
          </cell>
          <cell r="F521">
            <v>26</v>
          </cell>
        </row>
        <row r="522">
          <cell r="C522" t="str">
            <v>773313</v>
          </cell>
          <cell r="F522">
            <v>13</v>
          </cell>
        </row>
        <row r="523">
          <cell r="C523" t="str">
            <v>773315</v>
          </cell>
          <cell r="F523">
            <v>1</v>
          </cell>
        </row>
        <row r="524">
          <cell r="C524" t="str">
            <v>773318</v>
          </cell>
          <cell r="F524">
            <v>18</v>
          </cell>
        </row>
        <row r="525">
          <cell r="C525" t="str">
            <v>773316</v>
          </cell>
          <cell r="F525">
            <v>3</v>
          </cell>
        </row>
        <row r="526">
          <cell r="C526" t="str">
            <v>773317</v>
          </cell>
          <cell r="F526">
            <v>20</v>
          </cell>
        </row>
        <row r="527">
          <cell r="C527" t="str">
            <v>7310411</v>
          </cell>
          <cell r="F527">
            <v>72</v>
          </cell>
        </row>
        <row r="528">
          <cell r="C528" t="str">
            <v>7310410</v>
          </cell>
          <cell r="F528">
            <v>135</v>
          </cell>
        </row>
        <row r="529">
          <cell r="C529" t="str">
            <v>7310409</v>
          </cell>
          <cell r="F529">
            <v>440</v>
          </cell>
        </row>
        <row r="530">
          <cell r="C530" t="str">
            <v>7310123</v>
          </cell>
          <cell r="F530">
            <v>1</v>
          </cell>
        </row>
        <row r="531">
          <cell r="C531" t="str">
            <v>773312</v>
          </cell>
          <cell r="F531">
            <v>1</v>
          </cell>
        </row>
        <row r="532">
          <cell r="C532" t="str">
            <v>7310341</v>
          </cell>
          <cell r="F532">
            <v>377.5</v>
          </cell>
        </row>
        <row r="533">
          <cell r="C533" t="str">
            <v>7310341</v>
          </cell>
          <cell r="F533">
            <v>20.13</v>
          </cell>
        </row>
        <row r="534">
          <cell r="C534" t="str">
            <v>7310361</v>
          </cell>
          <cell r="F534">
            <v>440</v>
          </cell>
        </row>
        <row r="535">
          <cell r="C535" t="str">
            <v>7370570</v>
          </cell>
          <cell r="F535">
            <v>2</v>
          </cell>
        </row>
        <row r="536">
          <cell r="C536" t="str">
            <v>773320</v>
          </cell>
          <cell r="F536">
            <v>3</v>
          </cell>
        </row>
        <row r="537">
          <cell r="C537" t="str">
            <v>773323</v>
          </cell>
          <cell r="F537">
            <v>1</v>
          </cell>
        </row>
        <row r="538">
          <cell r="C538" t="str">
            <v>773321</v>
          </cell>
          <cell r="F538">
            <v>2</v>
          </cell>
        </row>
        <row r="539">
          <cell r="C539" t="str">
            <v>773322</v>
          </cell>
          <cell r="F539">
            <v>1</v>
          </cell>
        </row>
        <row r="540">
          <cell r="C540" t="str">
            <v>773330</v>
          </cell>
          <cell r="F540">
            <v>1</v>
          </cell>
        </row>
        <row r="541">
          <cell r="C541" t="str">
            <v>773332</v>
          </cell>
          <cell r="F541">
            <v>3</v>
          </cell>
        </row>
        <row r="542">
          <cell r="C542" t="str">
            <v>773331</v>
          </cell>
          <cell r="F542">
            <v>10</v>
          </cell>
        </row>
        <row r="543">
          <cell r="C543" t="str">
            <v>773329</v>
          </cell>
          <cell r="F543">
            <v>10</v>
          </cell>
        </row>
        <row r="544">
          <cell r="C544" t="str">
            <v>773328</v>
          </cell>
          <cell r="F544">
            <v>10</v>
          </cell>
        </row>
        <row r="545">
          <cell r="C545" t="str">
            <v>773326</v>
          </cell>
          <cell r="F545">
            <v>17</v>
          </cell>
        </row>
        <row r="546">
          <cell r="C546" t="str">
            <v>773327</v>
          </cell>
          <cell r="F546">
            <v>10</v>
          </cell>
        </row>
        <row r="547">
          <cell r="C547" t="str">
            <v>773333</v>
          </cell>
          <cell r="F547">
            <v>6</v>
          </cell>
        </row>
        <row r="548">
          <cell r="C548" t="str">
            <v>773325</v>
          </cell>
          <cell r="F548">
            <v>1</v>
          </cell>
        </row>
        <row r="549">
          <cell r="C549" t="str">
            <v>773334</v>
          </cell>
          <cell r="F549">
            <v>6</v>
          </cell>
        </row>
        <row r="550">
          <cell r="C550" t="str">
            <v>773337</v>
          </cell>
          <cell r="F550">
            <v>3</v>
          </cell>
        </row>
        <row r="551">
          <cell r="C551" t="str">
            <v>773335</v>
          </cell>
          <cell r="F551">
            <v>4</v>
          </cell>
        </row>
        <row r="552">
          <cell r="C552" t="str">
            <v>773336</v>
          </cell>
          <cell r="F552">
            <v>3</v>
          </cell>
        </row>
        <row r="553">
          <cell r="C553" t="str">
            <v>773340</v>
          </cell>
          <cell r="F553">
            <v>30</v>
          </cell>
        </row>
        <row r="554">
          <cell r="C554" t="str">
            <v>773348</v>
          </cell>
          <cell r="F554">
            <v>16</v>
          </cell>
        </row>
        <row r="555">
          <cell r="C555" t="str">
            <v>773342</v>
          </cell>
          <cell r="F555">
            <v>12</v>
          </cell>
        </row>
        <row r="556">
          <cell r="C556" t="str">
            <v>773360</v>
          </cell>
          <cell r="F556">
            <v>1</v>
          </cell>
        </row>
        <row r="557">
          <cell r="C557" t="str">
            <v>773359</v>
          </cell>
          <cell r="F557">
            <v>1</v>
          </cell>
        </row>
        <row r="558">
          <cell r="C558" t="str">
            <v>773353</v>
          </cell>
          <cell r="F558">
            <v>3</v>
          </cell>
        </row>
        <row r="559">
          <cell r="C559" t="str">
            <v>773358</v>
          </cell>
          <cell r="F559">
            <v>18</v>
          </cell>
        </row>
        <row r="560">
          <cell r="C560" t="str">
            <v>773355</v>
          </cell>
          <cell r="F560">
            <v>1</v>
          </cell>
        </row>
        <row r="561">
          <cell r="C561" t="str">
            <v>773345</v>
          </cell>
          <cell r="F561">
            <v>10</v>
          </cell>
        </row>
        <row r="562">
          <cell r="C562" t="str">
            <v>773339</v>
          </cell>
          <cell r="F562">
            <v>361.4</v>
          </cell>
        </row>
        <row r="563">
          <cell r="C563" t="str">
            <v>773347</v>
          </cell>
          <cell r="F563">
            <v>154</v>
          </cell>
        </row>
        <row r="564">
          <cell r="C564" t="str">
            <v>773344</v>
          </cell>
          <cell r="F564">
            <v>14</v>
          </cell>
        </row>
        <row r="565">
          <cell r="C565" t="str">
            <v>773357</v>
          </cell>
          <cell r="F565">
            <v>5</v>
          </cell>
        </row>
        <row r="566">
          <cell r="C566" t="str">
            <v>773338</v>
          </cell>
          <cell r="F566">
            <v>341.5</v>
          </cell>
        </row>
        <row r="567">
          <cell r="C567" t="str">
            <v>773350</v>
          </cell>
          <cell r="F567">
            <v>10</v>
          </cell>
        </row>
        <row r="568">
          <cell r="C568" t="str">
            <v>773341</v>
          </cell>
          <cell r="F568">
            <v>12</v>
          </cell>
        </row>
        <row r="569">
          <cell r="C569" t="str">
            <v>773354</v>
          </cell>
          <cell r="F569">
            <v>2</v>
          </cell>
        </row>
        <row r="570">
          <cell r="C570" t="str">
            <v>773352</v>
          </cell>
          <cell r="F570">
            <v>84</v>
          </cell>
        </row>
        <row r="571">
          <cell r="C571" t="str">
            <v>773325</v>
          </cell>
          <cell r="F571">
            <v>2</v>
          </cell>
        </row>
        <row r="572">
          <cell r="C572" t="str">
            <v>773349</v>
          </cell>
          <cell r="F572">
            <v>129.6</v>
          </cell>
        </row>
        <row r="573">
          <cell r="C573" t="str">
            <v>773343</v>
          </cell>
          <cell r="F573">
            <v>6</v>
          </cell>
        </row>
        <row r="574">
          <cell r="C574" t="str">
            <v>773356</v>
          </cell>
          <cell r="F574">
            <v>20</v>
          </cell>
        </row>
        <row r="575">
          <cell r="C575" t="str">
            <v>773346</v>
          </cell>
          <cell r="F575">
            <v>33.6</v>
          </cell>
        </row>
        <row r="576">
          <cell r="C576" t="str">
            <v>773362</v>
          </cell>
          <cell r="F576">
            <v>4</v>
          </cell>
        </row>
        <row r="577">
          <cell r="C577" t="str">
            <v>773364</v>
          </cell>
          <cell r="F577">
            <v>30</v>
          </cell>
        </row>
        <row r="578">
          <cell r="C578" t="str">
            <v>773366</v>
          </cell>
          <cell r="F578">
            <v>5</v>
          </cell>
        </row>
        <row r="579">
          <cell r="C579" t="str">
            <v>773367</v>
          </cell>
          <cell r="F579">
            <v>1</v>
          </cell>
        </row>
        <row r="580">
          <cell r="C580" t="str">
            <v>773368</v>
          </cell>
          <cell r="F580">
            <v>5</v>
          </cell>
        </row>
        <row r="581">
          <cell r="C581" t="str">
            <v>773370</v>
          </cell>
          <cell r="F581">
            <v>2</v>
          </cell>
        </row>
        <row r="582">
          <cell r="C582" t="str">
            <v>773361</v>
          </cell>
          <cell r="F582">
            <v>19</v>
          </cell>
        </row>
        <row r="583">
          <cell r="C583" t="str">
            <v>773363</v>
          </cell>
          <cell r="F583">
            <v>7.6</v>
          </cell>
        </row>
        <row r="584">
          <cell r="C584" t="str">
            <v>773365</v>
          </cell>
          <cell r="F584">
            <v>1</v>
          </cell>
        </row>
        <row r="585">
          <cell r="C585" t="str">
            <v>773369</v>
          </cell>
          <cell r="F585">
            <v>6</v>
          </cell>
        </row>
        <row r="586">
          <cell r="C586" t="str">
            <v>773371</v>
          </cell>
          <cell r="F586">
            <v>12</v>
          </cell>
        </row>
        <row r="587">
          <cell r="C587" t="str">
            <v>773325</v>
          </cell>
          <cell r="F587">
            <v>1</v>
          </cell>
        </row>
        <row r="588">
          <cell r="C588" t="str">
            <v>773324</v>
          </cell>
          <cell r="F588">
            <v>350</v>
          </cell>
        </row>
        <row r="589">
          <cell r="C589" t="str">
            <v>773382</v>
          </cell>
          <cell r="F589">
            <v>205</v>
          </cell>
        </row>
        <row r="590">
          <cell r="C590" t="str">
            <v>773381</v>
          </cell>
          <cell r="F590">
            <v>599</v>
          </cell>
        </row>
        <row r="591">
          <cell r="C591" t="str">
            <v>773383</v>
          </cell>
          <cell r="F591">
            <v>599</v>
          </cell>
        </row>
        <row r="592">
          <cell r="C592" t="str">
            <v>773384</v>
          </cell>
          <cell r="F592">
            <v>33</v>
          </cell>
        </row>
        <row r="593">
          <cell r="C593" t="str">
            <v>773385</v>
          </cell>
          <cell r="F593">
            <v>48</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
      <sheetName val="F-2"/>
      <sheetName val="materiality tools"/>
      <sheetName val="PAJE&amp;PRJE"/>
      <sheetName val="F-3"/>
      <sheetName val="A"/>
      <sheetName val="B-1"/>
      <sheetName val="B"/>
      <sheetName val="U"/>
      <sheetName val="U-1"/>
      <sheetName val="U-2"/>
      <sheetName val="U-3"/>
      <sheetName val="U-4"/>
      <sheetName val="N_For report"/>
      <sheetName val="N"/>
      <sheetName val="N-1"/>
      <sheetName val="N-1.1"/>
      <sheetName val="N-2"/>
      <sheetName val="N-3"/>
      <sheetName val="N-4"/>
      <sheetName val="N-5"/>
      <sheetName val="VW"/>
      <sheetName val="N-6"/>
      <sheetName val="N-7"/>
      <sheetName val="N-8"/>
      <sheetName val="N-9"/>
      <sheetName val="BB"/>
      <sheetName val="BB-1"/>
      <sheetName val="DD"/>
      <sheetName val="20-2"/>
      <sheetName val="20-3"/>
      <sheetName val="20-4"/>
      <sheetName val="30"/>
      <sheetName val="30-1"/>
      <sheetName val="30-2"/>
      <sheetName val="30-3"/>
      <sheetName val="SS"/>
      <sheetName val="Sheet1"/>
      <sheetName val="TB"/>
      <sheetName val="Classification"/>
      <sheetName val="Sheet2"/>
      <sheetName val="GJ"/>
      <sheetName val="GJ-test"/>
      <sheetName val="Assets"/>
      <sheetName val="BL"/>
      <sheetName val="Bal"/>
      <sheetName val="Inc"/>
      <sheetName val="Eq"/>
      <sheetName val="Cash flow"/>
      <sheetName val="БҮТЭЗ"/>
      <sheetName val="Balance"/>
      <sheetName val="Income"/>
      <sheetName val="Equity_Statement"/>
      <sheetName val="Cash_Flow_Statement"/>
      <sheetName val="Z-"/>
    </sheetNames>
    <sheetDataSet>
      <sheetData sheetId="0"/>
      <sheetData sheetId="1"/>
      <sheetData sheetId="2"/>
      <sheetData sheetId="3">
        <row r="12">
          <cell r="D12">
            <v>1257642.9979590001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6">
          <cell r="B6" t="str">
            <v>Cash on hand - MNT</v>
          </cell>
        </row>
        <row r="7">
          <cell r="B7" t="str">
            <v>Cash on hand - USD</v>
          </cell>
        </row>
        <row r="8">
          <cell r="B8" t="str">
            <v>Cash in bank - current account MNT</v>
          </cell>
        </row>
        <row r="9">
          <cell r="B9" t="str">
            <v>Cash in bank - current account USD</v>
          </cell>
        </row>
        <row r="10">
          <cell r="B10" t="str">
            <v>Cash in bank - business card account MNT</v>
          </cell>
        </row>
        <row r="11">
          <cell r="B11" t="str">
            <v>Cash in bank - business card account USD</v>
          </cell>
        </row>
        <row r="12">
          <cell r="B12" t="str">
            <v>Cash in bank - deposits MNT</v>
          </cell>
        </row>
        <row r="13">
          <cell r="B13" t="str">
            <v>Cash in bank - deposits USD</v>
          </cell>
        </row>
        <row r="14">
          <cell r="B14" t="str">
            <v>Cash in transit - MNT</v>
          </cell>
        </row>
        <row r="15">
          <cell r="B15" t="str">
            <v>Cash in transit - USD</v>
          </cell>
        </row>
        <row r="16">
          <cell r="B16" t="str">
            <v>Short term loans receivable - external</v>
          </cell>
        </row>
        <row r="17">
          <cell r="B17" t="str">
            <v>Short term loans receivable - intercompany - New CAML Mongolia LLC</v>
          </cell>
        </row>
        <row r="18">
          <cell r="B18" t="str">
            <v>Short term loans receivable - intercompany - MonResources</v>
          </cell>
        </row>
        <row r="19">
          <cell r="B19" t="str">
            <v>Short term loans receivable - intercompany - Zuunmod Uul LLC</v>
          </cell>
        </row>
        <row r="20">
          <cell r="B20" t="str">
            <v>Short term loans receivable - intercompany - Mongolian Silver Mountain LLC</v>
          </cell>
        </row>
        <row r="21">
          <cell r="B21" t="str">
            <v>Short term loans receivable - intercompany - Centra Asia Metals Ltd. (UK)</v>
          </cell>
        </row>
        <row r="22">
          <cell r="B22" t="str">
            <v>Short term loans receivable - intercompany - TOO Sary Kazna</v>
          </cell>
        </row>
        <row r="23">
          <cell r="B23" t="str">
            <v>Marketable securities</v>
          </cell>
        </row>
        <row r="24">
          <cell r="B24" t="str">
            <v>Other short-term investments</v>
          </cell>
        </row>
        <row r="25">
          <cell r="B25" t="str">
            <v>Trade receivables - external</v>
          </cell>
        </row>
        <row r="26">
          <cell r="B26" t="str">
            <v>Trade receivables - intercompany - New CAML Mongolia LLC</v>
          </cell>
        </row>
        <row r="27">
          <cell r="B27" t="str">
            <v>Trade receivables - intercompany - MonResources</v>
          </cell>
        </row>
        <row r="28">
          <cell r="B28" t="str">
            <v>Trade receivables - intercompany - Zuunmod Uul LLC</v>
          </cell>
        </row>
        <row r="29">
          <cell r="B29" t="str">
            <v>Trade receivables - intercompany - Mongolian Silver Mountain LLC</v>
          </cell>
        </row>
        <row r="30">
          <cell r="B30" t="str">
            <v>Trade receivables - intercompany - Centra Asia Metals Ltd. (UK)</v>
          </cell>
        </row>
        <row r="31">
          <cell r="B31" t="str">
            <v>Trade receivables - intercompany - TOO Sary Kazna</v>
          </cell>
        </row>
        <row r="32">
          <cell r="B32" t="str">
            <v>Employee expense advances</v>
          </cell>
        </row>
        <row r="33">
          <cell r="B33" t="str">
            <v>Employee short-term loans</v>
          </cell>
        </row>
        <row r="34">
          <cell r="B34" t="str">
            <v>Wage and salary advances</v>
          </cell>
        </row>
        <row r="35">
          <cell r="B35" t="str">
            <v>Other receivables from individuals</v>
          </cell>
        </row>
        <row r="36">
          <cell r="B36" t="str">
            <v>VAT receivable</v>
          </cell>
        </row>
        <row r="37">
          <cell r="B37" t="str">
            <v>Corporate income tax receivable</v>
          </cell>
        </row>
        <row r="38">
          <cell r="B38" t="str">
            <v>Social and health insurance receivable</v>
          </cell>
        </row>
        <row r="39">
          <cell r="B39" t="str">
            <v>Individual income tax receivable</v>
          </cell>
        </row>
        <row r="40">
          <cell r="B40" t="str">
            <v>Vehicle tax receivable</v>
          </cell>
        </row>
        <row r="41">
          <cell r="B41" t="str">
            <v>Property tax - real estate - receivable</v>
          </cell>
        </row>
        <row r="42">
          <cell r="B42" t="str">
            <v>Other taxes receivable</v>
          </cell>
        </row>
        <row r="43">
          <cell r="B43" t="str">
            <v>Short-term advances paid - external</v>
          </cell>
        </row>
        <row r="44">
          <cell r="B44" t="str">
            <v>Short-term advances paid - intercompany - New CAML Mongolia LLC</v>
          </cell>
        </row>
        <row r="45">
          <cell r="B45" t="str">
            <v>Short-term advances paid - intercompany - MonResources</v>
          </cell>
        </row>
        <row r="46">
          <cell r="B46" t="str">
            <v>Short-term advances paid - intercompany - Zuunmod Uul LLC</v>
          </cell>
        </row>
        <row r="47">
          <cell r="B47" t="str">
            <v>Short-term advances paid - intercompany - Mongolian Silver Mountain LLC</v>
          </cell>
        </row>
        <row r="48">
          <cell r="B48" t="str">
            <v>Short-term advances paid - intercompany - Centra Asia Metals Ltd. (UK)</v>
          </cell>
        </row>
        <row r="49">
          <cell r="B49" t="str">
            <v>Short-term advances paid - intercompany - TOO Sary Kazna</v>
          </cell>
        </row>
        <row r="50">
          <cell r="B50" t="str">
            <v>Supplier returns receivable</v>
          </cell>
        </row>
        <row r="51">
          <cell r="B51" t="str">
            <v>Claims receivable</v>
          </cell>
        </row>
        <row r="52">
          <cell r="B52" t="str">
            <v>Other short-term receivables</v>
          </cell>
        </row>
        <row r="53">
          <cell r="B53" t="str">
            <v>Allowance for doubtful receivables</v>
          </cell>
        </row>
        <row r="54">
          <cell r="B54" t="str">
            <v>Raw materials</v>
          </cell>
        </row>
        <row r="55">
          <cell r="B55" t="str">
            <v>Work in process - major production</v>
          </cell>
        </row>
        <row r="56">
          <cell r="B56" t="str">
            <v>Work in process - in-house semi-production</v>
          </cell>
        </row>
        <row r="57">
          <cell r="B57" t="str">
            <v>Work in process - auxiliary production</v>
          </cell>
        </row>
        <row r="58">
          <cell r="B58" t="str">
            <v>Finished goods - own manufactured</v>
          </cell>
        </row>
        <row r="59">
          <cell r="B59" t="str">
            <v>Finished goods - purchased</v>
          </cell>
        </row>
        <row r="60">
          <cell r="B60" t="str">
            <v>Materials and packages</v>
          </cell>
        </row>
        <row r="61">
          <cell r="B61" t="str">
            <v>Fuel, oil and lubricats</v>
          </cell>
        </row>
        <row r="62">
          <cell r="B62" t="str">
            <v>Spare parts</v>
          </cell>
        </row>
        <row r="63">
          <cell r="B63" t="str">
            <v>Other supplies</v>
          </cell>
        </row>
        <row r="64">
          <cell r="B64" t="str">
            <v>Livestock</v>
          </cell>
        </row>
        <row r="65">
          <cell r="B65" t="str">
            <v>Uniforms and similar</v>
          </cell>
        </row>
        <row r="66">
          <cell r="B66" t="str">
            <v>Food</v>
          </cell>
        </row>
        <row r="67">
          <cell r="B67" t="str">
            <v>Other inventory</v>
          </cell>
        </row>
        <row r="68">
          <cell r="B68" t="str">
            <v>Inventory provision - raw materials</v>
          </cell>
        </row>
        <row r="69">
          <cell r="B69" t="str">
            <v>Inventory provision - own manufactured goods</v>
          </cell>
        </row>
        <row r="70">
          <cell r="B70" t="str">
            <v>Inventory provision - purchased goods</v>
          </cell>
        </row>
        <row r="71">
          <cell r="B71" t="str">
            <v>Inventory provision - supplies</v>
          </cell>
        </row>
        <row r="72">
          <cell r="B72" t="str">
            <v>Inventory provision - other</v>
          </cell>
        </row>
        <row r="73">
          <cell r="B73" t="str">
            <v>Prepaid expenses</v>
          </cell>
        </row>
        <row r="74">
          <cell r="B74" t="str">
            <v>Land</v>
          </cell>
        </row>
        <row r="75">
          <cell r="B75" t="str">
            <v>Buildings</v>
          </cell>
        </row>
        <row r="76">
          <cell r="B76" t="str">
            <v>Plant &amp; equipment - Exploration Equipment</v>
          </cell>
        </row>
        <row r="77">
          <cell r="B77" t="str">
            <v>Plant &amp; equipment - Mancamp construction</v>
          </cell>
        </row>
        <row r="78">
          <cell r="B78" t="str">
            <v>Plant &amp; equipment - Core Lab/Storage</v>
          </cell>
        </row>
        <row r="79">
          <cell r="B79" t="str">
            <v>Plant &amp; equipment - Metallurgical Lab</v>
          </cell>
        </row>
        <row r="80">
          <cell r="B80" t="str">
            <v>Plant &amp; equipment - Access roads / Site preparation</v>
          </cell>
        </row>
        <row r="81">
          <cell r="B81" t="str">
            <v>Plant &amp; equipment - Power facilities</v>
          </cell>
        </row>
        <row r="82">
          <cell r="B82" t="str">
            <v>Plant &amp; equipment - Water Supply</v>
          </cell>
        </row>
        <row r="83">
          <cell r="B83" t="str">
            <v>Motor vehicles</v>
          </cell>
        </row>
        <row r="84">
          <cell r="B84" t="str">
            <v>Furniture &amp; fixtures</v>
          </cell>
        </row>
        <row r="85">
          <cell r="B85" t="str">
            <v>Computer/Communications equipment - Computers</v>
          </cell>
        </row>
        <row r="86">
          <cell r="B86" t="str">
            <v>Computer/Communications equipment - Network/Communications</v>
          </cell>
        </row>
        <row r="87">
          <cell r="B87" t="str">
            <v>Computer/Communications equipment - Printers/Scanners etc.</v>
          </cell>
        </row>
        <row r="88">
          <cell r="B88" t="str">
            <v>Assets under construction</v>
          </cell>
        </row>
        <row r="89">
          <cell r="B89" t="str">
            <v>Mining development</v>
          </cell>
        </row>
        <row r="90">
          <cell r="B90" t="str">
            <v>Other</v>
          </cell>
        </row>
        <row r="91">
          <cell r="B91" t="str">
            <v>Accumulated depreciation - Land</v>
          </cell>
        </row>
        <row r="92">
          <cell r="B92" t="str">
            <v>Accumulated depreciation - Buildings</v>
          </cell>
        </row>
        <row r="93">
          <cell r="B93" t="str">
            <v>Accumulated depreciation - Plant &amp; equipment - Exploration Equipment</v>
          </cell>
        </row>
        <row r="94">
          <cell r="B94" t="str">
            <v>Accumulated depreciation - Plant &amp; equipment - Mancamp construction</v>
          </cell>
        </row>
        <row r="95">
          <cell r="B95" t="str">
            <v>Accumulated depreciation - Plant &amp; equipment - Core Lab/Storage</v>
          </cell>
        </row>
        <row r="96">
          <cell r="B96" t="str">
            <v>Accumulated depreciation - Plant &amp; equipment - Metallurgical Lab</v>
          </cell>
        </row>
        <row r="97">
          <cell r="B97" t="str">
            <v>Accumulated depreciation - Plant &amp; equipment - Access roads / Site preparation</v>
          </cell>
        </row>
        <row r="98">
          <cell r="B98" t="str">
            <v>Accumulated depreciation - Plant &amp; equipment - Power facilities</v>
          </cell>
        </row>
        <row r="99">
          <cell r="B99" t="str">
            <v>Accumulated depreciation - Plant &amp; equipment - Water Supply</v>
          </cell>
        </row>
        <row r="100">
          <cell r="B100" t="str">
            <v>Accumulated depreciation - Motor vehicles</v>
          </cell>
        </row>
        <row r="101">
          <cell r="B101" t="str">
            <v>Accumulated depreciation - Furniture &amp; fixtures</v>
          </cell>
        </row>
        <row r="102">
          <cell r="B102" t="str">
            <v>Computer/Communications equipment - Computers</v>
          </cell>
        </row>
        <row r="103">
          <cell r="B103" t="str">
            <v>Computer/Communications equipment - Network/Communications</v>
          </cell>
        </row>
        <row r="104">
          <cell r="B104" t="str">
            <v>Computer/Communications equipment - Printers/Scanners etc.</v>
          </cell>
        </row>
        <row r="105">
          <cell r="B105" t="str">
            <v>Accumulated depreciation - Assets under construction</v>
          </cell>
        </row>
        <row r="106">
          <cell r="B106" t="str">
            <v>Accumulated depreciation - Mining development</v>
          </cell>
        </row>
        <row r="107">
          <cell r="B107" t="str">
            <v>Accumulated depreciation - Other</v>
          </cell>
        </row>
        <row r="108">
          <cell r="B108" t="str">
            <v>Goodwill</v>
          </cell>
        </row>
        <row r="109">
          <cell r="B109" t="str">
            <v>Exploration and mining licenses</v>
          </cell>
        </row>
        <row r="110">
          <cell r="B110" t="str">
            <v>Software</v>
          </cell>
        </row>
        <row r="111">
          <cell r="B111" t="str">
            <v>Geological data</v>
          </cell>
        </row>
        <row r="112">
          <cell r="B112" t="str">
            <v>Other intangibles</v>
          </cell>
        </row>
        <row r="113">
          <cell r="B113" t="str">
            <v>Accumulated amortization - Goodwill</v>
          </cell>
        </row>
        <row r="114">
          <cell r="B114" t="str">
            <v>Accumulated amortization - Exploration and mining licenses</v>
          </cell>
        </row>
        <row r="115">
          <cell r="B115" t="str">
            <v>Accumulated amortization - Software</v>
          </cell>
        </row>
        <row r="116">
          <cell r="B116" t="str">
            <v>Accumulated amortization - Geological data</v>
          </cell>
        </row>
        <row r="117">
          <cell r="B117" t="str">
            <v>Accumulated amortization - Other intangibles</v>
          </cell>
        </row>
        <row r="118">
          <cell r="B118" t="str">
            <v>LT Investments in associates</v>
          </cell>
        </row>
        <row r="119">
          <cell r="B119" t="str">
            <v>LT Investments in subsidiaries</v>
          </cell>
        </row>
        <row r="120">
          <cell r="B120" t="str">
            <v>LT Investments in real estate</v>
          </cell>
        </row>
        <row r="121">
          <cell r="B121" t="str">
            <v>LT Financial investments</v>
          </cell>
        </row>
        <row r="122">
          <cell r="B122" t="str">
            <v>Other LT investments</v>
          </cell>
        </row>
        <row r="123">
          <cell r="B123" t="str">
            <v>LT Accounts receivable - external</v>
          </cell>
        </row>
        <row r="124">
          <cell r="B124" t="str">
            <v>LT Accounts receivable - intercompany - New CAML Mongolia LLC</v>
          </cell>
        </row>
        <row r="125">
          <cell r="B125" t="str">
            <v>LT Accounts receivable - intercompany - MonResources</v>
          </cell>
        </row>
        <row r="126">
          <cell r="B126" t="str">
            <v>LT Accounts receivable - intercompany - Zuunmod Uul LLC</v>
          </cell>
        </row>
        <row r="127">
          <cell r="B127" t="str">
            <v>LT Accounts receivable - intercompany - Mongolian Silver Mountain LLC</v>
          </cell>
        </row>
        <row r="128">
          <cell r="B128" t="str">
            <v>LT Accounts receivable - intercompany - Centra Asia Metals Ltd. (UK)</v>
          </cell>
        </row>
        <row r="129">
          <cell r="B129" t="str">
            <v>LT Accounts receivable - intercompany - TOO Sary Kazna</v>
          </cell>
        </row>
        <row r="130">
          <cell r="B130" t="str">
            <v>LT Employee loans</v>
          </cell>
        </row>
        <row r="131">
          <cell r="B131" t="str">
            <v>LT Wage and salary advances</v>
          </cell>
        </row>
        <row r="132">
          <cell r="B132" t="str">
            <v>LT Other receivables from individuals</v>
          </cell>
        </row>
        <row r="133">
          <cell r="B133" t="str">
            <v>Long-term advances paid - external</v>
          </cell>
        </row>
        <row r="134">
          <cell r="B134" t="str">
            <v>Long-term advances paid - intercompany - New CAML Mongolia LLC</v>
          </cell>
        </row>
        <row r="135">
          <cell r="B135" t="str">
            <v>Long-term advances paid - intercompany - MonResources</v>
          </cell>
        </row>
        <row r="136">
          <cell r="B136" t="str">
            <v>Long-term advances paid - intercompany - Zuunmod Uul LLC</v>
          </cell>
        </row>
        <row r="137">
          <cell r="B137" t="str">
            <v>Long-term advances paid - intercompany - Mongolian Silver Mountain LLC</v>
          </cell>
        </row>
        <row r="138">
          <cell r="B138" t="str">
            <v>Long-term advances paid - intercompany - Centra Asia Metals Ltd. (UK)</v>
          </cell>
        </row>
        <row r="139">
          <cell r="B139" t="str">
            <v>Long-term advances paid - intercompany - TOO Sary Kazna</v>
          </cell>
        </row>
        <row r="140">
          <cell r="B140" t="str">
            <v>Supplier receivables</v>
          </cell>
        </row>
        <row r="141">
          <cell r="B141" t="str">
            <v>Claims receivable</v>
          </cell>
        </row>
        <row r="142">
          <cell r="B142" t="str">
            <v>Other long-term receivables</v>
          </cell>
        </row>
        <row r="143">
          <cell r="B143" t="str">
            <v>Direct labor - Gross Salary - Regular</v>
          </cell>
        </row>
        <row r="144">
          <cell r="B144" t="str">
            <v>Direct labor - Gross Salary - Bonus</v>
          </cell>
        </row>
        <row r="145">
          <cell r="B145" t="str">
            <v>Direct labor - Social Insurance - corporate</v>
          </cell>
        </row>
        <row r="146">
          <cell r="B146" t="str">
            <v>Direct labor - Medical Insurance</v>
          </cell>
        </row>
        <row r="147">
          <cell r="B147" t="str">
            <v>Direct labor - Recruitment expenses</v>
          </cell>
        </row>
        <row r="148">
          <cell r="B148" t="str">
            <v>Direct labor - Relocation expenses</v>
          </cell>
        </row>
        <row r="149">
          <cell r="B149" t="str">
            <v>Direct labor - Education expenses</v>
          </cell>
        </row>
        <row r="150">
          <cell r="B150" t="str">
            <v>Direct labor - Contracted labor</v>
          </cell>
        </row>
        <row r="151">
          <cell r="B151" t="str">
            <v>Mobilisation &amp; Travelling - Mobilisation</v>
          </cell>
        </row>
        <row r="152">
          <cell r="B152" t="str">
            <v>Mobilisation &amp; Travelling - Tickets</v>
          </cell>
        </row>
        <row r="153">
          <cell r="B153" t="str">
            <v>Mobilisation &amp; Travelling - Accommodation</v>
          </cell>
        </row>
        <row r="154">
          <cell r="B154" t="str">
            <v>Mobilisation &amp; Travelling - Per Diem</v>
          </cell>
        </row>
        <row r="155">
          <cell r="B155" t="str">
            <v>Supplies/Material/Maintenance - Fuel</v>
          </cell>
        </row>
        <row r="156">
          <cell r="B156" t="str">
            <v>Supplies/Material/Maintenance - Oil/Lubricants</v>
          </cell>
        </row>
        <row r="157">
          <cell r="B157" t="str">
            <v>Supplies/Material/Maintenance - Spare parts</v>
          </cell>
        </row>
        <row r="158">
          <cell r="B158" t="str">
            <v>Supplies/Material/Maintenance - Tools</v>
          </cell>
        </row>
        <row r="159">
          <cell r="B159" t="str">
            <v>Supplies/Material/Maintenance - Food/Catering</v>
          </cell>
        </row>
        <row r="160">
          <cell r="B160" t="str">
            <v>Supplies/Material/Maintenance - Contracted Service - Vehicles</v>
          </cell>
        </row>
        <row r="161">
          <cell r="B161" t="str">
            <v>Supplies/Material/Maintenance - Contracted Service - Other</v>
          </cell>
        </row>
        <row r="162">
          <cell r="B162" t="str">
            <v>Supplies/Material/Maintenance - Office Supplies</v>
          </cell>
        </row>
        <row r="163">
          <cell r="B163" t="str">
            <v>Communications/Internet - Fixed/Landlines</v>
          </cell>
        </row>
        <row r="164">
          <cell r="B164" t="str">
            <v>Communications/Internet - Mobile communications</v>
          </cell>
        </row>
        <row r="165">
          <cell r="B165" t="str">
            <v>Communications/Internet - Satellite communications</v>
          </cell>
        </row>
        <row r="166">
          <cell r="B166" t="str">
            <v>Communications/Internet - Internet</v>
          </cell>
        </row>
        <row r="167">
          <cell r="B167" t="str">
            <v>Trenching</v>
          </cell>
        </row>
        <row r="168">
          <cell r="B168" t="str">
            <v>Topography/GIS/Geodetic</v>
          </cell>
        </row>
        <row r="169">
          <cell r="B169" t="str">
            <v>Geophysics</v>
          </cell>
        </row>
        <row r="170">
          <cell r="B170" t="str">
            <v>Drilling</v>
          </cell>
        </row>
        <row r="171">
          <cell r="B171" t="str">
            <v>Sampling &amp; Assaying - Soil sampling</v>
          </cell>
        </row>
        <row r="172">
          <cell r="B172" t="str">
            <v>Sampling &amp; Assaying - Core sampling</v>
          </cell>
        </row>
        <row r="173">
          <cell r="B173" t="str">
            <v>Sampling &amp; Assaying - Assaying</v>
          </cell>
        </row>
        <row r="174">
          <cell r="B174" t="str">
            <v>Lab tests - Metallurgical tests</v>
          </cell>
        </row>
        <row r="175">
          <cell r="B175" t="str">
            <v>Lab tests - Other chemical tests</v>
          </cell>
        </row>
        <row r="176">
          <cell r="B176" t="str">
            <v>Lab tests - Other lab tests</v>
          </cell>
        </row>
        <row r="177">
          <cell r="B177" t="str">
            <v>Engineering/Geology - Engineering</v>
          </cell>
        </row>
        <row r="178">
          <cell r="B178" t="str">
            <v>Engineering/Geology - Geology</v>
          </cell>
        </row>
        <row r="179">
          <cell r="B179" t="str">
            <v>Engineering/Geology - Hidrology</v>
          </cell>
        </row>
        <row r="180">
          <cell r="B180" t="str">
            <v>Engineering/Geology - Mineralogy</v>
          </cell>
        </row>
        <row r="181">
          <cell r="B181" t="str">
            <v>Safety</v>
          </cell>
        </row>
        <row r="182">
          <cell r="B182" t="str">
            <v>Environmental</v>
          </cell>
        </row>
        <row r="183">
          <cell r="B183" t="str">
            <v>Other - Fees &amp; Licenses</v>
          </cell>
        </row>
        <row r="184">
          <cell r="B184" t="str">
            <v>Other - Transportation</v>
          </cell>
        </row>
        <row r="185">
          <cell r="B185" t="str">
            <v>Other - Hiring &amp; Leasing costs</v>
          </cell>
        </row>
        <row r="186">
          <cell r="B186" t="str">
            <v>Other - Consultancy</v>
          </cell>
        </row>
        <row r="187">
          <cell r="B187" t="str">
            <v>Other - Reserve Certification by State Cttee</v>
          </cell>
        </row>
        <row r="188">
          <cell r="B188" t="str">
            <v>Other - Taxes</v>
          </cell>
        </row>
        <row r="189">
          <cell r="B189" t="str">
            <v>Other - Other</v>
          </cell>
        </row>
        <row r="190">
          <cell r="B190" t="str">
            <v>Geochemistry</v>
          </cell>
        </row>
        <row r="191">
          <cell r="B191" t="str">
            <v>Gen.construction - access roads construction/maintenance</v>
          </cell>
        </row>
        <row r="192">
          <cell r="B192" t="str">
            <v>Gen.construction - site preparation/maintenance</v>
          </cell>
        </row>
        <row r="193">
          <cell r="B193" t="str">
            <v>Gen.construction - other</v>
          </cell>
        </row>
        <row r="194">
          <cell r="B194" t="str">
            <v>Deferred taxes</v>
          </cell>
        </row>
        <row r="195">
          <cell r="B195" t="str">
            <v>Other deferred expenses</v>
          </cell>
        </row>
        <row r="196">
          <cell r="B196" t="str">
            <v>Long-term prepaid expenses</v>
          </cell>
        </row>
        <row r="197">
          <cell r="B197" t="str">
            <v>Assets under construction</v>
          </cell>
        </row>
        <row r="198">
          <cell r="B198" t="str">
            <v>Other long-term assets</v>
          </cell>
        </row>
        <row r="199">
          <cell r="B199" t="str">
            <v>Short-term bank loans</v>
          </cell>
        </row>
        <row r="200">
          <cell r="B200" t="str">
            <v xml:space="preserve">Short-term non-bank loans - External </v>
          </cell>
        </row>
        <row r="201">
          <cell r="B201" t="str">
            <v>Short-term non-bank loans - Intercompany - New CAML Mongolia LLC</v>
          </cell>
        </row>
        <row r="202">
          <cell r="B202" t="str">
            <v>Short-term non-bank loans - Intercompany - MonResources</v>
          </cell>
        </row>
        <row r="203">
          <cell r="B203" t="str">
            <v>Short-term non-bank loans - Intercompany - Zuunmod Uul LLC</v>
          </cell>
        </row>
        <row r="204">
          <cell r="B204" t="str">
            <v>Short-term non-bank loans - Intercompany - Mongolian Silver Mountain LLC</v>
          </cell>
        </row>
        <row r="205">
          <cell r="B205" t="str">
            <v>Short-term non-bank loans - Intercompany - Centra Asia Metals Ltd. (UK)</v>
          </cell>
        </row>
        <row r="206">
          <cell r="B206" t="str">
            <v>Short-term non-bank loans - Intercompany - TOO Sary Kazna</v>
          </cell>
        </row>
        <row r="207">
          <cell r="B207" t="str">
            <v>Short-term dividend payable</v>
          </cell>
        </row>
        <row r="208">
          <cell r="B208" t="str">
            <v>Long-term financial liabilities - current element</v>
          </cell>
        </row>
        <row r="209">
          <cell r="B209" t="str">
            <v>Other sShort-term financial liabilities</v>
          </cell>
        </row>
        <row r="210">
          <cell r="B210" t="str">
            <v>Trade payables - external</v>
          </cell>
        </row>
        <row r="211">
          <cell r="B211" t="str">
            <v>Trade payables - intercompany - New CAML Mongolia LLC</v>
          </cell>
        </row>
        <row r="212">
          <cell r="B212" t="str">
            <v>Trade payables - intercompany - MonResources</v>
          </cell>
        </row>
        <row r="213">
          <cell r="B213" t="str">
            <v>Trade payables - intercompany - Zuunmod Uul LLC</v>
          </cell>
        </row>
        <row r="214">
          <cell r="B214" t="str">
            <v>Trade payables - intercompany - Mongolian Silver Mountain LLC</v>
          </cell>
        </row>
        <row r="215">
          <cell r="B215" t="str">
            <v>Trade payables - intercompany - Centra Asia Metals Ltd. (UK)</v>
          </cell>
        </row>
        <row r="216">
          <cell r="B216" t="str">
            <v>Trade payables - intercompany - TOO Sary Kazna</v>
          </cell>
        </row>
        <row r="217">
          <cell r="B217" t="str">
            <v>Employee expense claims payable</v>
          </cell>
        </row>
        <row r="218">
          <cell r="B218" t="str">
            <v>Payables to individual contractors</v>
          </cell>
        </row>
        <row r="219">
          <cell r="B219" t="str">
            <v>Employee wages and salaries payable</v>
          </cell>
        </row>
        <row r="220">
          <cell r="B220" t="str">
            <v>Other payables to individuals</v>
          </cell>
        </row>
        <row r="221">
          <cell r="B221" t="str">
            <v>VAT payable</v>
          </cell>
        </row>
        <row r="222">
          <cell r="B222" t="str">
            <v>Corporate income tax payable</v>
          </cell>
        </row>
        <row r="223">
          <cell r="B223" t="str">
            <v>Social and health insurance payable</v>
          </cell>
        </row>
        <row r="224">
          <cell r="B224" t="str">
            <v>Individual income tax payable</v>
          </cell>
        </row>
        <row r="225">
          <cell r="B225" t="str">
            <v>Vehicle tax payable</v>
          </cell>
        </row>
        <row r="226">
          <cell r="B226" t="str">
            <v>Property tax - real estate - payable</v>
          </cell>
        </row>
        <row r="227">
          <cell r="B227" t="str">
            <v>Other taxes payable</v>
          </cell>
        </row>
        <row r="228">
          <cell r="B228" t="str">
            <v>Short-term advances received - external</v>
          </cell>
        </row>
        <row r="229">
          <cell r="B229" t="str">
            <v>Short-term advances received - intercompany - New CAML Mongolia LLC</v>
          </cell>
        </row>
        <row r="230">
          <cell r="B230" t="str">
            <v>Short-term advances received - intercompany - MonResources</v>
          </cell>
        </row>
        <row r="231">
          <cell r="B231" t="str">
            <v>Short-term advances received - intercompany - Zuunmod Uul LLC</v>
          </cell>
        </row>
        <row r="232">
          <cell r="B232" t="str">
            <v>Short-term advances received - intercompany - Mongolian Silver Mountain LLC</v>
          </cell>
        </row>
        <row r="233">
          <cell r="B233" t="str">
            <v>Short-term advances received - intercompany - Central Asia Metals Ltd. (UK)</v>
          </cell>
        </row>
        <row r="234">
          <cell r="B234" t="str">
            <v>Short-term advances received - intercompany - TOO Sary Kazna</v>
          </cell>
        </row>
        <row r="235">
          <cell r="B235" t="str">
            <v>Customer returns payable</v>
          </cell>
        </row>
        <row r="236">
          <cell r="B236" t="str">
            <v>Claims payable</v>
          </cell>
        </row>
        <row r="237">
          <cell r="B237" t="str">
            <v>Other short-term payables</v>
          </cell>
        </row>
        <row r="238">
          <cell r="B238" t="str">
            <v>Unearned income</v>
          </cell>
        </row>
        <row r="239">
          <cell r="B239" t="str">
            <v>Provisions - Short-term waranty liabilities</v>
          </cell>
        </row>
        <row r="240">
          <cell r="B240" t="str">
            <v>Provision for legal claims</v>
          </cell>
        </row>
        <row r="241">
          <cell r="B241" t="str">
            <v>Other provisions</v>
          </cell>
        </row>
        <row r="242">
          <cell r="B242" t="str">
            <v>Deferred income</v>
          </cell>
        </row>
        <row r="243">
          <cell r="B243" t="str">
            <v>Accruals</v>
          </cell>
        </row>
        <row r="244">
          <cell r="B244" t="str">
            <v>Other short-term liabilities</v>
          </cell>
        </row>
        <row r="245">
          <cell r="B245" t="str">
            <v>Long-term bank loans</v>
          </cell>
        </row>
        <row r="246">
          <cell r="B246" t="str">
            <v>Long-term non-bank loans - external</v>
          </cell>
        </row>
        <row r="247">
          <cell r="B247" t="str">
            <v>Long-term non-bank loans - intercompany - New CAML Mongolia LLC</v>
          </cell>
        </row>
        <row r="248">
          <cell r="B248" t="str">
            <v>Long-term non-bank loans - intercompany - MonResources</v>
          </cell>
        </row>
        <row r="249">
          <cell r="B249" t="str">
            <v>Long-term non-bank loans - intercompany - Zuunmod Uul LLC</v>
          </cell>
        </row>
        <row r="250">
          <cell r="B250" t="str">
            <v>Long-term non-bank loans - intercompany - Mongolian Silver Mountain LLC</v>
          </cell>
        </row>
        <row r="251">
          <cell r="B251" t="str">
            <v>Long-term non-bank loans - intercompany - Centra Asia Metals Ltd. (UK)</v>
          </cell>
        </row>
        <row r="252">
          <cell r="B252" t="str">
            <v>Long-term non-bank loans - intercompany - TOO Sary Kazna</v>
          </cell>
        </row>
        <row r="253">
          <cell r="B253" t="str">
            <v>Other long-term financial liability</v>
          </cell>
        </row>
        <row r="254">
          <cell r="B254" t="str">
            <v>Long-term accounts payable - external</v>
          </cell>
        </row>
        <row r="255">
          <cell r="B255" t="str">
            <v>Long-term accounts payable - intercompany - New CAML Mongolia LLC</v>
          </cell>
        </row>
        <row r="256">
          <cell r="B256" t="str">
            <v>Long-term accounts payable - intercompany - MonResources</v>
          </cell>
        </row>
        <row r="257">
          <cell r="B257" t="str">
            <v>Long-term accounts payable - intercompany - Zuunmod Uul LLC</v>
          </cell>
        </row>
        <row r="258">
          <cell r="B258" t="str">
            <v>Long-term accounts payable - intercompany - Mongolian Silver Mountain LLC</v>
          </cell>
        </row>
        <row r="259">
          <cell r="B259" t="str">
            <v>Long-term accounts payable - intercompany - Centra Asia Metals Ltd. (UK)</v>
          </cell>
        </row>
        <row r="260">
          <cell r="B260" t="str">
            <v>Long-term accounts payable - intercompany - TOO Sary Kazna</v>
          </cell>
        </row>
        <row r="261">
          <cell r="B261" t="str">
            <v>LT Employee and other individual payables</v>
          </cell>
        </row>
        <row r="262">
          <cell r="B262" t="str">
            <v>Long-term taxes payable</v>
          </cell>
        </row>
        <row r="263">
          <cell r="B263" t="str">
            <v>Long-term advances - external</v>
          </cell>
        </row>
        <row r="264">
          <cell r="B264" t="str">
            <v>Long-term advances - intercompany - New CAML Mongolia LLC</v>
          </cell>
        </row>
        <row r="265">
          <cell r="B265" t="str">
            <v>Long-term advances - intercompany - MonResources</v>
          </cell>
        </row>
        <row r="266">
          <cell r="B266" t="str">
            <v>Long-term advances - intercompany - Zuunmod Uul LLC</v>
          </cell>
        </row>
        <row r="267">
          <cell r="B267" t="str">
            <v>Long-term advances - intercompany - Mongolian Silver Mountain LLC</v>
          </cell>
        </row>
        <row r="268">
          <cell r="B268" t="str">
            <v>Long-term advances - intercompany - Centra Asia Metals Ltd. (UK)</v>
          </cell>
        </row>
        <row r="269">
          <cell r="B269" t="str">
            <v>Long-term advances - intercompany - TOO Sary Kazna</v>
          </cell>
        </row>
        <row r="270">
          <cell r="B270" t="str">
            <v>LT Customer returns payable</v>
          </cell>
        </row>
        <row r="271">
          <cell r="B271" t="str">
            <v>LT Claims payable</v>
          </cell>
        </row>
        <row r="272">
          <cell r="B272" t="str">
            <v>Other long-term payables</v>
          </cell>
        </row>
        <row r="273">
          <cell r="B273" t="str">
            <v>Long-term provision</v>
          </cell>
        </row>
        <row r="274">
          <cell r="B274" t="str">
            <v>Long-term accruals</v>
          </cell>
        </row>
        <row r="275">
          <cell r="B275" t="str">
            <v>Long-term deferred income</v>
          </cell>
        </row>
        <row r="276">
          <cell r="B276" t="str">
            <v>Other long-term liabilities</v>
          </cell>
        </row>
        <row r="277">
          <cell r="B277" t="str">
            <v>Minority interest payable</v>
          </cell>
        </row>
        <row r="278">
          <cell r="B278" t="str">
            <v>Share capital - charter - paid</v>
          </cell>
        </row>
        <row r="279">
          <cell r="B279" t="str">
            <v>Share capital - charter - owed</v>
          </cell>
        </row>
        <row r="280">
          <cell r="B280" t="str">
            <v>Share premium</v>
          </cell>
        </row>
        <row r="281">
          <cell r="B281" t="str">
            <v>profit - current year</v>
          </cell>
        </row>
        <row r="282">
          <cell r="B282" t="str">
            <v>profit - adjustment due to change of a/c policy</v>
          </cell>
        </row>
        <row r="283">
          <cell r="B283" t="str">
            <v>profit - brought forward</v>
          </cell>
        </row>
        <row r="284">
          <cell r="B284" t="str">
            <v>Dividends</v>
          </cell>
        </row>
        <row r="285">
          <cell r="B285" t="str">
            <v>Restricted reserves</v>
          </cell>
        </row>
        <row r="286">
          <cell r="B286" t="str">
            <v>Cumulative Translation Adjustment (CTA)</v>
          </cell>
        </row>
        <row r="287">
          <cell r="B287" t="str">
            <v>Revaluation surplus</v>
          </cell>
        </row>
        <row r="288">
          <cell r="B288" t="str">
            <v>External sales - Sales of gold</v>
          </cell>
        </row>
        <row r="289">
          <cell r="B289" t="str">
            <v>External sales - Sales of copper</v>
          </cell>
        </row>
        <row r="290">
          <cell r="B290" t="str">
            <v>External sales - Sales of molibdenum</v>
          </cell>
        </row>
        <row r="291">
          <cell r="B291" t="str">
            <v>External sales - Sales of silver</v>
          </cell>
        </row>
        <row r="292">
          <cell r="B292" t="str">
            <v>External sales - Other</v>
          </cell>
        </row>
        <row r="293">
          <cell r="B293" t="str">
            <v>IC sales - Sales of gold</v>
          </cell>
        </row>
        <row r="294">
          <cell r="B294" t="str">
            <v>IC sales - Sales of copper</v>
          </cell>
        </row>
        <row r="295">
          <cell r="B295" t="str">
            <v>IC sales - Sales of molibdenum</v>
          </cell>
        </row>
        <row r="296">
          <cell r="B296" t="str">
            <v>IC sales - Sales of silver</v>
          </cell>
        </row>
        <row r="297">
          <cell r="B297" t="str">
            <v>IC sales - Other</v>
          </cell>
        </row>
        <row r="298">
          <cell r="B298" t="str">
            <v>Sales deduction - Sales of gold</v>
          </cell>
        </row>
        <row r="299">
          <cell r="B299" t="str">
            <v>Sales deduction - Sales of copper</v>
          </cell>
        </row>
        <row r="300">
          <cell r="B300" t="str">
            <v>Sales deduction - Sales of molibdenum</v>
          </cell>
        </row>
        <row r="301">
          <cell r="B301" t="str">
            <v>Sales deduction - Sales of silver</v>
          </cell>
        </row>
        <row r="302">
          <cell r="B302" t="str">
            <v>Sales deduction - Other</v>
          </cell>
        </row>
        <row r="303">
          <cell r="B303" t="str">
            <v>Sales discounts - Sales of gold</v>
          </cell>
        </row>
        <row r="304">
          <cell r="B304" t="str">
            <v>Sales discounts - Sales of copper</v>
          </cell>
        </row>
        <row r="305">
          <cell r="B305" t="str">
            <v>Sales discounts - Sales of molibdenum</v>
          </cell>
        </row>
        <row r="306">
          <cell r="B306" t="str">
            <v>Sales discounts - Sales of silver</v>
          </cell>
        </row>
        <row r="307">
          <cell r="B307" t="str">
            <v>Sales discounts - Other</v>
          </cell>
        </row>
        <row r="308">
          <cell r="B308" t="str">
            <v>Smelting and refining costs - Transportation</v>
          </cell>
        </row>
        <row r="309">
          <cell r="B309" t="str">
            <v>Smelting and refining costs - Treatment charges</v>
          </cell>
        </row>
        <row r="310">
          <cell r="B310" t="str">
            <v>Smelting and refining costs - Refining costs</v>
          </cell>
        </row>
        <row r="311">
          <cell r="B311" t="str">
            <v>Smelting and refining costs - insurance</v>
          </cell>
        </row>
        <row r="312">
          <cell r="B312" t="str">
            <v>Smelting and refining costs - Smelter return</v>
          </cell>
        </row>
        <row r="313">
          <cell r="B313" t="str">
            <v>Smelting and refining costs - Other</v>
          </cell>
        </row>
        <row r="314">
          <cell r="B314" t="str">
            <v>Cost of goods sold - Mining</v>
          </cell>
        </row>
        <row r="315">
          <cell r="B315" t="str">
            <v>Cost of goods sold - Processing</v>
          </cell>
        </row>
        <row r="316">
          <cell r="B316" t="str">
            <v>Cost of goods sold - By-product credit</v>
          </cell>
        </row>
        <row r="317">
          <cell r="B317" t="str">
            <v>Cost of goods sold - Cost of purchased goods sold</v>
          </cell>
        </row>
        <row r="318">
          <cell r="B318" t="str">
            <v>Cost of goods sold - Other</v>
          </cell>
        </row>
        <row r="319">
          <cell r="B319" t="str">
            <v>Labor - Gross Salary - Regular</v>
          </cell>
        </row>
        <row r="320">
          <cell r="B320" t="str">
            <v>Labor - Gross Salary - Bonus</v>
          </cell>
        </row>
        <row r="321">
          <cell r="B321" t="str">
            <v>Labor - Social Insurance - corporate</v>
          </cell>
        </row>
        <row r="322">
          <cell r="B322" t="str">
            <v>Labor - Medical Insurance</v>
          </cell>
        </row>
        <row r="323">
          <cell r="B323" t="str">
            <v>Labor - Recruitment expenses</v>
          </cell>
        </row>
        <row r="324">
          <cell r="B324" t="str">
            <v>Labor - Relocation expenses</v>
          </cell>
        </row>
        <row r="325">
          <cell r="B325" t="str">
            <v>Labor - Education expenses</v>
          </cell>
        </row>
        <row r="326">
          <cell r="B326" t="str">
            <v>Labor - Contracted labor</v>
          </cell>
        </row>
        <row r="327">
          <cell r="B327" t="str">
            <v>Traveling - Tickets</v>
          </cell>
        </row>
        <row r="328">
          <cell r="B328" t="str">
            <v>Traveling - Accommodation</v>
          </cell>
        </row>
        <row r="329">
          <cell r="B329" t="str">
            <v>Traveling - Per Diem</v>
          </cell>
        </row>
        <row r="330">
          <cell r="B330" t="str">
            <v>Supplies/Material/Maintenance - Fuel</v>
          </cell>
        </row>
        <row r="331">
          <cell r="B331" t="str">
            <v>Supplies/Material/Maintenance - Oil/Lubricants</v>
          </cell>
        </row>
        <row r="332">
          <cell r="B332" t="str">
            <v>Supplies/Material/Maintenance - Spare parts</v>
          </cell>
        </row>
        <row r="333">
          <cell r="B333" t="str">
            <v>Supplies/Material/Maintenance - Tools</v>
          </cell>
        </row>
        <row r="334">
          <cell r="B334" t="str">
            <v>Supplies/Material/Maintenance - Food/Catering</v>
          </cell>
        </row>
        <row r="335">
          <cell r="B335" t="str">
            <v>Supplies/Material/Maintenance - Contracted Service - Vehicles</v>
          </cell>
        </row>
        <row r="336">
          <cell r="B336" t="str">
            <v>Supplies/Material/Maintenance - Contracted Service - Other</v>
          </cell>
        </row>
        <row r="337">
          <cell r="B337" t="str">
            <v>Supplies/Material/Maintenance - Office Supplies</v>
          </cell>
        </row>
        <row r="338">
          <cell r="B338" t="str">
            <v>Rent/Power/Utilities - Office</v>
          </cell>
        </row>
        <row r="339">
          <cell r="B339" t="str">
            <v>Rent/Power/Utilities - Apartment</v>
          </cell>
        </row>
        <row r="340">
          <cell r="B340" t="str">
            <v>Rent/Power/Utilities - Vehicles</v>
          </cell>
        </row>
        <row r="341">
          <cell r="B341" t="str">
            <v>Consulting/Legal/Audit/Accounting - Legal</v>
          </cell>
        </row>
        <row r="342">
          <cell r="B342" t="str">
            <v>Consulting/Legal/Audit/Accounting - Audit</v>
          </cell>
        </row>
        <row r="343">
          <cell r="B343" t="str">
            <v>Consulting/Legal/Audit/Accounting - Accounting</v>
          </cell>
        </row>
        <row r="344">
          <cell r="B344" t="str">
            <v>Communications/Internet - Fixed/Landlines</v>
          </cell>
        </row>
        <row r="345">
          <cell r="B345" t="str">
            <v>Communications/Internet - Mobile communications</v>
          </cell>
        </row>
        <row r="346">
          <cell r="B346" t="str">
            <v>Communications/Internet - Satellite communications</v>
          </cell>
        </row>
        <row r="347">
          <cell r="B347" t="str">
            <v>Communications/Internet - Internet</v>
          </cell>
        </row>
        <row r="348">
          <cell r="B348" t="str">
            <v>Printing/Reproduction</v>
          </cell>
        </row>
        <row r="349">
          <cell r="B349" t="str">
            <v>Books/Subscription</v>
          </cell>
        </row>
        <row r="350">
          <cell r="B350" t="str">
            <v>Marketing/Representation - Marketing and Events</v>
          </cell>
        </row>
        <row r="351">
          <cell r="B351" t="str">
            <v>Marketing/Representation - Meals/Entertainment</v>
          </cell>
        </row>
        <row r="352">
          <cell r="B352" t="str">
            <v>Marketing/Representation - Gifts/Gratuities</v>
          </cell>
        </row>
        <row r="353">
          <cell r="B353" t="str">
            <v>Postage/Courier</v>
          </cell>
        </row>
        <row r="354">
          <cell r="B354" t="str">
            <v>Bank charges</v>
          </cell>
        </row>
        <row r="355">
          <cell r="B355" t="str">
            <v>Licenses/Permits</v>
          </cell>
        </row>
        <row r="356">
          <cell r="B356" t="str">
            <v>Depreciation and amortization</v>
          </cell>
        </row>
        <row r="357">
          <cell r="B357" t="str">
            <v>Management fees</v>
          </cell>
        </row>
        <row r="358">
          <cell r="B358" t="str">
            <v>Taxes</v>
          </cell>
        </row>
        <row r="359">
          <cell r="B359" t="str">
            <v>Other</v>
          </cell>
        </row>
        <row r="360">
          <cell r="B360" t="str">
            <v>Labor - Gross Salary - Regular</v>
          </cell>
        </row>
        <row r="361">
          <cell r="B361" t="str">
            <v>Labor - Gross Salary - Bonus</v>
          </cell>
        </row>
        <row r="362">
          <cell r="B362" t="str">
            <v>Labor - Social Insurance - corporate</v>
          </cell>
        </row>
        <row r="363">
          <cell r="B363" t="str">
            <v>Labor - Medical Insurance</v>
          </cell>
        </row>
        <row r="364">
          <cell r="B364" t="str">
            <v>Labor - Recruitment expenses</v>
          </cell>
        </row>
        <row r="365">
          <cell r="B365" t="str">
            <v>Labor - Relocation expenses</v>
          </cell>
        </row>
        <row r="366">
          <cell r="B366" t="str">
            <v>Labor - Education expenses</v>
          </cell>
        </row>
        <row r="367">
          <cell r="B367" t="str">
            <v>Labor - Contracted labor</v>
          </cell>
        </row>
        <row r="368">
          <cell r="B368" t="str">
            <v>Traveling - Tickets</v>
          </cell>
        </row>
        <row r="369">
          <cell r="B369" t="str">
            <v>Traveling - Accommodation</v>
          </cell>
        </row>
        <row r="370">
          <cell r="B370" t="str">
            <v>Traveling - Per Diem</v>
          </cell>
        </row>
        <row r="371">
          <cell r="B371" t="str">
            <v>Supplies/Material/Maintenance - Fuel</v>
          </cell>
        </row>
        <row r="372">
          <cell r="B372" t="str">
            <v>Supplies/Material/Maintenance - Oil/Lubricants</v>
          </cell>
        </row>
        <row r="373">
          <cell r="B373" t="str">
            <v>Supplies/Material/Maintenance - Spare parts</v>
          </cell>
        </row>
        <row r="374">
          <cell r="B374" t="str">
            <v>Supplies/Material/Maintenance - Tools</v>
          </cell>
        </row>
        <row r="375">
          <cell r="B375" t="str">
            <v>Supplies/Material/Maintenance - Food/Catering</v>
          </cell>
        </row>
        <row r="376">
          <cell r="B376" t="str">
            <v>Supplies/Material/Maintenance - Contracted Service - Vehicles</v>
          </cell>
        </row>
        <row r="377">
          <cell r="B377" t="str">
            <v>Supplies/Material/Maintenance - Contracted Service - Other</v>
          </cell>
        </row>
        <row r="378">
          <cell r="B378" t="str">
            <v>Supplies/Material/Maintenance - Office Supplies</v>
          </cell>
        </row>
        <row r="379">
          <cell r="B379" t="str">
            <v>Rent/Power/Utilities - Office</v>
          </cell>
        </row>
        <row r="380">
          <cell r="B380" t="str">
            <v>Rent/Power/Utilities - Apartment</v>
          </cell>
        </row>
        <row r="381">
          <cell r="B381" t="str">
            <v>Rent/Power/Utilities - Vehicles</v>
          </cell>
        </row>
        <row r="382">
          <cell r="B382" t="str">
            <v>Consulting/Legal/Audit/Accounting - Legal</v>
          </cell>
        </row>
        <row r="383">
          <cell r="B383" t="str">
            <v>Consulting/Legal/Audit/Accounting - Audit</v>
          </cell>
        </row>
        <row r="384">
          <cell r="B384" t="str">
            <v>Consulting/Legal/Audit/Accounting - Accounting</v>
          </cell>
        </row>
        <row r="385">
          <cell r="B385" t="str">
            <v>Communications/Internet - Fixed/Landlines</v>
          </cell>
        </row>
        <row r="386">
          <cell r="B386" t="str">
            <v>Communications/Internet - Mobile communications</v>
          </cell>
        </row>
        <row r="387">
          <cell r="B387" t="str">
            <v>Communications/Internet - Satellite communications</v>
          </cell>
        </row>
        <row r="388">
          <cell r="B388" t="str">
            <v>Communications/Internet - Internet</v>
          </cell>
        </row>
        <row r="389">
          <cell r="B389" t="str">
            <v>Printing/Reproduction</v>
          </cell>
        </row>
        <row r="390">
          <cell r="B390" t="str">
            <v>Books/Subscription</v>
          </cell>
        </row>
        <row r="391">
          <cell r="B391" t="str">
            <v>Marketing/Representation - Marketing and Events</v>
          </cell>
        </row>
        <row r="392">
          <cell r="B392" t="str">
            <v>Marketing/Representation - Meals/Entertainment</v>
          </cell>
        </row>
        <row r="393">
          <cell r="B393" t="str">
            <v>Marketing/Representation - Gifts/Gratuities</v>
          </cell>
        </row>
        <row r="394">
          <cell r="B394" t="str">
            <v>Postage/Courier</v>
          </cell>
        </row>
        <row r="395">
          <cell r="B395" t="str">
            <v>Bank charges</v>
          </cell>
        </row>
        <row r="396">
          <cell r="B396" t="str">
            <v>Licenses/Permits</v>
          </cell>
        </row>
        <row r="397">
          <cell r="B397" t="str">
            <v>Depreciation and amortization</v>
          </cell>
        </row>
        <row r="398">
          <cell r="B398" t="str">
            <v>Management fees</v>
          </cell>
        </row>
        <row r="399">
          <cell r="B399" t="str">
            <v>Taxes</v>
          </cell>
        </row>
        <row r="400">
          <cell r="B400" t="str">
            <v>Other</v>
          </cell>
        </row>
        <row r="401">
          <cell r="B401" t="str">
            <v>Direct labor - Gross Salary - Regular</v>
          </cell>
        </row>
        <row r="402">
          <cell r="B402" t="str">
            <v>Direct labor - Gross Salary - Bonus</v>
          </cell>
        </row>
        <row r="403">
          <cell r="B403" t="str">
            <v>Direct labor - Social Insurance - corporate</v>
          </cell>
        </row>
        <row r="404">
          <cell r="B404" t="str">
            <v>Direct labor - Medical Insurance</v>
          </cell>
        </row>
        <row r="405">
          <cell r="B405" t="str">
            <v>Direct labor - Recruitment expenses</v>
          </cell>
        </row>
        <row r="406">
          <cell r="B406" t="str">
            <v>Direct labor - Relocation expenses</v>
          </cell>
        </row>
        <row r="407">
          <cell r="B407" t="str">
            <v>Direct labor - Education expenses</v>
          </cell>
        </row>
        <row r="408">
          <cell r="B408" t="str">
            <v>Direct labor - Contracted labor</v>
          </cell>
        </row>
        <row r="409">
          <cell r="B409" t="str">
            <v>Mobilisation &amp; Travelling - Mobilisation</v>
          </cell>
        </row>
        <row r="410">
          <cell r="B410" t="str">
            <v>Mobilisation &amp; Travelling - Tickets</v>
          </cell>
        </row>
        <row r="411">
          <cell r="B411" t="str">
            <v>Mobilisation &amp; Travelling - Accommodation</v>
          </cell>
        </row>
        <row r="412">
          <cell r="B412" t="str">
            <v>Mobilisation &amp; Travelling - Per Diem</v>
          </cell>
        </row>
        <row r="413">
          <cell r="B413" t="str">
            <v>Supplies/Material/Maintenance - Fuel</v>
          </cell>
        </row>
        <row r="414">
          <cell r="B414" t="str">
            <v>Supplies/Material/Maintenance - Oil/Lubricants</v>
          </cell>
        </row>
        <row r="415">
          <cell r="B415" t="str">
            <v>Supplies/Material/Maintenance - Spare parts</v>
          </cell>
        </row>
        <row r="416">
          <cell r="B416" t="str">
            <v>Supplies/Material/Maintenance - Tools</v>
          </cell>
        </row>
        <row r="417">
          <cell r="B417" t="str">
            <v>Supplies/Material/Maintenance - Food/Catering</v>
          </cell>
        </row>
        <row r="418">
          <cell r="B418" t="str">
            <v>Supplies/Material/Maintenance - Contracted Service - Vehicles</v>
          </cell>
        </row>
        <row r="419">
          <cell r="B419" t="str">
            <v>Supplies/Material/Maintenance - Contracted Service - Other</v>
          </cell>
        </row>
        <row r="420">
          <cell r="B420" t="str">
            <v>Supplies/Material/Maintenance - Office Supplies</v>
          </cell>
        </row>
        <row r="421">
          <cell r="B421" t="str">
            <v>Communications/Internet - Fixed/Landlines</v>
          </cell>
        </row>
        <row r="422">
          <cell r="B422" t="str">
            <v>Communications/Internet - Mobile communications</v>
          </cell>
        </row>
        <row r="423">
          <cell r="B423" t="str">
            <v>Communications/Internet - Satellite communications</v>
          </cell>
        </row>
        <row r="424">
          <cell r="B424" t="str">
            <v>Communications/Internet - Internet</v>
          </cell>
        </row>
        <row r="425">
          <cell r="B425" t="str">
            <v>Trenching</v>
          </cell>
        </row>
        <row r="426">
          <cell r="B426" t="str">
            <v>Topography/GIS/Geodetic</v>
          </cell>
        </row>
        <row r="427">
          <cell r="B427" t="str">
            <v>Geophysics</v>
          </cell>
        </row>
        <row r="428">
          <cell r="B428" t="str">
            <v>Drilling</v>
          </cell>
        </row>
        <row r="429">
          <cell r="B429" t="str">
            <v>Sampling &amp; Assaying - Soil sampling</v>
          </cell>
        </row>
        <row r="430">
          <cell r="B430" t="str">
            <v>Sampling &amp; Assaying - Core sampling</v>
          </cell>
        </row>
        <row r="431">
          <cell r="B431" t="str">
            <v>Sampling &amp; Assaying - Assaying</v>
          </cell>
        </row>
        <row r="432">
          <cell r="B432" t="str">
            <v>Lab tests - Metallurgical tests</v>
          </cell>
        </row>
        <row r="433">
          <cell r="B433" t="str">
            <v>Lab tests - Other chemical tests</v>
          </cell>
        </row>
        <row r="434">
          <cell r="B434" t="str">
            <v>Lab tests - Other lab tests</v>
          </cell>
        </row>
        <row r="435">
          <cell r="B435" t="str">
            <v>Engineering/Geology - Engineering</v>
          </cell>
        </row>
        <row r="436">
          <cell r="B436" t="str">
            <v>Engineering/Geology - Geology</v>
          </cell>
        </row>
        <row r="437">
          <cell r="B437" t="str">
            <v>Engineering/Geology - Hidrology</v>
          </cell>
        </row>
        <row r="438">
          <cell r="B438" t="str">
            <v>Engineering/Geology - Mineralogy</v>
          </cell>
        </row>
        <row r="439">
          <cell r="B439" t="str">
            <v>Safety</v>
          </cell>
        </row>
        <row r="440">
          <cell r="B440" t="str">
            <v>Environmental</v>
          </cell>
        </row>
        <row r="441">
          <cell r="B441" t="str">
            <v>Other - Fees &amp; Licenses</v>
          </cell>
        </row>
        <row r="442">
          <cell r="B442" t="str">
            <v>Other - Transportation</v>
          </cell>
        </row>
        <row r="443">
          <cell r="B443" t="str">
            <v>Other - Hiring &amp; Leasing costs</v>
          </cell>
        </row>
        <row r="444">
          <cell r="B444" t="str">
            <v>Other - Consultancy</v>
          </cell>
        </row>
        <row r="445">
          <cell r="B445" t="str">
            <v>Other - Reserve Certification by State Cttee</v>
          </cell>
        </row>
        <row r="446">
          <cell r="B446" t="str">
            <v>Other - Taxes</v>
          </cell>
        </row>
        <row r="447">
          <cell r="B447" t="str">
            <v>Other - Other</v>
          </cell>
        </row>
        <row r="448">
          <cell r="B448" t="str">
            <v>Geochemistry</v>
          </cell>
        </row>
        <row r="449">
          <cell r="B449" t="str">
            <v>Gen.construction - access roads construction/maintenance</v>
          </cell>
        </row>
        <row r="450">
          <cell r="B450" t="str">
            <v>Gen.construction - site preparation/maintenance</v>
          </cell>
        </row>
        <row r="451">
          <cell r="B451" t="str">
            <v>Gen.construction - other</v>
          </cell>
        </row>
        <row r="452">
          <cell r="B452" t="str">
            <v>Other operating expenses</v>
          </cell>
        </row>
        <row r="453">
          <cell r="B453" t="str">
            <v>Gain on disposal of fixed asset</v>
          </cell>
        </row>
        <row r="454">
          <cell r="B454" t="str">
            <v>Gain on revaluation of fixed assets</v>
          </cell>
        </row>
        <row r="455">
          <cell r="B455" t="str">
            <v>Gain on disposal of raw materials and supplies</v>
          </cell>
        </row>
        <row r="456">
          <cell r="B456" t="str">
            <v>Debt write-offs</v>
          </cell>
        </row>
        <row r="457">
          <cell r="B457" t="str">
            <v>Income from discontinued operations</v>
          </cell>
        </row>
        <row r="458">
          <cell r="B458" t="str">
            <v>Income from associated companies</v>
          </cell>
        </row>
        <row r="459">
          <cell r="B459" t="str">
            <v>Royalty income</v>
          </cell>
        </row>
        <row r="460">
          <cell r="B460" t="str">
            <v>realized FX gain from financial operations</v>
          </cell>
        </row>
        <row r="461">
          <cell r="B461" t="str">
            <v>unrealized FX gain from financial operations</v>
          </cell>
        </row>
        <row r="462">
          <cell r="B462" t="str">
            <v>realized FX gain from other operations</v>
          </cell>
        </row>
        <row r="463">
          <cell r="B463" t="str">
            <v>unrealized FX gain from other operations</v>
          </cell>
        </row>
        <row r="464">
          <cell r="B464" t="str">
            <v>Interest income financial - external</v>
          </cell>
        </row>
        <row r="465">
          <cell r="B465" t="str">
            <v>Interest income financial - intercompany</v>
          </cell>
        </row>
        <row r="466">
          <cell r="B466" t="str">
            <v>Interest income other - external</v>
          </cell>
        </row>
        <row r="467">
          <cell r="B467" t="str">
            <v>Interest income other - intercompany</v>
          </cell>
        </row>
        <row r="468">
          <cell r="B468" t="str">
            <v>Other non-operating income</v>
          </cell>
        </row>
        <row r="469">
          <cell r="B469" t="str">
            <v>Loss on disposal of fixed asset</v>
          </cell>
        </row>
        <row r="470">
          <cell r="B470" t="str">
            <v>Loss on revaluation of fixed assets</v>
          </cell>
        </row>
        <row r="471">
          <cell r="B471" t="str">
            <v>Loss on disposal of raw materials and supplies</v>
          </cell>
        </row>
        <row r="472">
          <cell r="B472" t="str">
            <v>Bad debt write-offs</v>
          </cell>
        </row>
        <row r="473">
          <cell r="B473" t="str">
            <v>Expenses related to discontinued operations</v>
          </cell>
        </row>
        <row r="474">
          <cell r="B474" t="str">
            <v>Losses from associated companies</v>
          </cell>
        </row>
        <row r="475">
          <cell r="B475" t="str">
            <v>Royalty expenses</v>
          </cell>
        </row>
        <row r="476">
          <cell r="B476" t="str">
            <v>realized FX loss from financial operations</v>
          </cell>
        </row>
        <row r="477">
          <cell r="B477" t="str">
            <v>unrealized FX loss from financial operations</v>
          </cell>
        </row>
        <row r="478">
          <cell r="B478" t="str">
            <v>realized FX loss from other operations</v>
          </cell>
        </row>
        <row r="479">
          <cell r="B479" t="str">
            <v>unrealized FX loss from other operations</v>
          </cell>
        </row>
        <row r="480">
          <cell r="B480" t="str">
            <v>Interest expense financial - external</v>
          </cell>
        </row>
        <row r="481">
          <cell r="B481" t="str">
            <v>Interest expense financial - intercompany</v>
          </cell>
        </row>
        <row r="482">
          <cell r="B482" t="str">
            <v>Interest expense other - external</v>
          </cell>
        </row>
        <row r="483">
          <cell r="B483" t="str">
            <v>Interest expense other - intercompany</v>
          </cell>
        </row>
        <row r="484">
          <cell r="B484" t="str">
            <v>Other non-operating expenses</v>
          </cell>
        </row>
        <row r="485">
          <cell r="B485" t="str">
            <v>Dividends income - external</v>
          </cell>
        </row>
        <row r="486">
          <cell r="B486" t="str">
            <v>Dividends income - intercompany</v>
          </cell>
        </row>
        <row r="487">
          <cell r="B487" t="str">
            <v>Dividends expense - external</v>
          </cell>
        </row>
        <row r="488">
          <cell r="B488" t="str">
            <v>Dividends expense - intercompany</v>
          </cell>
        </row>
        <row r="489">
          <cell r="B489" t="str">
            <v>Minority interest</v>
          </cell>
        </row>
        <row r="490">
          <cell r="B490" t="str">
            <v>Current income tax</v>
          </cell>
        </row>
        <row r="491">
          <cell r="B491" t="str">
            <v>Deferred income tax</v>
          </cell>
        </row>
        <row r="492">
          <cell r="B492" t="str">
            <v>Income summary account</v>
          </cell>
        </row>
      </sheetData>
      <sheetData sheetId="39"/>
      <sheetData sheetId="40"/>
      <sheetData sheetId="41"/>
      <sheetData sheetId="42"/>
      <sheetData sheetId="43"/>
      <sheetData sheetId="44">
        <row r="143">
          <cell r="I143">
            <v>3498213.24</v>
          </cell>
        </row>
      </sheetData>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ssification"/>
      <sheetName val="GJ"/>
      <sheetName val="GJ-test"/>
      <sheetName val="TB"/>
      <sheetName val="Assets"/>
      <sheetName val="B"/>
    </sheetNames>
    <sheetDataSet>
      <sheetData sheetId="0"/>
      <sheetData sheetId="1"/>
      <sheetData sheetId="2"/>
      <sheetData sheetId="3">
        <row r="6">
          <cell r="A6">
            <v>101000</v>
          </cell>
          <cell r="C6" t="str">
            <v>101000--Cash on hand - MNT</v>
          </cell>
        </row>
        <row r="7">
          <cell r="A7">
            <v>102000</v>
          </cell>
          <cell r="C7" t="str">
            <v>102000--Cash on hand - USD</v>
          </cell>
        </row>
        <row r="8">
          <cell r="A8">
            <v>111100</v>
          </cell>
          <cell r="C8" t="str">
            <v>111100--Cash in bank - current account MNT</v>
          </cell>
        </row>
        <row r="9">
          <cell r="A9">
            <v>111200</v>
          </cell>
          <cell r="C9" t="str">
            <v>111200--Cash in bank - current account USD</v>
          </cell>
        </row>
        <row r="10">
          <cell r="A10">
            <v>112100</v>
          </cell>
          <cell r="C10" t="str">
            <v>112100--Cash in bank - business card account MNT</v>
          </cell>
        </row>
        <row r="11">
          <cell r="A11">
            <v>112200</v>
          </cell>
          <cell r="C11" t="str">
            <v>112200--Cash in bank - business card account USD</v>
          </cell>
        </row>
        <row r="12">
          <cell r="A12">
            <v>113100</v>
          </cell>
          <cell r="C12" t="str">
            <v>113100--Cash in bank - deposits MNT</v>
          </cell>
        </row>
        <row r="13">
          <cell r="A13">
            <v>113200</v>
          </cell>
          <cell r="C13" t="str">
            <v>113200--Cash in bank - deposits USD</v>
          </cell>
        </row>
        <row r="14">
          <cell r="A14">
            <v>119100</v>
          </cell>
          <cell r="C14" t="str">
            <v>119100--Cash in transit - MNT</v>
          </cell>
        </row>
        <row r="15">
          <cell r="A15">
            <v>119200</v>
          </cell>
          <cell r="C15" t="str">
            <v>119200--Cash in transit - USD</v>
          </cell>
        </row>
        <row r="16">
          <cell r="A16">
            <v>131100</v>
          </cell>
          <cell r="C16" t="str">
            <v>131100--Short term loans receivable - external</v>
          </cell>
        </row>
        <row r="17">
          <cell r="A17">
            <v>131201</v>
          </cell>
          <cell r="C17" t="str">
            <v>131201--Short term loans receivable - intercompany - New CAML Mongolia LLC</v>
          </cell>
        </row>
        <row r="18">
          <cell r="A18">
            <v>131202</v>
          </cell>
          <cell r="C18" t="str">
            <v>131202--Short term loans receivable - intercompany - MonResources</v>
          </cell>
        </row>
        <row r="19">
          <cell r="A19">
            <v>131203</v>
          </cell>
          <cell r="C19" t="str">
            <v>131203--Short term loans receivable - intercompany - Zuunmod Uul LLC</v>
          </cell>
        </row>
        <row r="20">
          <cell r="A20">
            <v>131204</v>
          </cell>
          <cell r="C20" t="str">
            <v>131204--Short term loans receivable - intercompany - Mongolian Silver Mountain LLC</v>
          </cell>
        </row>
        <row r="21">
          <cell r="A21">
            <v>131205</v>
          </cell>
          <cell r="C21" t="str">
            <v>131205--Short term loans receivable - intercompany - Centra Asia Metals Ltd. (UK)</v>
          </cell>
        </row>
        <row r="22">
          <cell r="A22">
            <v>131206</v>
          </cell>
          <cell r="C22" t="str">
            <v>131206--Short term loans receivable - intercompany - TOO Sary Kazna</v>
          </cell>
        </row>
        <row r="23">
          <cell r="A23">
            <v>132000</v>
          </cell>
          <cell r="C23" t="str">
            <v>132000--Marketable securities</v>
          </cell>
        </row>
        <row r="24">
          <cell r="A24">
            <v>133000</v>
          </cell>
          <cell r="C24" t="str">
            <v>133000--Other short-term investments</v>
          </cell>
        </row>
        <row r="25">
          <cell r="A25">
            <v>121100</v>
          </cell>
          <cell r="C25" t="str">
            <v>121100--Trade receivables - external</v>
          </cell>
        </row>
        <row r="26">
          <cell r="A26">
            <v>121201</v>
          </cell>
          <cell r="C26" t="str">
            <v>121201--Trade receivables - intercompany - New CAML Mongolia LLC</v>
          </cell>
        </row>
        <row r="27">
          <cell r="A27">
            <v>121202</v>
          </cell>
          <cell r="C27" t="str">
            <v>121202--Trade receivables - intercompany - MonResources</v>
          </cell>
        </row>
        <row r="28">
          <cell r="A28">
            <v>121203</v>
          </cell>
          <cell r="C28" t="str">
            <v>121203--Trade receivables - intercompany - Zuunmod Uul LLC</v>
          </cell>
        </row>
        <row r="29">
          <cell r="A29">
            <v>121204</v>
          </cell>
          <cell r="C29" t="str">
            <v>121204--Trade receivables - intercompany - Mongolian Silver Mountain LLC</v>
          </cell>
        </row>
        <row r="30">
          <cell r="A30">
            <v>121205</v>
          </cell>
          <cell r="C30" t="str">
            <v>121205--Trade receivables - intercompany - Centra Asia Metals Ltd. (UK)</v>
          </cell>
        </row>
        <row r="31">
          <cell r="A31">
            <v>121206</v>
          </cell>
          <cell r="C31" t="str">
            <v>121206--Trade receivables - intercompany - TOO Sary Kazna</v>
          </cell>
        </row>
        <row r="32">
          <cell r="A32">
            <v>122100</v>
          </cell>
          <cell r="C32" t="str">
            <v>122100--Employee expense advances</v>
          </cell>
        </row>
        <row r="33">
          <cell r="A33">
            <v>122200</v>
          </cell>
          <cell r="C33" t="str">
            <v>122200--Employee short-term loans</v>
          </cell>
        </row>
        <row r="34">
          <cell r="A34">
            <v>122300</v>
          </cell>
          <cell r="C34" t="str">
            <v>122300--Wage and salary advances</v>
          </cell>
        </row>
        <row r="35">
          <cell r="A35">
            <v>122900</v>
          </cell>
          <cell r="C35" t="str">
            <v>122900--Other receivables from individuals</v>
          </cell>
        </row>
        <row r="36">
          <cell r="A36">
            <v>123100</v>
          </cell>
          <cell r="C36" t="str">
            <v>123100--VAT receivable</v>
          </cell>
        </row>
        <row r="37">
          <cell r="A37">
            <v>123200</v>
          </cell>
          <cell r="C37" t="str">
            <v>123200--Corporate income tax receivable</v>
          </cell>
        </row>
        <row r="38">
          <cell r="A38">
            <v>123300</v>
          </cell>
          <cell r="C38" t="str">
            <v>123300--Social and health insurance receivable</v>
          </cell>
        </row>
        <row r="39">
          <cell r="A39">
            <v>123400</v>
          </cell>
          <cell r="C39" t="str">
            <v>123400--Individual income tax receivable</v>
          </cell>
        </row>
        <row r="40">
          <cell r="A40">
            <v>123500</v>
          </cell>
          <cell r="C40" t="str">
            <v>123500--Vehicle tax receivable</v>
          </cell>
        </row>
        <row r="41">
          <cell r="A41">
            <v>123600</v>
          </cell>
          <cell r="C41" t="str">
            <v>123600--Property tax - real estate - receivable</v>
          </cell>
        </row>
        <row r="42">
          <cell r="A42">
            <v>123900</v>
          </cell>
          <cell r="C42" t="str">
            <v>123900--Other taxes receivable</v>
          </cell>
        </row>
        <row r="43">
          <cell r="A43">
            <v>124100</v>
          </cell>
          <cell r="C43" t="str">
            <v>124100--Short-term advances paid - external</v>
          </cell>
        </row>
        <row r="44">
          <cell r="A44">
            <v>124201</v>
          </cell>
          <cell r="C44" t="str">
            <v>124201--Short-term advances paid - intercompany - New CAML Mongolia LLC</v>
          </cell>
        </row>
        <row r="45">
          <cell r="A45">
            <v>124202</v>
          </cell>
          <cell r="C45" t="str">
            <v>124202--Short-term advances paid - intercompany - MonResources</v>
          </cell>
        </row>
        <row r="46">
          <cell r="A46">
            <v>124203</v>
          </cell>
          <cell r="C46" t="str">
            <v>124203--Short-term advances paid - intercompany - Zuunmod Uul LLC</v>
          </cell>
        </row>
        <row r="47">
          <cell r="A47">
            <v>124204</v>
          </cell>
          <cell r="C47" t="str">
            <v>124204--Short-term advances paid - intercompany - Mongolian Silver Mountain LLC</v>
          </cell>
        </row>
        <row r="48">
          <cell r="A48">
            <v>124205</v>
          </cell>
          <cell r="C48" t="str">
            <v>124205--Short-term advances paid - intercompany - Centra Asia Metals Ltd. (UK)</v>
          </cell>
        </row>
        <row r="49">
          <cell r="A49">
            <v>124206</v>
          </cell>
          <cell r="C49" t="str">
            <v>124206--Short-term advances paid - intercompany - TOO Sary Kazna</v>
          </cell>
        </row>
        <row r="50">
          <cell r="A50">
            <v>125100</v>
          </cell>
          <cell r="C50" t="str">
            <v>125100--Supplier returns receivable</v>
          </cell>
        </row>
        <row r="51">
          <cell r="A51">
            <v>125200</v>
          </cell>
          <cell r="C51" t="str">
            <v>125200--Claims receivable</v>
          </cell>
        </row>
        <row r="52">
          <cell r="A52">
            <v>125900</v>
          </cell>
          <cell r="C52" t="str">
            <v>125900--Other short-term receivables</v>
          </cell>
        </row>
        <row r="53">
          <cell r="A53">
            <v>126000</v>
          </cell>
          <cell r="C53" t="str">
            <v>126000--Allowance for doubtful receivables</v>
          </cell>
        </row>
        <row r="54">
          <cell r="A54">
            <v>141000</v>
          </cell>
          <cell r="C54" t="str">
            <v>141000--Raw materials</v>
          </cell>
        </row>
        <row r="55">
          <cell r="A55">
            <v>142100</v>
          </cell>
          <cell r="C55" t="str">
            <v>142100--Work in process - major production</v>
          </cell>
        </row>
        <row r="56">
          <cell r="A56">
            <v>142200</v>
          </cell>
          <cell r="C56" t="str">
            <v>142200--Work in process - in-house semi-production</v>
          </cell>
        </row>
        <row r="57">
          <cell r="A57">
            <v>142300</v>
          </cell>
          <cell r="C57" t="str">
            <v>142300--Work in process - auxiliary production</v>
          </cell>
        </row>
        <row r="58">
          <cell r="A58">
            <v>151000</v>
          </cell>
          <cell r="C58" t="str">
            <v>151000--Finished goods - own manufactured</v>
          </cell>
        </row>
        <row r="59">
          <cell r="A59">
            <v>152000</v>
          </cell>
          <cell r="C59" t="str">
            <v>152000--Finished goods - purchased</v>
          </cell>
        </row>
        <row r="60">
          <cell r="A60">
            <v>153000</v>
          </cell>
          <cell r="C60" t="str">
            <v>153000--Materials and packages</v>
          </cell>
        </row>
        <row r="61">
          <cell r="A61">
            <v>154100</v>
          </cell>
          <cell r="C61" t="str">
            <v>154100--Fuel, oil and lubricats</v>
          </cell>
        </row>
        <row r="62">
          <cell r="A62">
            <v>154200</v>
          </cell>
          <cell r="C62" t="str">
            <v>154200--Spare parts</v>
          </cell>
        </row>
        <row r="63">
          <cell r="A63">
            <v>154900</v>
          </cell>
          <cell r="C63" t="str">
            <v>154900--Other supplies</v>
          </cell>
        </row>
        <row r="64">
          <cell r="A64">
            <v>155000</v>
          </cell>
          <cell r="C64" t="str">
            <v>155000--Livestock</v>
          </cell>
        </row>
        <row r="65">
          <cell r="A65">
            <v>156000</v>
          </cell>
          <cell r="C65" t="str">
            <v>156000--Uniforms and similar</v>
          </cell>
        </row>
        <row r="66">
          <cell r="A66">
            <v>157000</v>
          </cell>
          <cell r="C66" t="str">
            <v>157000--Food</v>
          </cell>
        </row>
        <row r="67">
          <cell r="A67">
            <v>159000</v>
          </cell>
          <cell r="C67" t="str">
            <v>159000--Other inventory</v>
          </cell>
        </row>
        <row r="68">
          <cell r="A68">
            <v>161000</v>
          </cell>
          <cell r="C68" t="str">
            <v>161000--Inventory provision - raw materials</v>
          </cell>
        </row>
        <row r="69">
          <cell r="A69">
            <v>162000</v>
          </cell>
          <cell r="C69" t="str">
            <v>162000--Inventory provision - own manufactured goods</v>
          </cell>
        </row>
        <row r="70">
          <cell r="A70">
            <v>163000</v>
          </cell>
          <cell r="C70" t="str">
            <v>163000--Inventory provision - purchased goods</v>
          </cell>
        </row>
        <row r="71">
          <cell r="A71">
            <v>164000</v>
          </cell>
          <cell r="C71" t="str">
            <v>164000--Inventory provision - supplies</v>
          </cell>
        </row>
        <row r="72">
          <cell r="A72">
            <v>169000</v>
          </cell>
          <cell r="C72" t="str">
            <v>169000--Inventory provision - other</v>
          </cell>
        </row>
        <row r="73">
          <cell r="A73">
            <v>180000</v>
          </cell>
          <cell r="C73" t="str">
            <v>180000--Prepaid expenses</v>
          </cell>
        </row>
        <row r="74">
          <cell r="A74">
            <v>201100</v>
          </cell>
          <cell r="C74" t="str">
            <v>201100--Land</v>
          </cell>
        </row>
        <row r="75">
          <cell r="A75">
            <v>201200</v>
          </cell>
          <cell r="C75" t="str">
            <v>201200--Buildings</v>
          </cell>
        </row>
        <row r="76">
          <cell r="A76">
            <v>201301</v>
          </cell>
          <cell r="C76" t="str">
            <v>201301--Plant &amp; equipment - Exploration Equipment</v>
          </cell>
        </row>
        <row r="77">
          <cell r="A77">
            <v>201302</v>
          </cell>
          <cell r="C77" t="str">
            <v>201302--Plant &amp; equipment - Mancamp construction</v>
          </cell>
        </row>
        <row r="78">
          <cell r="A78">
            <v>201303</v>
          </cell>
          <cell r="C78" t="str">
            <v>201303--Plant &amp; equipment - Core Lab/Storage</v>
          </cell>
        </row>
        <row r="79">
          <cell r="A79">
            <v>201304</v>
          </cell>
          <cell r="C79" t="str">
            <v>201304--Plant &amp; equipment - Metallurgical Lab</v>
          </cell>
        </row>
        <row r="80">
          <cell r="A80">
            <v>201305</v>
          </cell>
          <cell r="C80" t="str">
            <v>201305--Plant &amp; equipment - Access roads / Site preparation</v>
          </cell>
        </row>
        <row r="81">
          <cell r="A81">
            <v>201306</v>
          </cell>
          <cell r="C81" t="str">
            <v>201306--Plant &amp; equipment - Power facilities</v>
          </cell>
        </row>
        <row r="82">
          <cell r="A82">
            <v>201307</v>
          </cell>
          <cell r="C82" t="str">
            <v>201307--Plant &amp; equipment - Water Supply</v>
          </cell>
        </row>
        <row r="83">
          <cell r="A83">
            <v>201400</v>
          </cell>
          <cell r="C83" t="str">
            <v>201400--Motor vehicles</v>
          </cell>
        </row>
        <row r="84">
          <cell r="A84">
            <v>201500</v>
          </cell>
          <cell r="C84" t="str">
            <v>201500--Furniture &amp; fixtures</v>
          </cell>
        </row>
        <row r="85">
          <cell r="A85">
            <v>201601</v>
          </cell>
          <cell r="C85" t="str">
            <v>201601--Computer/Communications equipment - Computers</v>
          </cell>
        </row>
        <row r="86">
          <cell r="A86">
            <v>201602</v>
          </cell>
          <cell r="C86" t="str">
            <v>201602--Computer/Communications equipment - Network/Communications</v>
          </cell>
        </row>
        <row r="87">
          <cell r="A87">
            <v>201603</v>
          </cell>
          <cell r="C87" t="str">
            <v>201603--Computer/Communications equipment - Printers/Scanners etc.</v>
          </cell>
        </row>
        <row r="88">
          <cell r="A88">
            <v>201700</v>
          </cell>
          <cell r="C88" t="str">
            <v>201700--Assets under construction</v>
          </cell>
        </row>
        <row r="89">
          <cell r="A89">
            <v>201800</v>
          </cell>
          <cell r="C89" t="str">
            <v>201800--Mining development</v>
          </cell>
        </row>
        <row r="90">
          <cell r="A90">
            <v>201900</v>
          </cell>
          <cell r="C90" t="str">
            <v>201900--Other</v>
          </cell>
        </row>
        <row r="91">
          <cell r="A91">
            <v>202100</v>
          </cell>
          <cell r="C91" t="str">
            <v>202100--Accumulated depreciation - Land</v>
          </cell>
        </row>
        <row r="92">
          <cell r="A92">
            <v>202200</v>
          </cell>
          <cell r="C92" t="str">
            <v>202200--Accumulated depreciation - Buildings</v>
          </cell>
        </row>
        <row r="93">
          <cell r="A93">
            <v>202301</v>
          </cell>
          <cell r="C93" t="str">
            <v>202301--Accumulated depreciation - Plant &amp; equipment - Exploration Equipment</v>
          </cell>
        </row>
        <row r="94">
          <cell r="A94">
            <v>202302</v>
          </cell>
          <cell r="C94" t="str">
            <v>202302--Accumulated depreciation - Plant &amp; equipment - Mancamp construction</v>
          </cell>
        </row>
        <row r="95">
          <cell r="A95">
            <v>202303</v>
          </cell>
          <cell r="C95" t="str">
            <v>202303--Accumulated depreciation - Plant &amp; equipment - Core Lab/Storage</v>
          </cell>
        </row>
        <row r="96">
          <cell r="A96">
            <v>202304</v>
          </cell>
          <cell r="C96" t="str">
            <v>202304--Accumulated depreciation - Plant &amp; equipment - Metallurgical Lab</v>
          </cell>
        </row>
        <row r="97">
          <cell r="A97">
            <v>202305</v>
          </cell>
          <cell r="C97" t="str">
            <v>202305--Accumulated depreciation - Plant &amp; equipment - Access roads / Site preparation</v>
          </cell>
        </row>
        <row r="98">
          <cell r="A98">
            <v>202306</v>
          </cell>
          <cell r="C98" t="str">
            <v>202306--Accumulated depreciation - Plant &amp; equipment - Power facilities</v>
          </cell>
        </row>
        <row r="99">
          <cell r="A99">
            <v>202307</v>
          </cell>
          <cell r="C99" t="str">
            <v>202307--Accumulated depreciation - Plant &amp; equipment - Water Supply</v>
          </cell>
        </row>
        <row r="100">
          <cell r="A100">
            <v>202400</v>
          </cell>
          <cell r="C100" t="str">
            <v>202400--Accumulated depreciation - Motor vehicles</v>
          </cell>
        </row>
        <row r="101">
          <cell r="A101">
            <v>202500</v>
          </cell>
          <cell r="C101" t="str">
            <v>202500--Accumulated depreciation - Furniture &amp; fixtures</v>
          </cell>
        </row>
        <row r="102">
          <cell r="A102">
            <v>202601</v>
          </cell>
          <cell r="C102" t="str">
            <v>202601--Computer/Communications equipment - Computers</v>
          </cell>
        </row>
        <row r="103">
          <cell r="A103">
            <v>202602</v>
          </cell>
          <cell r="C103" t="str">
            <v>202602--Computer/Communications equipment - Network/Communications</v>
          </cell>
        </row>
        <row r="104">
          <cell r="A104">
            <v>202603</v>
          </cell>
          <cell r="C104" t="str">
            <v>202603--Computer/Communications equipment - Printers/Scanners etc.</v>
          </cell>
        </row>
        <row r="105">
          <cell r="A105">
            <v>202700</v>
          </cell>
          <cell r="C105" t="str">
            <v>202700--Accumulated depreciation - Assets under construction</v>
          </cell>
        </row>
        <row r="106">
          <cell r="A106">
            <v>202800</v>
          </cell>
          <cell r="C106" t="str">
            <v>202800--Accumulated depreciation - Mining development</v>
          </cell>
        </row>
        <row r="107">
          <cell r="A107">
            <v>202900</v>
          </cell>
          <cell r="C107" t="str">
            <v>202900--Accumulated depreciation - Other</v>
          </cell>
        </row>
        <row r="108">
          <cell r="A108">
            <v>211100</v>
          </cell>
          <cell r="C108" t="str">
            <v>211100--Goodwill</v>
          </cell>
        </row>
        <row r="109">
          <cell r="A109">
            <v>211200</v>
          </cell>
          <cell r="C109" t="str">
            <v>211200--Exploration and mining licenses</v>
          </cell>
        </row>
        <row r="110">
          <cell r="A110">
            <v>211300</v>
          </cell>
          <cell r="C110" t="str">
            <v>211300--Software</v>
          </cell>
        </row>
        <row r="111">
          <cell r="A111">
            <v>211400</v>
          </cell>
          <cell r="C111" t="str">
            <v>211400--Geological data</v>
          </cell>
        </row>
        <row r="112">
          <cell r="A112">
            <v>212900</v>
          </cell>
          <cell r="C112" t="str">
            <v>212900--Other intangibles</v>
          </cell>
        </row>
        <row r="113">
          <cell r="A113">
            <v>212100</v>
          </cell>
          <cell r="C113" t="str">
            <v>212100--Accumulated amortization - Goodwill</v>
          </cell>
        </row>
        <row r="114">
          <cell r="A114">
            <v>212200</v>
          </cell>
          <cell r="C114" t="str">
            <v>212200--Accumulated amortization - Exploration and mining licenses</v>
          </cell>
        </row>
        <row r="115">
          <cell r="A115">
            <v>212300</v>
          </cell>
          <cell r="C115" t="str">
            <v>212300--Accumulated amortization - Software</v>
          </cell>
        </row>
        <row r="116">
          <cell r="A116">
            <v>212400</v>
          </cell>
          <cell r="C116" t="str">
            <v>212400--Accumulated amortization - Geological data</v>
          </cell>
        </row>
        <row r="117">
          <cell r="A117">
            <v>212900</v>
          </cell>
          <cell r="C117" t="str">
            <v>212900--Accumulated amortization - Other intangibles</v>
          </cell>
        </row>
        <row r="118">
          <cell r="A118">
            <v>221000</v>
          </cell>
          <cell r="C118" t="str">
            <v>221000--LT Investments in associates</v>
          </cell>
        </row>
        <row r="119">
          <cell r="A119">
            <v>222000</v>
          </cell>
          <cell r="C119" t="str">
            <v>222000--LT Investments in subsidiaries</v>
          </cell>
        </row>
        <row r="120">
          <cell r="A120">
            <v>223000</v>
          </cell>
          <cell r="C120" t="str">
            <v>223000--LT Investments in real estate</v>
          </cell>
        </row>
        <row r="121">
          <cell r="A121">
            <v>224000</v>
          </cell>
          <cell r="C121" t="str">
            <v>224000--LT Financial investments</v>
          </cell>
        </row>
        <row r="122">
          <cell r="A122">
            <v>229000</v>
          </cell>
          <cell r="C122" t="str">
            <v>229000--Other LT investments</v>
          </cell>
        </row>
        <row r="123">
          <cell r="A123">
            <v>231100</v>
          </cell>
          <cell r="C123" t="str">
            <v>231100--LT Accounts receivable - external</v>
          </cell>
        </row>
        <row r="124">
          <cell r="A124">
            <v>231201</v>
          </cell>
          <cell r="C124" t="str">
            <v>231201--LT Accounts receivable - intercompany - New CAML Mongolia LLC</v>
          </cell>
        </row>
        <row r="125">
          <cell r="A125">
            <v>231202</v>
          </cell>
          <cell r="C125" t="str">
            <v>231202--LT Accounts receivable - intercompany - MonResources</v>
          </cell>
        </row>
        <row r="126">
          <cell r="A126">
            <v>231203</v>
          </cell>
          <cell r="C126" t="str">
            <v>231203--LT Accounts receivable - intercompany - Zuunmod Uul LLC</v>
          </cell>
        </row>
        <row r="127">
          <cell r="A127">
            <v>231204</v>
          </cell>
          <cell r="C127" t="str">
            <v>231204--LT Accounts receivable - intercompany - Mongolian Silver Mountain LLC</v>
          </cell>
        </row>
        <row r="128">
          <cell r="A128">
            <v>231205</v>
          </cell>
          <cell r="C128" t="str">
            <v>231205--LT Accounts receivable - intercompany - Centra Asia Metals Ltd. (UK)</v>
          </cell>
        </row>
        <row r="129">
          <cell r="A129">
            <v>231206</v>
          </cell>
          <cell r="C129" t="str">
            <v>231206--LT Accounts receivable - intercompany - TOO Sary Kazna</v>
          </cell>
        </row>
        <row r="130">
          <cell r="A130">
            <v>232100</v>
          </cell>
          <cell r="C130" t="str">
            <v>232100--LT Employee loans</v>
          </cell>
        </row>
        <row r="131">
          <cell r="A131">
            <v>232200</v>
          </cell>
          <cell r="C131" t="str">
            <v>232200--LT Wage and salary advances</v>
          </cell>
        </row>
        <row r="132">
          <cell r="A132">
            <v>232900</v>
          </cell>
          <cell r="C132" t="str">
            <v>232900--LT Other receivables from individuals</v>
          </cell>
        </row>
        <row r="133">
          <cell r="A133">
            <v>233100</v>
          </cell>
          <cell r="C133" t="str">
            <v>233100--Long-term advances paid - external</v>
          </cell>
        </row>
        <row r="134">
          <cell r="A134">
            <v>233201</v>
          </cell>
          <cell r="C134" t="str">
            <v>233201--Long-term advances paid - intercompany - New CAML Mongolia LLC</v>
          </cell>
        </row>
        <row r="135">
          <cell r="A135">
            <v>233202</v>
          </cell>
          <cell r="C135" t="str">
            <v>233202--Long-term advances paid - intercompany - MonResources</v>
          </cell>
        </row>
        <row r="136">
          <cell r="A136">
            <v>233203</v>
          </cell>
          <cell r="C136" t="str">
            <v>233203--Long-term advances paid - intercompany - Zuunmod Uul LLC</v>
          </cell>
        </row>
        <row r="137">
          <cell r="A137">
            <v>233204</v>
          </cell>
          <cell r="C137" t="str">
            <v>233204--Long-term advances paid - intercompany - Mongolian Silver Mountain LLC</v>
          </cell>
        </row>
        <row r="138">
          <cell r="A138">
            <v>233205</v>
          </cell>
          <cell r="C138" t="str">
            <v>233205--Long-term advances paid - intercompany - Centra Asia Metals Ltd. (UK)</v>
          </cell>
        </row>
        <row r="139">
          <cell r="A139">
            <v>233206</v>
          </cell>
          <cell r="C139" t="str">
            <v>233206--Long-term advances paid - intercompany - TOO Sary Kazna</v>
          </cell>
        </row>
        <row r="140">
          <cell r="A140">
            <v>234100</v>
          </cell>
          <cell r="C140" t="str">
            <v>234100--Supplier receivables</v>
          </cell>
        </row>
        <row r="141">
          <cell r="A141">
            <v>234200</v>
          </cell>
          <cell r="C141" t="str">
            <v>234200--Claims receivable</v>
          </cell>
        </row>
        <row r="142">
          <cell r="A142">
            <v>234900</v>
          </cell>
          <cell r="C142" t="str">
            <v>234900--Other long-term receivables</v>
          </cell>
        </row>
        <row r="143">
          <cell r="A143">
            <v>240101</v>
          </cell>
          <cell r="C143" t="str">
            <v>240101--Direct labor - Gross Salary - Regular</v>
          </cell>
        </row>
        <row r="144">
          <cell r="A144">
            <v>240102</v>
          </cell>
          <cell r="C144" t="str">
            <v>240102--Direct labor - Gross Salary - Bonus</v>
          </cell>
        </row>
        <row r="145">
          <cell r="A145">
            <v>240103</v>
          </cell>
          <cell r="C145" t="str">
            <v>240103--Direct labor - Social Insurance - corporate</v>
          </cell>
        </row>
        <row r="146">
          <cell r="A146">
            <v>240104</v>
          </cell>
          <cell r="C146" t="str">
            <v>240104--Direct labor - Medical Insurance</v>
          </cell>
        </row>
        <row r="147">
          <cell r="A147">
            <v>240105</v>
          </cell>
          <cell r="C147" t="str">
            <v>240105--Direct labor - Recruitment expenses</v>
          </cell>
        </row>
        <row r="148">
          <cell r="A148">
            <v>240106</v>
          </cell>
          <cell r="C148" t="str">
            <v>240106--Direct labor - Relocation expenses</v>
          </cell>
        </row>
        <row r="149">
          <cell r="A149">
            <v>240107</v>
          </cell>
          <cell r="C149" t="str">
            <v>240107--Direct labor - Education expenses</v>
          </cell>
        </row>
        <row r="150">
          <cell r="A150">
            <v>240108</v>
          </cell>
          <cell r="C150" t="str">
            <v>240108--Direct labor - Contracted labor</v>
          </cell>
        </row>
        <row r="151">
          <cell r="A151">
            <v>240201</v>
          </cell>
          <cell r="C151" t="str">
            <v>240201--Mobilisation &amp; Travelling - Mobilisation</v>
          </cell>
        </row>
        <row r="152">
          <cell r="A152">
            <v>240202</v>
          </cell>
          <cell r="C152" t="str">
            <v>240202--Mobilisation &amp; Travelling - Tickets</v>
          </cell>
        </row>
        <row r="153">
          <cell r="A153">
            <v>240203</v>
          </cell>
          <cell r="C153" t="str">
            <v>240203--Mobilisation &amp; Travelling - Accommodation</v>
          </cell>
        </row>
        <row r="154">
          <cell r="A154">
            <v>240204</v>
          </cell>
          <cell r="C154" t="str">
            <v>240204--Mobilisation &amp; Travelling - Per Diem</v>
          </cell>
        </row>
        <row r="155">
          <cell r="A155">
            <v>240301</v>
          </cell>
          <cell r="C155" t="str">
            <v>240301--Supplies/Material/Maintenance - Fuel</v>
          </cell>
        </row>
        <row r="156">
          <cell r="A156">
            <v>240302</v>
          </cell>
          <cell r="C156" t="str">
            <v>240302--Supplies/Material/Maintenance - Oil/Lubricants</v>
          </cell>
        </row>
        <row r="157">
          <cell r="A157">
            <v>240303</v>
          </cell>
          <cell r="C157" t="str">
            <v>240303--Supplies/Material/Maintenance - Spare parts</v>
          </cell>
        </row>
        <row r="158">
          <cell r="A158">
            <v>240304</v>
          </cell>
          <cell r="C158" t="str">
            <v>240304--Supplies/Material/Maintenance - Tools</v>
          </cell>
        </row>
        <row r="159">
          <cell r="A159">
            <v>240305</v>
          </cell>
          <cell r="C159" t="str">
            <v>240305--Supplies/Material/Maintenance - Food/Catering</v>
          </cell>
        </row>
        <row r="160">
          <cell r="A160">
            <v>240306</v>
          </cell>
          <cell r="C160" t="str">
            <v>240306--Supplies/Material/Maintenance - Contracted Service - Vehicles</v>
          </cell>
        </row>
        <row r="161">
          <cell r="A161">
            <v>240307</v>
          </cell>
          <cell r="C161" t="str">
            <v>240307--Supplies/Material/Maintenance - Contracted Service - Other</v>
          </cell>
        </row>
        <row r="162">
          <cell r="A162">
            <v>240308</v>
          </cell>
          <cell r="C162" t="str">
            <v>240308--Supplies/Material/Maintenance - Office Supplies</v>
          </cell>
        </row>
        <row r="163">
          <cell r="A163">
            <v>240401</v>
          </cell>
          <cell r="C163" t="str">
            <v>240401--Communications/Internet - Fixed/Landlines</v>
          </cell>
        </row>
        <row r="164">
          <cell r="A164">
            <v>240402</v>
          </cell>
          <cell r="C164" t="str">
            <v>240402--Communications/Internet - Mobile communications</v>
          </cell>
        </row>
        <row r="165">
          <cell r="A165">
            <v>240403</v>
          </cell>
          <cell r="C165" t="str">
            <v>240403--Communications/Internet - Satellite communications</v>
          </cell>
        </row>
        <row r="166">
          <cell r="A166">
            <v>240404</v>
          </cell>
          <cell r="C166" t="str">
            <v>240404--Communications/Internet - Internet</v>
          </cell>
        </row>
        <row r="167">
          <cell r="A167">
            <v>240500</v>
          </cell>
          <cell r="C167" t="str">
            <v>240500--Trenching</v>
          </cell>
        </row>
        <row r="168">
          <cell r="A168">
            <v>240600</v>
          </cell>
          <cell r="C168" t="str">
            <v>240600--Topography/GIS/Geodetic</v>
          </cell>
        </row>
        <row r="169">
          <cell r="A169">
            <v>240700</v>
          </cell>
          <cell r="C169" t="str">
            <v>240700--Geophysics</v>
          </cell>
        </row>
        <row r="170">
          <cell r="A170">
            <v>240800</v>
          </cell>
          <cell r="C170" t="str">
            <v>240800--Drilling</v>
          </cell>
        </row>
        <row r="171">
          <cell r="A171">
            <v>240901</v>
          </cell>
          <cell r="C171" t="str">
            <v>240901--Sampling &amp; Assaying - Soil sampling</v>
          </cell>
        </row>
        <row r="172">
          <cell r="A172">
            <v>240902</v>
          </cell>
          <cell r="C172" t="str">
            <v>240902--Sampling &amp; Assaying - Core sampling</v>
          </cell>
        </row>
        <row r="173">
          <cell r="A173">
            <v>240903</v>
          </cell>
          <cell r="C173" t="str">
            <v>240903--Sampling &amp; Assaying - Assaying</v>
          </cell>
        </row>
        <row r="174">
          <cell r="A174">
            <v>241001</v>
          </cell>
          <cell r="C174" t="str">
            <v>241001--Lab tests - Metallurgical tests</v>
          </cell>
        </row>
        <row r="175">
          <cell r="A175">
            <v>241002</v>
          </cell>
          <cell r="C175" t="str">
            <v>241002--Lab tests - Other chemical tests</v>
          </cell>
        </row>
        <row r="176">
          <cell r="A176">
            <v>241003</v>
          </cell>
          <cell r="C176" t="str">
            <v>241003--Lab tests - Other lab tests</v>
          </cell>
        </row>
        <row r="177">
          <cell r="A177">
            <v>241101</v>
          </cell>
          <cell r="C177" t="str">
            <v>241101--Engineering/Geology - Engineering</v>
          </cell>
        </row>
        <row r="178">
          <cell r="A178">
            <v>241102</v>
          </cell>
          <cell r="C178" t="str">
            <v>241102--Engineering/Geology - Geology</v>
          </cell>
        </row>
        <row r="179">
          <cell r="A179">
            <v>241103</v>
          </cell>
          <cell r="C179" t="str">
            <v>241103--Engineering/Geology - Hidrology</v>
          </cell>
        </row>
        <row r="180">
          <cell r="A180">
            <v>241104</v>
          </cell>
          <cell r="C180" t="str">
            <v>241104--Engineering/Geology - Mineralogy</v>
          </cell>
        </row>
        <row r="181">
          <cell r="A181">
            <v>241200</v>
          </cell>
          <cell r="C181" t="str">
            <v>241200--Safety</v>
          </cell>
        </row>
        <row r="182">
          <cell r="A182">
            <v>241300</v>
          </cell>
          <cell r="C182" t="str">
            <v>241300--Environmental</v>
          </cell>
        </row>
        <row r="183">
          <cell r="A183">
            <v>241401</v>
          </cell>
          <cell r="C183" t="str">
            <v>241401--Other - Fees &amp; Licenses</v>
          </cell>
        </row>
        <row r="184">
          <cell r="A184">
            <v>241402</v>
          </cell>
          <cell r="C184" t="str">
            <v>241402--Other - Transportation</v>
          </cell>
        </row>
        <row r="185">
          <cell r="A185">
            <v>241403</v>
          </cell>
          <cell r="C185" t="str">
            <v>241403--Other - Hiring &amp; Leasing costs</v>
          </cell>
        </row>
        <row r="186">
          <cell r="A186">
            <v>241404</v>
          </cell>
          <cell r="C186" t="str">
            <v>241404--Other - Consultancy</v>
          </cell>
        </row>
        <row r="187">
          <cell r="A187">
            <v>241405</v>
          </cell>
          <cell r="C187" t="str">
            <v>241405--Other - Reserve Certification by State Cttee</v>
          </cell>
        </row>
        <row r="188">
          <cell r="A188">
            <v>241406</v>
          </cell>
          <cell r="C188" t="str">
            <v>241406--Other - Taxes</v>
          </cell>
        </row>
        <row r="189">
          <cell r="A189">
            <v>241407</v>
          </cell>
          <cell r="C189" t="str">
            <v>241407--Other - Other</v>
          </cell>
        </row>
        <row r="190">
          <cell r="A190" t="str">
            <v>241500</v>
          </cell>
          <cell r="C190" t="str">
            <v>241500--Geochemistry</v>
          </cell>
        </row>
        <row r="191">
          <cell r="A191">
            <v>251000</v>
          </cell>
          <cell r="C191" t="str">
            <v>251000--Deferred taxes</v>
          </cell>
        </row>
        <row r="192">
          <cell r="A192">
            <v>259000</v>
          </cell>
          <cell r="C192" t="str">
            <v>259000--Other deferred expenses</v>
          </cell>
        </row>
        <row r="193">
          <cell r="A193">
            <v>291000</v>
          </cell>
          <cell r="C193" t="str">
            <v>291000--Long-term prepaid expenses</v>
          </cell>
        </row>
        <row r="194">
          <cell r="A194">
            <v>292000</v>
          </cell>
          <cell r="C194" t="str">
            <v>292000--Assets under construction</v>
          </cell>
        </row>
        <row r="195">
          <cell r="A195">
            <v>299000</v>
          </cell>
          <cell r="C195" t="str">
            <v>299000--Other long-term assets</v>
          </cell>
        </row>
        <row r="196">
          <cell r="A196">
            <v>301000</v>
          </cell>
          <cell r="C196" t="str">
            <v>301000--Short-term bank loans</v>
          </cell>
        </row>
        <row r="197">
          <cell r="A197">
            <v>302100</v>
          </cell>
          <cell r="C197" t="str">
            <v xml:space="preserve">302100--Short-term non-bank loans - External </v>
          </cell>
        </row>
        <row r="198">
          <cell r="A198">
            <v>302201</v>
          </cell>
          <cell r="C198" t="str">
            <v>302201--Short-term non-bank loans - Intercompany - New CAML Mongolia LLC</v>
          </cell>
        </row>
        <row r="199">
          <cell r="A199">
            <v>302202</v>
          </cell>
          <cell r="C199" t="str">
            <v>302202--Short-term non-bank loans - Intercompany - MonResources</v>
          </cell>
        </row>
        <row r="200">
          <cell r="A200">
            <v>302203</v>
          </cell>
          <cell r="C200" t="str">
            <v>302203--Short-term non-bank loans - Intercompany - Zuunmod Uul LLC</v>
          </cell>
        </row>
        <row r="201">
          <cell r="A201">
            <v>302204</v>
          </cell>
          <cell r="C201" t="str">
            <v>302204--Short-term non-bank loans - Intercompany - Mongolian Silver Mountain LLC</v>
          </cell>
        </row>
        <row r="202">
          <cell r="A202">
            <v>302205</v>
          </cell>
          <cell r="C202" t="str">
            <v>302205--Short-term non-bank loans - Intercompany - Centra Asia Metals Ltd. (UK)</v>
          </cell>
        </row>
        <row r="203">
          <cell r="A203">
            <v>302206</v>
          </cell>
          <cell r="C203" t="str">
            <v>302206--Short-term non-bank loans - Intercompany - TOO Sary Kazna</v>
          </cell>
        </row>
        <row r="204">
          <cell r="A204">
            <v>303000</v>
          </cell>
          <cell r="C204" t="str">
            <v>303000--Short-term dividend payable</v>
          </cell>
        </row>
        <row r="205">
          <cell r="A205">
            <v>304000</v>
          </cell>
          <cell r="C205" t="str">
            <v>304000--Long-term financial liabilities - current element</v>
          </cell>
        </row>
        <row r="206">
          <cell r="A206">
            <v>305000</v>
          </cell>
          <cell r="C206" t="str">
            <v>305000--Other sShort-term financial liabilities</v>
          </cell>
        </row>
        <row r="207">
          <cell r="A207">
            <v>311100</v>
          </cell>
          <cell r="C207" t="str">
            <v>311100--Trade payables - external</v>
          </cell>
        </row>
        <row r="208">
          <cell r="A208">
            <v>311201</v>
          </cell>
          <cell r="C208" t="str">
            <v>311201--Trade payables - intercompany - New CAML Mongolia LLC</v>
          </cell>
        </row>
        <row r="209">
          <cell r="A209">
            <v>311202</v>
          </cell>
          <cell r="C209" t="str">
            <v>311202--Trade payables - intercompany - MonResources</v>
          </cell>
        </row>
        <row r="210">
          <cell r="A210">
            <v>311203</v>
          </cell>
          <cell r="C210" t="str">
            <v>311203--Trade payables - intercompany - Zuunmod Uul LLC</v>
          </cell>
        </row>
        <row r="211">
          <cell r="A211">
            <v>311204</v>
          </cell>
          <cell r="C211" t="str">
            <v>311204--Trade payables - intercompany - Mongolian Silver Mountain LLC</v>
          </cell>
        </row>
        <row r="212">
          <cell r="A212">
            <v>311205</v>
          </cell>
          <cell r="C212" t="str">
            <v>311205--Trade payables - intercompany - Centra Asia Metals Ltd. (UK)</v>
          </cell>
        </row>
        <row r="213">
          <cell r="A213">
            <v>311206</v>
          </cell>
          <cell r="C213" t="str">
            <v>311206--Trade payables - intercompany - TOO Sary Kazna</v>
          </cell>
        </row>
        <row r="214">
          <cell r="A214">
            <v>312100</v>
          </cell>
          <cell r="C214" t="str">
            <v>312100--Employee expense claims payable</v>
          </cell>
        </row>
        <row r="215">
          <cell r="A215">
            <v>312200</v>
          </cell>
          <cell r="C215" t="str">
            <v>312200--Payables to individual contractors</v>
          </cell>
        </row>
        <row r="216">
          <cell r="A216">
            <v>312300</v>
          </cell>
          <cell r="C216" t="str">
            <v>312300--Employee wages and salaries payable</v>
          </cell>
        </row>
        <row r="217">
          <cell r="A217">
            <v>312900</v>
          </cell>
          <cell r="C217" t="str">
            <v>312900--Other payables to individuals</v>
          </cell>
        </row>
        <row r="218">
          <cell r="A218">
            <v>313100</v>
          </cell>
          <cell r="C218" t="str">
            <v>313100--VAT payable</v>
          </cell>
        </row>
        <row r="219">
          <cell r="A219">
            <v>313200</v>
          </cell>
          <cell r="C219" t="str">
            <v>313200--Corporate income tax payable</v>
          </cell>
        </row>
        <row r="220">
          <cell r="A220">
            <v>313300</v>
          </cell>
          <cell r="C220" t="str">
            <v>313300--Social and health insurance payable</v>
          </cell>
        </row>
        <row r="221">
          <cell r="A221">
            <v>313400</v>
          </cell>
          <cell r="C221" t="str">
            <v>313400--Individual income tax payable</v>
          </cell>
        </row>
        <row r="222">
          <cell r="A222">
            <v>313500</v>
          </cell>
          <cell r="C222" t="str">
            <v>313500--Vehicle tax payable</v>
          </cell>
        </row>
        <row r="223">
          <cell r="A223">
            <v>313600</v>
          </cell>
          <cell r="C223" t="str">
            <v>313600--Property tax - real estate - payable</v>
          </cell>
        </row>
        <row r="224">
          <cell r="A224">
            <v>313900</v>
          </cell>
          <cell r="C224" t="str">
            <v>313900--Other taxes payable</v>
          </cell>
        </row>
        <row r="225">
          <cell r="A225">
            <v>314100</v>
          </cell>
          <cell r="C225" t="str">
            <v>314100--Short-term advances received - external</v>
          </cell>
        </row>
        <row r="226">
          <cell r="A226">
            <v>314201</v>
          </cell>
          <cell r="C226" t="str">
            <v>314201--Short-term advances received - intercompany - New CAML Mongolia LLC</v>
          </cell>
        </row>
        <row r="227">
          <cell r="A227">
            <v>314202</v>
          </cell>
          <cell r="C227" t="str">
            <v>314202--Short-term advances received - intercompany - MonResources</v>
          </cell>
        </row>
        <row r="228">
          <cell r="A228">
            <v>314203</v>
          </cell>
          <cell r="C228" t="str">
            <v>314203--Short-term advances received - intercompany - Zuunmod Uul LLC</v>
          </cell>
        </row>
        <row r="229">
          <cell r="A229">
            <v>314204</v>
          </cell>
          <cell r="C229" t="str">
            <v>314204--Short-term advances received - intercompany - Mongolian Silver Mountain LLC</v>
          </cell>
        </row>
        <row r="230">
          <cell r="A230">
            <v>314205</v>
          </cell>
          <cell r="C230" t="str">
            <v>314205--Short-term advances received - intercompany - Centra Asia Metals Ltd. (UK)</v>
          </cell>
        </row>
        <row r="231">
          <cell r="A231">
            <v>314206</v>
          </cell>
          <cell r="C231" t="str">
            <v>314206--Short-term advances received - intercompany - TOO Sary Kazna</v>
          </cell>
        </row>
        <row r="232">
          <cell r="A232">
            <v>315100</v>
          </cell>
          <cell r="C232" t="str">
            <v>315100--Customer returns payable</v>
          </cell>
        </row>
        <row r="233">
          <cell r="A233">
            <v>315200</v>
          </cell>
          <cell r="C233" t="str">
            <v>315200--Claims payable</v>
          </cell>
        </row>
        <row r="234">
          <cell r="A234">
            <v>315900</v>
          </cell>
          <cell r="C234" t="str">
            <v>315900--Other short-term payables</v>
          </cell>
        </row>
        <row r="235">
          <cell r="A235">
            <v>320000</v>
          </cell>
          <cell r="C235" t="str">
            <v>320000--Unearned income</v>
          </cell>
        </row>
        <row r="236">
          <cell r="A236">
            <v>331000</v>
          </cell>
          <cell r="C236" t="str">
            <v>331000--Provisions - Short-term waranty liabilities</v>
          </cell>
        </row>
        <row r="237">
          <cell r="A237">
            <v>332000</v>
          </cell>
          <cell r="C237" t="str">
            <v>332000--Provision for legal claims</v>
          </cell>
        </row>
        <row r="238">
          <cell r="A238">
            <v>339000</v>
          </cell>
          <cell r="C238" t="str">
            <v>339000--Other provisions</v>
          </cell>
        </row>
        <row r="239">
          <cell r="A239">
            <v>341000</v>
          </cell>
          <cell r="C239" t="str">
            <v>341000--Deferred income</v>
          </cell>
        </row>
        <row r="240">
          <cell r="A240">
            <v>342000</v>
          </cell>
          <cell r="C240" t="str">
            <v>342000--Accruals</v>
          </cell>
        </row>
        <row r="241">
          <cell r="A241">
            <v>349000</v>
          </cell>
          <cell r="C241" t="str">
            <v>349000--Other short-term liabilities</v>
          </cell>
        </row>
        <row r="242">
          <cell r="A242">
            <v>351000</v>
          </cell>
          <cell r="C242" t="str">
            <v>351000--Long-term bank loans</v>
          </cell>
        </row>
        <row r="243">
          <cell r="A243">
            <v>352100</v>
          </cell>
          <cell r="C243" t="str">
            <v>352100--Long-term non-bank loans - external</v>
          </cell>
        </row>
        <row r="244">
          <cell r="A244">
            <v>352201</v>
          </cell>
          <cell r="C244" t="str">
            <v>352201--Long-term non-bank loans - intercompany - New CAML Mongolia LLC</v>
          </cell>
        </row>
        <row r="245">
          <cell r="A245">
            <v>352202</v>
          </cell>
          <cell r="C245" t="str">
            <v>352202--Long-term non-bank loans - intercompany - MonResources</v>
          </cell>
        </row>
        <row r="246">
          <cell r="A246">
            <v>352203</v>
          </cell>
          <cell r="C246" t="str">
            <v>352203--Long-term non-bank loans - intercompany - Zuunmod Uul LLC</v>
          </cell>
        </row>
        <row r="247">
          <cell r="A247">
            <v>352204</v>
          </cell>
          <cell r="C247" t="str">
            <v>352204--Long-term non-bank loans - intercompany - Mongolian Silver Mountain LLC</v>
          </cell>
        </row>
        <row r="248">
          <cell r="A248">
            <v>352205</v>
          </cell>
          <cell r="C248" t="str">
            <v>352205--Long-term non-bank loans - intercompany - Centra Asia Metals Ltd. (UK)</v>
          </cell>
        </row>
        <row r="249">
          <cell r="A249">
            <v>352206</v>
          </cell>
          <cell r="C249" t="str">
            <v>352206--Long-term non-bank loans - intercompany - TOO Sary Kazna</v>
          </cell>
        </row>
        <row r="250">
          <cell r="A250">
            <v>359000</v>
          </cell>
          <cell r="C250" t="str">
            <v>359000--Other long-term financial liability</v>
          </cell>
        </row>
        <row r="251">
          <cell r="A251">
            <v>361100</v>
          </cell>
          <cell r="C251" t="str">
            <v>361100--Long-term accounts payable - external</v>
          </cell>
        </row>
        <row r="252">
          <cell r="A252">
            <v>361201</v>
          </cell>
          <cell r="C252" t="str">
            <v>361201--Long-term accounts payable - intercompany - New CAML Mongolia LLC</v>
          </cell>
        </row>
        <row r="253">
          <cell r="A253">
            <v>361202</v>
          </cell>
          <cell r="C253" t="str">
            <v>361202--Long-term accounts payable - intercompany - MonResources</v>
          </cell>
        </row>
        <row r="254">
          <cell r="A254">
            <v>361203</v>
          </cell>
          <cell r="C254" t="str">
            <v>361203--Long-term accounts payable - intercompany - Zuunmod Uul LLC</v>
          </cell>
        </row>
        <row r="255">
          <cell r="A255">
            <v>361204</v>
          </cell>
          <cell r="C255" t="str">
            <v>361204--Long-term accounts payable - intercompany - Mongolian Silver Mountain LLC</v>
          </cell>
        </row>
        <row r="256">
          <cell r="A256">
            <v>361205</v>
          </cell>
          <cell r="C256" t="str">
            <v>361205--Long-term accounts payable - intercompany - Centra Asia Metals Ltd. (UK)</v>
          </cell>
        </row>
        <row r="257">
          <cell r="A257">
            <v>361206</v>
          </cell>
          <cell r="C257" t="str">
            <v>361206--Long-term accounts payable - intercompany - TOO Sary Kazna</v>
          </cell>
        </row>
        <row r="258">
          <cell r="A258">
            <v>362000</v>
          </cell>
          <cell r="C258" t="str">
            <v>362000--LT Employee and other individual payables</v>
          </cell>
        </row>
        <row r="259">
          <cell r="A259">
            <v>363000</v>
          </cell>
          <cell r="C259" t="str">
            <v>363000--Long-term taxes payable</v>
          </cell>
        </row>
        <row r="260">
          <cell r="A260">
            <v>364100</v>
          </cell>
          <cell r="C260" t="str">
            <v>364100--Long-term advances - external</v>
          </cell>
        </row>
        <row r="261">
          <cell r="A261">
            <v>364201</v>
          </cell>
          <cell r="C261" t="str">
            <v>364201--Long-term advances - intercompany - New CAML Mongolia LLC</v>
          </cell>
        </row>
        <row r="262">
          <cell r="A262">
            <v>364202</v>
          </cell>
          <cell r="C262" t="str">
            <v>364202--Long-term advances - intercompany - MonResources</v>
          </cell>
        </row>
        <row r="263">
          <cell r="A263">
            <v>364203</v>
          </cell>
          <cell r="C263" t="str">
            <v>364203--Long-term advances - intercompany - Zuunmod Uul LLC</v>
          </cell>
        </row>
        <row r="264">
          <cell r="A264">
            <v>364204</v>
          </cell>
          <cell r="C264" t="str">
            <v>364204--Long-term advances - intercompany - Mongolian Silver Mountain LLC</v>
          </cell>
        </row>
        <row r="265">
          <cell r="A265">
            <v>364205</v>
          </cell>
          <cell r="C265" t="str">
            <v>364205--Long-term advances - intercompany - Centra Asia Metals Ltd. (UK)</v>
          </cell>
        </row>
        <row r="266">
          <cell r="A266">
            <v>364206</v>
          </cell>
          <cell r="C266" t="str">
            <v>364206--Long-term advances - intercompany - TOO Sary Kazna</v>
          </cell>
        </row>
        <row r="267">
          <cell r="A267">
            <v>369100</v>
          </cell>
          <cell r="C267" t="str">
            <v>369100--LT Customer returns payable</v>
          </cell>
        </row>
        <row r="268">
          <cell r="A268">
            <v>369200</v>
          </cell>
          <cell r="C268" t="str">
            <v>369200--LT Claims payable</v>
          </cell>
        </row>
        <row r="269">
          <cell r="A269">
            <v>369900</v>
          </cell>
          <cell r="C269" t="str">
            <v>369900--Other long-term payables</v>
          </cell>
        </row>
        <row r="270">
          <cell r="A270">
            <v>371000</v>
          </cell>
          <cell r="C270" t="str">
            <v>371000--Long-term provision</v>
          </cell>
        </row>
        <row r="271">
          <cell r="A271">
            <v>372000</v>
          </cell>
          <cell r="C271" t="str">
            <v>372000--Long-term accruals</v>
          </cell>
        </row>
        <row r="272">
          <cell r="A272">
            <v>381000</v>
          </cell>
          <cell r="C272" t="str">
            <v>381000--Long-term deferred income</v>
          </cell>
        </row>
        <row r="273">
          <cell r="A273">
            <v>389000</v>
          </cell>
          <cell r="C273" t="str">
            <v>389000--Other long-term liabilities</v>
          </cell>
        </row>
        <row r="274">
          <cell r="A274">
            <v>390000</v>
          </cell>
          <cell r="C274" t="str">
            <v>390000--Minority interest payable</v>
          </cell>
        </row>
        <row r="275">
          <cell r="A275">
            <v>411100</v>
          </cell>
          <cell r="C275" t="str">
            <v>411100--Share capital - charter - paid</v>
          </cell>
        </row>
        <row r="276">
          <cell r="A276">
            <v>411200</v>
          </cell>
          <cell r="C276" t="str">
            <v>411200--Share capital - charter - owed</v>
          </cell>
        </row>
        <row r="277">
          <cell r="A277">
            <v>412000</v>
          </cell>
          <cell r="C277" t="str">
            <v>412000--Share premium</v>
          </cell>
        </row>
        <row r="278">
          <cell r="A278">
            <v>413100</v>
          </cell>
          <cell r="C278" t="str">
            <v>413100--profit - current year</v>
          </cell>
        </row>
        <row r="279">
          <cell r="A279">
            <v>413200</v>
          </cell>
          <cell r="C279" t="str">
            <v>413200--profit - adjustment due to change of a/c policy</v>
          </cell>
        </row>
        <row r="280">
          <cell r="A280">
            <v>413300</v>
          </cell>
          <cell r="C280" t="str">
            <v>413300--profit - brought forward</v>
          </cell>
        </row>
        <row r="281">
          <cell r="A281">
            <v>414000</v>
          </cell>
          <cell r="C281" t="str">
            <v>414000--Dividends</v>
          </cell>
        </row>
        <row r="282">
          <cell r="A282">
            <v>415000</v>
          </cell>
          <cell r="C282" t="str">
            <v>415000--Restricted reserves</v>
          </cell>
        </row>
        <row r="283">
          <cell r="A283">
            <v>416000</v>
          </cell>
          <cell r="C283" t="str">
            <v>416000--Cumulative Translation Adjustment (CTA)</v>
          </cell>
        </row>
        <row r="284">
          <cell r="A284">
            <v>417000</v>
          </cell>
          <cell r="C284" t="str">
            <v>417000--Revaluation surplus</v>
          </cell>
        </row>
        <row r="285">
          <cell r="A285">
            <v>511100</v>
          </cell>
          <cell r="C285" t="str">
            <v>511100--External sales - Sales of gold</v>
          </cell>
        </row>
        <row r="286">
          <cell r="A286">
            <v>511200</v>
          </cell>
          <cell r="C286" t="str">
            <v>511200--External sales - Sales of copper</v>
          </cell>
        </row>
        <row r="287">
          <cell r="A287">
            <v>511300</v>
          </cell>
          <cell r="C287" t="str">
            <v>511300--External sales - Sales of molibdenum</v>
          </cell>
        </row>
        <row r="288">
          <cell r="A288">
            <v>511400</v>
          </cell>
          <cell r="C288" t="str">
            <v>511400--External sales - Sales of silver</v>
          </cell>
        </row>
        <row r="289">
          <cell r="A289">
            <v>511900</v>
          </cell>
          <cell r="C289" t="str">
            <v>511900--External sales - Other</v>
          </cell>
        </row>
        <row r="290">
          <cell r="A290">
            <v>512100</v>
          </cell>
          <cell r="C290" t="str">
            <v>512100--IC sales - Sales of gold</v>
          </cell>
        </row>
        <row r="291">
          <cell r="A291">
            <v>512200</v>
          </cell>
          <cell r="C291" t="str">
            <v>512200--IC sales - Sales of copper</v>
          </cell>
        </row>
        <row r="292">
          <cell r="A292">
            <v>512300</v>
          </cell>
          <cell r="C292" t="str">
            <v>512300--IC sales - Sales of molibdenum</v>
          </cell>
        </row>
        <row r="293">
          <cell r="A293">
            <v>512400</v>
          </cell>
          <cell r="C293" t="str">
            <v>512400--IC sales - Sales of silver</v>
          </cell>
        </row>
        <row r="294">
          <cell r="A294">
            <v>512900</v>
          </cell>
          <cell r="C294" t="str">
            <v>512900--IC sales - Other</v>
          </cell>
        </row>
        <row r="295">
          <cell r="A295">
            <v>521100</v>
          </cell>
          <cell r="C295" t="str">
            <v>521100--Sales deduction - Sales of gold</v>
          </cell>
        </row>
        <row r="296">
          <cell r="A296">
            <v>521200</v>
          </cell>
          <cell r="C296" t="str">
            <v>521200--Sales deduction - Sales of copper</v>
          </cell>
        </row>
        <row r="297">
          <cell r="A297">
            <v>521300</v>
          </cell>
          <cell r="C297" t="str">
            <v>521300--Sales deduction - Sales of molibdenum</v>
          </cell>
        </row>
        <row r="298">
          <cell r="A298">
            <v>521400</v>
          </cell>
          <cell r="C298" t="str">
            <v>521400--Sales deduction - Sales of silver</v>
          </cell>
        </row>
        <row r="299">
          <cell r="A299">
            <v>521900</v>
          </cell>
          <cell r="C299" t="str">
            <v>521900--Sales deduction - Other</v>
          </cell>
        </row>
        <row r="300">
          <cell r="A300">
            <v>522100</v>
          </cell>
          <cell r="C300" t="str">
            <v>522100--Sales discounts - Sales of gold</v>
          </cell>
        </row>
        <row r="301">
          <cell r="A301">
            <v>522200</v>
          </cell>
          <cell r="C301" t="str">
            <v>522200--Sales discounts - Sales of copper</v>
          </cell>
        </row>
        <row r="302">
          <cell r="A302">
            <v>522300</v>
          </cell>
          <cell r="C302" t="str">
            <v>522300--Sales discounts - Sales of molibdenum</v>
          </cell>
        </row>
        <row r="303">
          <cell r="A303">
            <v>522400</v>
          </cell>
          <cell r="C303" t="str">
            <v>522400--Sales discounts - Sales of silver</v>
          </cell>
        </row>
        <row r="304">
          <cell r="A304">
            <v>522900</v>
          </cell>
          <cell r="C304" t="str">
            <v>522900--Sales discounts - Other</v>
          </cell>
        </row>
        <row r="305">
          <cell r="A305">
            <v>531000</v>
          </cell>
          <cell r="C305" t="str">
            <v>531000--Smelting and refining costs - Transportation</v>
          </cell>
        </row>
        <row r="306">
          <cell r="A306">
            <v>532000</v>
          </cell>
          <cell r="C306" t="str">
            <v>532000--Smelting and refining costs - Treatment charges</v>
          </cell>
        </row>
        <row r="307">
          <cell r="A307">
            <v>533000</v>
          </cell>
          <cell r="C307" t="str">
            <v>533000--Smelting and refining costs - Refining costs</v>
          </cell>
        </row>
        <row r="308">
          <cell r="A308">
            <v>534000</v>
          </cell>
          <cell r="C308" t="str">
            <v>534000--Smelting and refining costs - insurance</v>
          </cell>
        </row>
        <row r="309">
          <cell r="A309">
            <v>535000</v>
          </cell>
          <cell r="C309" t="str">
            <v>535000--Smelting and refining costs - Smelter return</v>
          </cell>
        </row>
        <row r="310">
          <cell r="A310">
            <v>539000</v>
          </cell>
          <cell r="C310" t="str">
            <v>539000--Smelting and refining costs - Other</v>
          </cell>
        </row>
        <row r="311">
          <cell r="A311">
            <v>611000</v>
          </cell>
          <cell r="C311" t="str">
            <v>611000--Cost of goods sold - Mining</v>
          </cell>
        </row>
        <row r="312">
          <cell r="A312">
            <v>612000</v>
          </cell>
          <cell r="C312" t="str">
            <v>612000--Cost of goods sold - Processing</v>
          </cell>
        </row>
        <row r="313">
          <cell r="A313">
            <v>613000</v>
          </cell>
          <cell r="C313" t="str">
            <v>613000--Cost of goods sold - By-product credit</v>
          </cell>
        </row>
        <row r="314">
          <cell r="A314">
            <v>618000</v>
          </cell>
          <cell r="C314" t="str">
            <v>618000--Cost of goods sold - Cost of purchased goods sold</v>
          </cell>
        </row>
        <row r="315">
          <cell r="A315">
            <v>619000</v>
          </cell>
          <cell r="C315" t="str">
            <v>619000--Cost of goods sold - Other</v>
          </cell>
        </row>
        <row r="316">
          <cell r="A316">
            <v>700101</v>
          </cell>
          <cell r="C316" t="str">
            <v>700101--Labor - Gross Salary - Regular</v>
          </cell>
        </row>
        <row r="317">
          <cell r="A317">
            <v>700102</v>
          </cell>
          <cell r="C317" t="str">
            <v>700102--Labor - Gross Salary - Bonus</v>
          </cell>
        </row>
        <row r="318">
          <cell r="A318">
            <v>700103</v>
          </cell>
          <cell r="C318" t="str">
            <v>700103--Labor - Social Insurance - corporate</v>
          </cell>
        </row>
        <row r="319">
          <cell r="A319">
            <v>700104</v>
          </cell>
          <cell r="C319" t="str">
            <v>700104--Labor - Medical Insurance</v>
          </cell>
        </row>
        <row r="320">
          <cell r="A320">
            <v>700105</v>
          </cell>
          <cell r="C320" t="str">
            <v>700105--Labor - Recruitment expenses</v>
          </cell>
        </row>
        <row r="321">
          <cell r="A321">
            <v>700106</v>
          </cell>
          <cell r="C321" t="str">
            <v>700106--Labor - Relocation expenses</v>
          </cell>
        </row>
        <row r="322">
          <cell r="A322">
            <v>700107</v>
          </cell>
          <cell r="C322" t="str">
            <v>700107--Labor - Education expenses</v>
          </cell>
        </row>
        <row r="323">
          <cell r="A323">
            <v>700108</v>
          </cell>
          <cell r="C323" t="str">
            <v>700108--Labor - Contracted labor</v>
          </cell>
        </row>
        <row r="324">
          <cell r="A324">
            <v>700201</v>
          </cell>
          <cell r="C324" t="str">
            <v>700201--Traveling - Tickets</v>
          </cell>
        </row>
        <row r="325">
          <cell r="A325">
            <v>700202</v>
          </cell>
          <cell r="C325" t="str">
            <v>700202--Traveling - Accommodation</v>
          </cell>
        </row>
        <row r="326">
          <cell r="A326">
            <v>700203</v>
          </cell>
          <cell r="C326" t="str">
            <v>700203--Traveling - Per Diem</v>
          </cell>
        </row>
        <row r="327">
          <cell r="A327">
            <v>700301</v>
          </cell>
          <cell r="C327" t="str">
            <v>700301--Supplies/Material/Maintenance - Fuel</v>
          </cell>
        </row>
        <row r="328">
          <cell r="A328">
            <v>700302</v>
          </cell>
          <cell r="C328" t="str">
            <v>700302--Supplies/Material/Maintenance - Oil/Lubricants</v>
          </cell>
        </row>
        <row r="329">
          <cell r="A329">
            <v>700303</v>
          </cell>
          <cell r="C329" t="str">
            <v>700303--Supplies/Material/Maintenance - Spare parts</v>
          </cell>
        </row>
        <row r="330">
          <cell r="A330">
            <v>700304</v>
          </cell>
          <cell r="C330" t="str">
            <v>700304--Supplies/Material/Maintenance - Tools</v>
          </cell>
        </row>
        <row r="331">
          <cell r="A331">
            <v>700305</v>
          </cell>
          <cell r="C331" t="str">
            <v>700305--Supplies/Material/Maintenance - Food/Catering</v>
          </cell>
        </row>
        <row r="332">
          <cell r="A332">
            <v>700306</v>
          </cell>
          <cell r="C332" t="str">
            <v>700306--Supplies/Material/Maintenance - Contracted Service - Vehicles</v>
          </cell>
        </row>
        <row r="333">
          <cell r="A333">
            <v>700307</v>
          </cell>
          <cell r="C333" t="str">
            <v>700307--Supplies/Material/Maintenance - Contracted Service - Other</v>
          </cell>
        </row>
        <row r="334">
          <cell r="A334">
            <v>700308</v>
          </cell>
          <cell r="C334" t="str">
            <v>700308--Supplies/Material/Maintenance - Office Supplies</v>
          </cell>
        </row>
        <row r="335">
          <cell r="A335">
            <v>700401</v>
          </cell>
          <cell r="C335" t="str">
            <v>700401--Rent/Power/Utilities - Office</v>
          </cell>
        </row>
        <row r="336">
          <cell r="A336">
            <v>700402</v>
          </cell>
          <cell r="C336" t="str">
            <v>700402--Rent/Power/Utilities - Apartment</v>
          </cell>
        </row>
        <row r="337">
          <cell r="A337">
            <v>700403</v>
          </cell>
          <cell r="C337" t="str">
            <v>700403--Rent/Power/Utilities - Vehicles</v>
          </cell>
        </row>
        <row r="338">
          <cell r="A338">
            <v>700501</v>
          </cell>
          <cell r="C338" t="str">
            <v>700501--Consulting/Legal/Audit/Accounting - Legal</v>
          </cell>
        </row>
        <row r="339">
          <cell r="A339">
            <v>700502</v>
          </cell>
          <cell r="C339" t="str">
            <v>700502--Consulting/Legal/Audit/Accounting - Audit</v>
          </cell>
        </row>
        <row r="340">
          <cell r="A340">
            <v>700503</v>
          </cell>
          <cell r="C340" t="str">
            <v>700503--Consulting/Legal/Audit/Accounting - Accounting</v>
          </cell>
        </row>
        <row r="341">
          <cell r="A341">
            <v>700601</v>
          </cell>
          <cell r="C341" t="str">
            <v>700601--Communications/Internet - Fixed/Landlines</v>
          </cell>
        </row>
        <row r="342">
          <cell r="A342">
            <v>700602</v>
          </cell>
          <cell r="C342" t="str">
            <v>700602--Communications/Internet - Mobile communications</v>
          </cell>
        </row>
        <row r="343">
          <cell r="A343">
            <v>700603</v>
          </cell>
          <cell r="C343" t="str">
            <v>700603--Communications/Internet - Satellite communications</v>
          </cell>
        </row>
        <row r="344">
          <cell r="A344">
            <v>700604</v>
          </cell>
          <cell r="C344" t="str">
            <v>700604--Communications/Internet - Internet</v>
          </cell>
        </row>
        <row r="345">
          <cell r="A345">
            <v>700700</v>
          </cell>
          <cell r="C345" t="str">
            <v>700700--Printing/Reproduction</v>
          </cell>
        </row>
        <row r="346">
          <cell r="A346">
            <v>700800</v>
          </cell>
          <cell r="C346" t="str">
            <v>700800--Books/Subscription</v>
          </cell>
        </row>
        <row r="347">
          <cell r="A347">
            <v>700901</v>
          </cell>
          <cell r="C347" t="str">
            <v>700901--Marketing/Representation - Marketing and Events</v>
          </cell>
        </row>
        <row r="348">
          <cell r="A348">
            <v>700902</v>
          </cell>
          <cell r="C348" t="str">
            <v>700902--Marketing/Representation - Meals/Entertainment</v>
          </cell>
        </row>
        <row r="349">
          <cell r="A349">
            <v>700903</v>
          </cell>
          <cell r="C349" t="str">
            <v>700903--Marketing/Representation - Gifts/Gratuities</v>
          </cell>
        </row>
        <row r="350">
          <cell r="A350">
            <v>701000</v>
          </cell>
          <cell r="C350" t="str">
            <v>701000--Postage/Courier</v>
          </cell>
        </row>
        <row r="351">
          <cell r="A351">
            <v>701100</v>
          </cell>
          <cell r="C351" t="str">
            <v>701100--Bank charges</v>
          </cell>
        </row>
        <row r="352">
          <cell r="A352">
            <v>701200</v>
          </cell>
          <cell r="C352" t="str">
            <v>701200--Licenses/Permits</v>
          </cell>
        </row>
        <row r="353">
          <cell r="A353">
            <v>701300</v>
          </cell>
          <cell r="C353" t="str">
            <v>701300--Depreciation and amortization</v>
          </cell>
        </row>
        <row r="354">
          <cell r="A354">
            <v>701400</v>
          </cell>
          <cell r="C354" t="str">
            <v>701400--Management fees</v>
          </cell>
        </row>
        <row r="355">
          <cell r="A355">
            <v>701500</v>
          </cell>
          <cell r="C355" t="str">
            <v>701500--Taxes</v>
          </cell>
        </row>
        <row r="356">
          <cell r="A356">
            <v>701600</v>
          </cell>
          <cell r="C356" t="str">
            <v>701600--Other</v>
          </cell>
        </row>
        <row r="357">
          <cell r="A357">
            <v>710101</v>
          </cell>
          <cell r="C357" t="str">
            <v>710101--Labor - Gross Salary - Regular</v>
          </cell>
        </row>
        <row r="358">
          <cell r="A358">
            <v>710102</v>
          </cell>
          <cell r="C358" t="str">
            <v>710102--Labor - Gross Salary - Bonus</v>
          </cell>
        </row>
        <row r="359">
          <cell r="A359">
            <v>710103</v>
          </cell>
          <cell r="C359" t="str">
            <v>710103--Labor - Social Insurance - corporate</v>
          </cell>
        </row>
        <row r="360">
          <cell r="A360">
            <v>710104</v>
          </cell>
          <cell r="C360" t="str">
            <v>710104--Labor - Medical Insurance</v>
          </cell>
        </row>
        <row r="361">
          <cell r="A361">
            <v>710105</v>
          </cell>
          <cell r="C361" t="str">
            <v>710105--Labor - Recruitment expenses</v>
          </cell>
        </row>
        <row r="362">
          <cell r="A362">
            <v>710106</v>
          </cell>
          <cell r="C362" t="str">
            <v>710106--Labor - Relocation expenses</v>
          </cell>
        </row>
        <row r="363">
          <cell r="A363">
            <v>710107</v>
          </cell>
          <cell r="C363" t="str">
            <v>710107--Labor - Education expenses</v>
          </cell>
        </row>
        <row r="364">
          <cell r="A364">
            <v>710108</v>
          </cell>
          <cell r="C364" t="str">
            <v>710108--Labor - Contracted labor</v>
          </cell>
        </row>
        <row r="365">
          <cell r="A365">
            <v>710201</v>
          </cell>
          <cell r="C365" t="str">
            <v>710201--Traveling - Tickets</v>
          </cell>
        </row>
        <row r="366">
          <cell r="A366">
            <v>710202</v>
          </cell>
          <cell r="C366" t="str">
            <v>710202--Traveling - Accommodation</v>
          </cell>
        </row>
        <row r="367">
          <cell r="A367">
            <v>710203</v>
          </cell>
          <cell r="C367" t="str">
            <v>710203--Traveling - Per Diem</v>
          </cell>
        </row>
        <row r="368">
          <cell r="A368">
            <v>710301</v>
          </cell>
          <cell r="C368" t="str">
            <v>710301--Supplies/Material/Maintenance - Fuel</v>
          </cell>
        </row>
        <row r="369">
          <cell r="A369">
            <v>710302</v>
          </cell>
          <cell r="C369" t="str">
            <v>710302--Supplies/Material/Maintenance - Oil/Lubricants</v>
          </cell>
        </row>
        <row r="370">
          <cell r="A370">
            <v>710303</v>
          </cell>
          <cell r="C370" t="str">
            <v>710303--Supplies/Material/Maintenance - Spare parts</v>
          </cell>
        </row>
        <row r="371">
          <cell r="A371">
            <v>710304</v>
          </cell>
          <cell r="C371" t="str">
            <v>710304--Supplies/Material/Maintenance - Tools</v>
          </cell>
        </row>
        <row r="372">
          <cell r="A372">
            <v>710305</v>
          </cell>
          <cell r="C372" t="str">
            <v>710305--Supplies/Material/Maintenance - Food/Catering</v>
          </cell>
        </row>
        <row r="373">
          <cell r="A373">
            <v>710306</v>
          </cell>
          <cell r="C373" t="str">
            <v>710306--Supplies/Material/Maintenance - Contracted Service - Vehicles</v>
          </cell>
        </row>
        <row r="374">
          <cell r="A374">
            <v>710307</v>
          </cell>
          <cell r="C374" t="str">
            <v>710307--Supplies/Material/Maintenance - Contracted Service - Other</v>
          </cell>
        </row>
        <row r="375">
          <cell r="A375">
            <v>710308</v>
          </cell>
          <cell r="C375" t="str">
            <v>710308--Supplies/Material/Maintenance - Office Supplies</v>
          </cell>
        </row>
        <row r="376">
          <cell r="A376">
            <v>710401</v>
          </cell>
          <cell r="C376" t="str">
            <v>710401--Rent/Power/Utilities - Office</v>
          </cell>
        </row>
        <row r="377">
          <cell r="A377">
            <v>710402</v>
          </cell>
          <cell r="C377" t="str">
            <v>710402--Rent/Power/Utilities - Apartment</v>
          </cell>
        </row>
        <row r="378">
          <cell r="A378">
            <v>710403</v>
          </cell>
          <cell r="C378" t="str">
            <v>710403--Rent/Power/Utilities - Vehicles</v>
          </cell>
        </row>
        <row r="379">
          <cell r="A379">
            <v>710501</v>
          </cell>
          <cell r="C379" t="str">
            <v>710501--Consulting/Legal/Audit/Accounting - Legal</v>
          </cell>
        </row>
        <row r="380">
          <cell r="A380">
            <v>710502</v>
          </cell>
          <cell r="C380" t="str">
            <v>710502--Consulting/Legal/Audit/Accounting - Audit</v>
          </cell>
        </row>
        <row r="381">
          <cell r="A381">
            <v>710503</v>
          </cell>
          <cell r="C381" t="str">
            <v>710503--Consulting/Legal/Audit/Accounting - Accounting</v>
          </cell>
        </row>
        <row r="382">
          <cell r="A382">
            <v>710601</v>
          </cell>
          <cell r="C382" t="str">
            <v>710601--Communications/Internet - Fixed/Landlines</v>
          </cell>
        </row>
        <row r="383">
          <cell r="A383">
            <v>710602</v>
          </cell>
          <cell r="C383" t="str">
            <v>710602--Communications/Internet - Mobile communications</v>
          </cell>
        </row>
        <row r="384">
          <cell r="A384">
            <v>710603</v>
          </cell>
          <cell r="C384" t="str">
            <v>710603--Communications/Internet - Satellite communications</v>
          </cell>
        </row>
        <row r="385">
          <cell r="A385">
            <v>710604</v>
          </cell>
          <cell r="C385" t="str">
            <v>710604--Communications/Internet - Internet</v>
          </cell>
        </row>
        <row r="386">
          <cell r="A386">
            <v>710700</v>
          </cell>
          <cell r="C386" t="str">
            <v>710700--Printing/Reproduction</v>
          </cell>
        </row>
        <row r="387">
          <cell r="A387">
            <v>710800</v>
          </cell>
          <cell r="C387" t="str">
            <v>710800--Books/Subscription</v>
          </cell>
        </row>
        <row r="388">
          <cell r="A388">
            <v>710901</v>
          </cell>
          <cell r="C388" t="str">
            <v>710901--Marketing/Representation - Marketing and Events</v>
          </cell>
        </row>
        <row r="389">
          <cell r="A389">
            <v>710902</v>
          </cell>
          <cell r="C389" t="str">
            <v>710902--Marketing/Representation - Meals/Entertainment</v>
          </cell>
        </row>
        <row r="390">
          <cell r="A390">
            <v>710903</v>
          </cell>
          <cell r="C390" t="str">
            <v>710903--Marketing/Representation - Gifts/Gratuities</v>
          </cell>
        </row>
        <row r="391">
          <cell r="A391">
            <v>711000</v>
          </cell>
          <cell r="C391" t="str">
            <v>711000--Postage/Courier</v>
          </cell>
        </row>
        <row r="392">
          <cell r="A392">
            <v>711100</v>
          </cell>
          <cell r="C392" t="str">
            <v>711100--Bank charges</v>
          </cell>
        </row>
        <row r="393">
          <cell r="A393">
            <v>711200</v>
          </cell>
          <cell r="C393" t="str">
            <v>711200--Licenses/Permits</v>
          </cell>
        </row>
        <row r="394">
          <cell r="A394">
            <v>711300</v>
          </cell>
          <cell r="C394" t="str">
            <v>711300--Depreciation and amortization</v>
          </cell>
        </row>
        <row r="395">
          <cell r="A395">
            <v>711400</v>
          </cell>
          <cell r="C395" t="str">
            <v>711400--Management fees</v>
          </cell>
        </row>
        <row r="396">
          <cell r="A396">
            <v>711500</v>
          </cell>
          <cell r="C396" t="str">
            <v>711500--Taxes</v>
          </cell>
        </row>
        <row r="397">
          <cell r="A397">
            <v>711600</v>
          </cell>
          <cell r="C397" t="str">
            <v>711600--Other</v>
          </cell>
        </row>
        <row r="398">
          <cell r="A398">
            <v>720101</v>
          </cell>
          <cell r="C398" t="str">
            <v>720101--Direct labor - Gross Salary - Regular</v>
          </cell>
        </row>
        <row r="399">
          <cell r="A399">
            <v>720102</v>
          </cell>
          <cell r="C399" t="str">
            <v>720102--Direct labor - Gross Salary - Bonus</v>
          </cell>
        </row>
        <row r="400">
          <cell r="A400">
            <v>720103</v>
          </cell>
          <cell r="C400" t="str">
            <v>720103--Direct labor - Social Insurance - corporate</v>
          </cell>
        </row>
        <row r="401">
          <cell r="A401">
            <v>720104</v>
          </cell>
          <cell r="C401" t="str">
            <v>720104--Direct labor - Medical Insurance</v>
          </cell>
        </row>
        <row r="402">
          <cell r="A402">
            <v>720105</v>
          </cell>
          <cell r="C402" t="str">
            <v>720105--Direct labor - Recruitment expenses</v>
          </cell>
        </row>
        <row r="403">
          <cell r="A403">
            <v>720106</v>
          </cell>
          <cell r="C403" t="str">
            <v>720106--Direct labor - Relocation expenses</v>
          </cell>
        </row>
        <row r="404">
          <cell r="A404">
            <v>720107</v>
          </cell>
          <cell r="C404" t="str">
            <v>720107--Direct labor - Education expenses</v>
          </cell>
        </row>
        <row r="405">
          <cell r="A405">
            <v>720108</v>
          </cell>
          <cell r="C405" t="str">
            <v>720108--Direct labor - Contracted labor</v>
          </cell>
        </row>
        <row r="406">
          <cell r="A406">
            <v>720201</v>
          </cell>
          <cell r="C406" t="str">
            <v>720201--Mobilisation &amp; Travelling - Mobilisation</v>
          </cell>
        </row>
        <row r="407">
          <cell r="A407">
            <v>720202</v>
          </cell>
          <cell r="C407" t="str">
            <v>720202--Mobilisation &amp; Travelling - Tickets</v>
          </cell>
        </row>
        <row r="408">
          <cell r="A408">
            <v>720203</v>
          </cell>
          <cell r="C408" t="str">
            <v>720203--Mobilisation &amp; Travelling - Accommodation</v>
          </cell>
        </row>
        <row r="409">
          <cell r="A409">
            <v>720204</v>
          </cell>
          <cell r="C409" t="str">
            <v>720204--Mobilisation &amp; Travelling - Per Diem</v>
          </cell>
        </row>
        <row r="410">
          <cell r="A410">
            <v>720301</v>
          </cell>
          <cell r="C410" t="str">
            <v>720301--Supplies/Material/Maintenance - Fuel</v>
          </cell>
        </row>
        <row r="411">
          <cell r="A411">
            <v>720302</v>
          </cell>
          <cell r="C411" t="str">
            <v>720302--Supplies/Material/Maintenance - Oil/Lubricants</v>
          </cell>
        </row>
        <row r="412">
          <cell r="A412">
            <v>720303</v>
          </cell>
          <cell r="C412" t="str">
            <v>720303--Supplies/Material/Maintenance - Spare parts</v>
          </cell>
        </row>
        <row r="413">
          <cell r="A413">
            <v>720304</v>
          </cell>
          <cell r="C413" t="str">
            <v>720304--Supplies/Material/Maintenance - Tools</v>
          </cell>
        </row>
        <row r="414">
          <cell r="A414">
            <v>720305</v>
          </cell>
          <cell r="C414" t="str">
            <v>720305--Supplies/Material/Maintenance - Food/Catering</v>
          </cell>
        </row>
        <row r="415">
          <cell r="A415">
            <v>720306</v>
          </cell>
          <cell r="C415" t="str">
            <v>720306--Supplies/Material/Maintenance - Contracted Service - Vehicles</v>
          </cell>
        </row>
        <row r="416">
          <cell r="A416">
            <v>720307</v>
          </cell>
          <cell r="C416" t="str">
            <v>720307--Supplies/Material/Maintenance - Contracted Service - Other</v>
          </cell>
        </row>
        <row r="417">
          <cell r="A417">
            <v>720308</v>
          </cell>
          <cell r="C417" t="str">
            <v>720308--Supplies/Material/Maintenance - Office Supplies</v>
          </cell>
        </row>
        <row r="418">
          <cell r="A418">
            <v>720401</v>
          </cell>
          <cell r="C418" t="str">
            <v>720401--Communications/Internet - Fixed/Landlines</v>
          </cell>
        </row>
        <row r="419">
          <cell r="A419">
            <v>720402</v>
          </cell>
          <cell r="C419" t="str">
            <v>720402--Communications/Internet - Mobile communications</v>
          </cell>
        </row>
        <row r="420">
          <cell r="A420">
            <v>720403</v>
          </cell>
          <cell r="C420" t="str">
            <v>720403--Communications/Internet - Satellite communications</v>
          </cell>
        </row>
        <row r="421">
          <cell r="A421">
            <v>720404</v>
          </cell>
          <cell r="C421" t="str">
            <v>720404--Communications/Internet - Internet</v>
          </cell>
        </row>
        <row r="422">
          <cell r="A422">
            <v>720500</v>
          </cell>
          <cell r="C422" t="str">
            <v>720500--Trenching</v>
          </cell>
        </row>
        <row r="423">
          <cell r="A423">
            <v>720600</v>
          </cell>
          <cell r="C423" t="str">
            <v>720600--Topography/GIS/Geodetic</v>
          </cell>
        </row>
        <row r="424">
          <cell r="A424">
            <v>720700</v>
          </cell>
          <cell r="C424" t="str">
            <v>720700--Geophysics</v>
          </cell>
        </row>
        <row r="425">
          <cell r="A425">
            <v>720800</v>
          </cell>
          <cell r="C425" t="str">
            <v>720800--Drilling</v>
          </cell>
        </row>
        <row r="426">
          <cell r="A426">
            <v>720901</v>
          </cell>
          <cell r="C426" t="str">
            <v>720901--Sampling &amp; Assaying - Soil sampling</v>
          </cell>
        </row>
        <row r="427">
          <cell r="A427">
            <v>720902</v>
          </cell>
          <cell r="C427" t="str">
            <v>720902--Sampling &amp; Assaying - Core sampling</v>
          </cell>
        </row>
        <row r="428">
          <cell r="A428">
            <v>720903</v>
          </cell>
          <cell r="C428" t="str">
            <v>720903--Sampling &amp; Assaying - Assaying</v>
          </cell>
        </row>
        <row r="429">
          <cell r="A429">
            <v>721001</v>
          </cell>
          <cell r="C429" t="str">
            <v>721001--Lab tests - Metallurgical tests</v>
          </cell>
        </row>
        <row r="430">
          <cell r="A430">
            <v>721002</v>
          </cell>
          <cell r="C430" t="str">
            <v>721002--Lab tests - Other chemical tests</v>
          </cell>
        </row>
        <row r="431">
          <cell r="A431">
            <v>721003</v>
          </cell>
          <cell r="C431" t="str">
            <v>721003--Lab tests - Other lab tests</v>
          </cell>
        </row>
        <row r="432">
          <cell r="A432">
            <v>721101</v>
          </cell>
          <cell r="C432" t="str">
            <v>721101--Engineering/Geology - Engineering</v>
          </cell>
        </row>
        <row r="433">
          <cell r="A433">
            <v>721102</v>
          </cell>
          <cell r="C433" t="str">
            <v>721102--Engineering/Geology - Geology</v>
          </cell>
        </row>
        <row r="434">
          <cell r="A434">
            <v>721103</v>
          </cell>
          <cell r="C434" t="str">
            <v>721103--Engineering/Geology - Hidrology</v>
          </cell>
        </row>
        <row r="435">
          <cell r="A435">
            <v>721104</v>
          </cell>
          <cell r="C435" t="str">
            <v>721104--Engineering/Geology - Mineralogy</v>
          </cell>
        </row>
        <row r="436">
          <cell r="A436">
            <v>721200</v>
          </cell>
          <cell r="C436" t="str">
            <v>721200--Safety</v>
          </cell>
        </row>
        <row r="437">
          <cell r="A437">
            <v>721300</v>
          </cell>
          <cell r="C437" t="str">
            <v>721300--Environmental</v>
          </cell>
        </row>
        <row r="438">
          <cell r="A438">
            <v>721401</v>
          </cell>
          <cell r="C438" t="str">
            <v>721401--Other - Fees &amp; Licenses</v>
          </cell>
        </row>
        <row r="439">
          <cell r="A439">
            <v>721402</v>
          </cell>
          <cell r="C439" t="str">
            <v>721402--Other - Transportation</v>
          </cell>
        </row>
        <row r="440">
          <cell r="A440">
            <v>721403</v>
          </cell>
          <cell r="C440" t="str">
            <v>721403--Other - Hiring &amp; Leasing costs</v>
          </cell>
        </row>
        <row r="441">
          <cell r="A441">
            <v>721404</v>
          </cell>
          <cell r="C441" t="str">
            <v>721404--Other - Consultancy</v>
          </cell>
        </row>
        <row r="442">
          <cell r="A442">
            <v>721405</v>
          </cell>
          <cell r="C442" t="str">
            <v>721405--Other - Reserve Certification by State Cttee</v>
          </cell>
        </row>
        <row r="443">
          <cell r="A443">
            <v>721406</v>
          </cell>
          <cell r="C443" t="str">
            <v>721406--Other - Taxes</v>
          </cell>
        </row>
        <row r="444">
          <cell r="A444">
            <v>721407</v>
          </cell>
          <cell r="C444" t="str">
            <v>721407--Other - Other</v>
          </cell>
        </row>
        <row r="445">
          <cell r="A445" t="str">
            <v>721500</v>
          </cell>
          <cell r="C445" t="str">
            <v>721500--Geochemistry</v>
          </cell>
        </row>
        <row r="446">
          <cell r="A446">
            <v>790000</v>
          </cell>
          <cell r="C446" t="str">
            <v>790000--Other operating expenses</v>
          </cell>
        </row>
        <row r="447">
          <cell r="A447">
            <v>841100</v>
          </cell>
          <cell r="C447" t="str">
            <v>841100--Gain on disposal of fixed asset</v>
          </cell>
        </row>
        <row r="448">
          <cell r="A448">
            <v>841200</v>
          </cell>
          <cell r="C448" t="str">
            <v>841200--Gain on revaluation of fixed assets</v>
          </cell>
        </row>
        <row r="449">
          <cell r="A449">
            <v>841500</v>
          </cell>
          <cell r="C449" t="str">
            <v>841500--Gain on disposal of raw materials and supplies</v>
          </cell>
        </row>
        <row r="450">
          <cell r="A450">
            <v>842000</v>
          </cell>
          <cell r="C450" t="str">
            <v>842000--Debt write-offs</v>
          </cell>
        </row>
        <row r="451">
          <cell r="A451">
            <v>843000</v>
          </cell>
          <cell r="C451" t="str">
            <v>843000--Income from discontinued operations</v>
          </cell>
        </row>
        <row r="452">
          <cell r="A452">
            <v>844000</v>
          </cell>
          <cell r="C452" t="str">
            <v>844000--Income from associated companies</v>
          </cell>
        </row>
        <row r="453">
          <cell r="A453">
            <v>845000</v>
          </cell>
          <cell r="C453" t="str">
            <v>845000--Royalty income</v>
          </cell>
        </row>
        <row r="454">
          <cell r="A454">
            <v>846100</v>
          </cell>
          <cell r="C454" t="str">
            <v>846100--realized FX gain from financial operations</v>
          </cell>
        </row>
        <row r="455">
          <cell r="A455">
            <v>846200</v>
          </cell>
          <cell r="C455" t="str">
            <v>846200--unrealized FX gain from financial operations</v>
          </cell>
        </row>
        <row r="456">
          <cell r="A456">
            <v>846300</v>
          </cell>
          <cell r="C456" t="str">
            <v>846300--realized FX gain from other operations</v>
          </cell>
        </row>
        <row r="457">
          <cell r="A457">
            <v>846400</v>
          </cell>
          <cell r="C457" t="str">
            <v>846400--unrealized FX gain from other operations</v>
          </cell>
        </row>
        <row r="458">
          <cell r="A458">
            <v>848100</v>
          </cell>
          <cell r="C458" t="str">
            <v>848100--Interest income financial - external</v>
          </cell>
        </row>
        <row r="459">
          <cell r="A459">
            <v>848200</v>
          </cell>
          <cell r="C459" t="str">
            <v>848200--Interest income financial - intercompany</v>
          </cell>
        </row>
        <row r="460">
          <cell r="A460">
            <v>848300</v>
          </cell>
          <cell r="C460" t="str">
            <v>848300--Interest income other - external</v>
          </cell>
        </row>
        <row r="461">
          <cell r="A461">
            <v>848400</v>
          </cell>
          <cell r="C461" t="str">
            <v>848400--Interest income other - intercompany</v>
          </cell>
        </row>
        <row r="462">
          <cell r="A462">
            <v>849000</v>
          </cell>
          <cell r="C462" t="str">
            <v>849000--Other non-operating income</v>
          </cell>
        </row>
        <row r="463">
          <cell r="A463">
            <v>871100</v>
          </cell>
          <cell r="C463" t="str">
            <v>871100--Loss on disposal of fixed asset</v>
          </cell>
        </row>
        <row r="464">
          <cell r="A464">
            <v>871200</v>
          </cell>
          <cell r="C464" t="str">
            <v>871200--Loss on revaluation of fixed assets</v>
          </cell>
        </row>
        <row r="465">
          <cell r="A465">
            <v>871500</v>
          </cell>
          <cell r="C465" t="str">
            <v>871500--Loss on disposal of raw materials and supplies</v>
          </cell>
        </row>
        <row r="466">
          <cell r="A466">
            <v>872000</v>
          </cell>
          <cell r="C466" t="str">
            <v>872000--Bad debt write-offs</v>
          </cell>
        </row>
        <row r="467">
          <cell r="A467">
            <v>873000</v>
          </cell>
          <cell r="C467" t="str">
            <v>873000--Expenses related to discontinued operations</v>
          </cell>
        </row>
        <row r="468">
          <cell r="A468">
            <v>874000</v>
          </cell>
          <cell r="C468" t="str">
            <v>874000--Losses from associated companies</v>
          </cell>
        </row>
        <row r="469">
          <cell r="A469">
            <v>875000</v>
          </cell>
          <cell r="C469" t="str">
            <v>875000--Royalty expenses</v>
          </cell>
        </row>
        <row r="470">
          <cell r="A470">
            <v>876100</v>
          </cell>
          <cell r="C470" t="str">
            <v>876100--realized FX loss from financial operations</v>
          </cell>
        </row>
        <row r="471">
          <cell r="A471">
            <v>876200</v>
          </cell>
          <cell r="C471" t="str">
            <v>876200--unrealized FX loss from financial operations</v>
          </cell>
        </row>
        <row r="472">
          <cell r="A472">
            <v>876300</v>
          </cell>
          <cell r="C472" t="str">
            <v>876300--realized FX loss from other operations</v>
          </cell>
        </row>
        <row r="473">
          <cell r="A473">
            <v>876400</v>
          </cell>
          <cell r="C473" t="str">
            <v>876400--unrealized FX loss from other operations</v>
          </cell>
        </row>
        <row r="474">
          <cell r="A474">
            <v>878100</v>
          </cell>
          <cell r="C474" t="str">
            <v>878100--Interest expense financial - external</v>
          </cell>
        </row>
        <row r="475">
          <cell r="A475">
            <v>878200</v>
          </cell>
          <cell r="C475" t="str">
            <v>878200--Interest expense financial - intercompany</v>
          </cell>
        </row>
        <row r="476">
          <cell r="A476">
            <v>878300</v>
          </cell>
          <cell r="C476" t="str">
            <v>878300--Interest expense other - external</v>
          </cell>
        </row>
        <row r="477">
          <cell r="A477">
            <v>878400</v>
          </cell>
          <cell r="C477" t="str">
            <v>878400--Interest expense other - intercompany</v>
          </cell>
        </row>
        <row r="478">
          <cell r="A478">
            <v>879000</v>
          </cell>
          <cell r="C478" t="str">
            <v>879000--Other non-operating expenses</v>
          </cell>
        </row>
        <row r="479">
          <cell r="A479">
            <v>881100</v>
          </cell>
          <cell r="C479" t="str">
            <v>881100--Dividends income - external</v>
          </cell>
        </row>
        <row r="480">
          <cell r="A480">
            <v>881200</v>
          </cell>
          <cell r="C480" t="str">
            <v>881200--Dividends income - intercompany</v>
          </cell>
        </row>
        <row r="481">
          <cell r="A481">
            <v>882100</v>
          </cell>
          <cell r="C481" t="str">
            <v>882100--Dividends expense - external</v>
          </cell>
        </row>
        <row r="482">
          <cell r="A482">
            <v>882200</v>
          </cell>
          <cell r="C482" t="str">
            <v>882200--Dividends expense - intercompany</v>
          </cell>
        </row>
        <row r="483">
          <cell r="A483">
            <v>890000</v>
          </cell>
          <cell r="C483" t="str">
            <v>890000--Minority interest</v>
          </cell>
        </row>
        <row r="484">
          <cell r="A484">
            <v>911000</v>
          </cell>
          <cell r="C484" t="str">
            <v>911000--Current income tax</v>
          </cell>
        </row>
        <row r="485">
          <cell r="A485">
            <v>912000</v>
          </cell>
          <cell r="C485" t="str">
            <v>912000--Deferred income tax</v>
          </cell>
        </row>
        <row r="486">
          <cell r="A486">
            <v>920000</v>
          </cell>
          <cell r="C486" t="str">
            <v>920000--Income summary account</v>
          </cell>
        </row>
      </sheetData>
      <sheetData sheetId="4"/>
      <sheetData sheetId="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B Hierarchy"/>
      <sheetName val="Ext lookup"/>
      <sheetName val="cost centre"/>
      <sheetName val="Account"/>
      <sheetName val="FY05_ET_SCOA"/>
    </sheetNames>
    <sheetDataSet>
      <sheetData sheetId="0" refreshError="1"/>
      <sheetData sheetId="1" refreshError="1"/>
      <sheetData sheetId="2" refreshError="1">
        <row r="2">
          <cell r="A2">
            <v>0</v>
          </cell>
          <cell r="B2" t="str">
            <v>Balance Sheet</v>
          </cell>
          <cell r="C2">
            <v>999</v>
          </cell>
          <cell r="D2">
            <v>999</v>
          </cell>
          <cell r="E2">
            <v>999</v>
          </cell>
          <cell r="G2">
            <v>999</v>
          </cell>
          <cell r="H2" t="b">
            <v>1</v>
          </cell>
          <cell r="K2">
            <v>0</v>
          </cell>
          <cell r="L2" t="str">
            <v>Balance Sheet</v>
          </cell>
          <cell r="M2">
            <v>999</v>
          </cell>
          <cell r="N2">
            <v>999</v>
          </cell>
          <cell r="O2">
            <v>999</v>
          </cell>
          <cell r="P2" t="str">
            <v>Other</v>
          </cell>
        </row>
        <row r="3">
          <cell r="A3" t="str">
            <v>021A</v>
          </cell>
          <cell r="B3" t="str">
            <v>External Reclass - License</v>
          </cell>
          <cell r="C3" t="str">
            <v>E99</v>
          </cell>
          <cell r="D3">
            <v>10</v>
          </cell>
          <cell r="E3">
            <v>999</v>
          </cell>
          <cell r="G3">
            <v>10</v>
          </cell>
          <cell r="H3" t="b">
            <v>1</v>
          </cell>
          <cell r="K3" t="str">
            <v>021A</v>
          </cell>
          <cell r="L3" t="str">
            <v>External Reclass - License</v>
          </cell>
          <cell r="M3" t="str">
            <v>E99</v>
          </cell>
          <cell r="N3">
            <v>10</v>
          </cell>
          <cell r="O3">
            <v>999</v>
          </cell>
          <cell r="P3" t="str">
            <v>Other</v>
          </cell>
        </row>
        <row r="4">
          <cell r="A4" t="str">
            <v>021B</v>
          </cell>
          <cell r="B4" t="str">
            <v>External Reclass - Support</v>
          </cell>
          <cell r="C4" t="str">
            <v>F29</v>
          </cell>
          <cell r="D4">
            <v>30</v>
          </cell>
          <cell r="E4">
            <v>999</v>
          </cell>
          <cell r="G4">
            <v>30</v>
          </cell>
          <cell r="H4" t="b">
            <v>1</v>
          </cell>
          <cell r="K4" t="str">
            <v>021B</v>
          </cell>
          <cell r="L4" t="str">
            <v>External Reclass - Support</v>
          </cell>
          <cell r="M4" t="str">
            <v>F29</v>
          </cell>
          <cell r="N4">
            <v>30</v>
          </cell>
          <cell r="O4">
            <v>999</v>
          </cell>
          <cell r="P4" t="str">
            <v>Other</v>
          </cell>
        </row>
        <row r="5">
          <cell r="A5" t="str">
            <v>021C</v>
          </cell>
          <cell r="B5" t="str">
            <v>External Reclass - Education</v>
          </cell>
          <cell r="C5" t="str">
            <v>F19</v>
          </cell>
          <cell r="D5">
            <v>40</v>
          </cell>
          <cell r="E5">
            <v>999</v>
          </cell>
          <cell r="G5">
            <v>40</v>
          </cell>
          <cell r="H5" t="b">
            <v>1</v>
          </cell>
          <cell r="K5" t="str">
            <v>021C</v>
          </cell>
          <cell r="L5" t="str">
            <v>External Reclass - Education</v>
          </cell>
          <cell r="M5" t="str">
            <v>F19</v>
          </cell>
          <cell r="N5">
            <v>40</v>
          </cell>
          <cell r="O5">
            <v>999</v>
          </cell>
          <cell r="P5" t="str">
            <v>Other</v>
          </cell>
        </row>
        <row r="6">
          <cell r="A6" t="str">
            <v>021D</v>
          </cell>
          <cell r="B6" t="str">
            <v>External Reclass - Consulting</v>
          </cell>
          <cell r="C6" t="str">
            <v>F09</v>
          </cell>
          <cell r="D6">
            <v>50</v>
          </cell>
          <cell r="E6">
            <v>999</v>
          </cell>
          <cell r="G6">
            <v>50</v>
          </cell>
          <cell r="H6" t="b">
            <v>1</v>
          </cell>
          <cell r="K6" t="str">
            <v>021D</v>
          </cell>
          <cell r="L6" t="str">
            <v>External Reclass - Consulting</v>
          </cell>
          <cell r="M6" t="str">
            <v>F09</v>
          </cell>
          <cell r="N6">
            <v>50</v>
          </cell>
          <cell r="O6">
            <v>999</v>
          </cell>
          <cell r="P6" t="str">
            <v>Other</v>
          </cell>
        </row>
        <row r="7">
          <cell r="A7" t="str">
            <v>021E</v>
          </cell>
          <cell r="B7" t="str">
            <v>External Reclass - marketing</v>
          </cell>
          <cell r="C7" t="str">
            <v>T99</v>
          </cell>
          <cell r="D7">
            <v>20</v>
          </cell>
          <cell r="E7">
            <v>999</v>
          </cell>
          <cell r="G7">
            <v>20</v>
          </cell>
          <cell r="H7" t="b">
            <v>1</v>
          </cell>
          <cell r="K7" t="str">
            <v>021E</v>
          </cell>
          <cell r="L7" t="str">
            <v>External Reclass - marketing</v>
          </cell>
          <cell r="M7" t="str">
            <v>T99</v>
          </cell>
          <cell r="N7">
            <v>20</v>
          </cell>
          <cell r="O7">
            <v>999</v>
          </cell>
          <cell r="P7" t="str">
            <v>Other</v>
          </cell>
        </row>
        <row r="8">
          <cell r="A8" t="str">
            <v>021F</v>
          </cell>
          <cell r="B8" t="str">
            <v>External Reclass - R&amp;D</v>
          </cell>
          <cell r="C8" t="str">
            <v>V49</v>
          </cell>
          <cell r="D8">
            <v>60</v>
          </cell>
          <cell r="E8">
            <v>999</v>
          </cell>
          <cell r="G8">
            <v>60</v>
          </cell>
          <cell r="H8" t="b">
            <v>1</v>
          </cell>
          <cell r="K8" t="str">
            <v>021F</v>
          </cell>
          <cell r="L8" t="str">
            <v>External Reclass - R&amp;D</v>
          </cell>
          <cell r="M8" t="str">
            <v>V49</v>
          </cell>
          <cell r="N8">
            <v>60</v>
          </cell>
          <cell r="O8">
            <v>999</v>
          </cell>
          <cell r="P8" t="str">
            <v>Other</v>
          </cell>
        </row>
        <row r="9">
          <cell r="A9" t="str">
            <v>021G</v>
          </cell>
          <cell r="B9" t="str">
            <v>External Reclass - G&amp;A</v>
          </cell>
          <cell r="C9">
            <v>959</v>
          </cell>
          <cell r="D9">
            <v>70</v>
          </cell>
          <cell r="E9">
            <v>999</v>
          </cell>
          <cell r="G9">
            <v>70</v>
          </cell>
          <cell r="H9" t="b">
            <v>1</v>
          </cell>
          <cell r="K9" t="str">
            <v>021G</v>
          </cell>
          <cell r="L9" t="str">
            <v>External Reclass - G&amp;A</v>
          </cell>
          <cell r="M9">
            <v>959</v>
          </cell>
          <cell r="N9">
            <v>70</v>
          </cell>
          <cell r="O9">
            <v>999</v>
          </cell>
          <cell r="P9" t="str">
            <v>Other</v>
          </cell>
        </row>
        <row r="10">
          <cell r="A10" t="str">
            <v>021H</v>
          </cell>
          <cell r="B10" t="str">
            <v>External Reclass - Systems integration</v>
          </cell>
          <cell r="C10">
            <v>959</v>
          </cell>
          <cell r="D10">
            <v>70</v>
          </cell>
          <cell r="E10">
            <v>999</v>
          </cell>
          <cell r="G10">
            <v>70</v>
          </cell>
          <cell r="H10" t="b">
            <v>1</v>
          </cell>
          <cell r="K10" t="str">
            <v>021H</v>
          </cell>
          <cell r="L10" t="str">
            <v>External Reclass - Systems integration</v>
          </cell>
          <cell r="M10">
            <v>959</v>
          </cell>
          <cell r="N10">
            <v>70</v>
          </cell>
          <cell r="O10">
            <v>999</v>
          </cell>
          <cell r="P10" t="str">
            <v>Other</v>
          </cell>
        </row>
        <row r="11">
          <cell r="A11" t="str">
            <v>021J</v>
          </cell>
          <cell r="B11" t="str">
            <v>External Reclass - Advanced Product Services</v>
          </cell>
          <cell r="C11" t="str">
            <v>S09</v>
          </cell>
          <cell r="D11">
            <v>32</v>
          </cell>
          <cell r="E11">
            <v>999</v>
          </cell>
          <cell r="G11">
            <v>32</v>
          </cell>
          <cell r="H11" t="b">
            <v>1</v>
          </cell>
          <cell r="K11" t="str">
            <v>021J</v>
          </cell>
          <cell r="L11" t="str">
            <v>External Reclass - Advanced Product Services</v>
          </cell>
          <cell r="M11" t="str">
            <v>S09</v>
          </cell>
          <cell r="N11">
            <v>32</v>
          </cell>
          <cell r="O11">
            <v>999</v>
          </cell>
          <cell r="P11" t="str">
            <v>Other</v>
          </cell>
        </row>
        <row r="12">
          <cell r="A12" t="str">
            <v>021K</v>
          </cell>
          <cell r="B12" t="str">
            <v>External Reclass - Business online</v>
          </cell>
          <cell r="C12" t="str">
            <v>V79</v>
          </cell>
          <cell r="D12">
            <v>75</v>
          </cell>
          <cell r="E12">
            <v>999</v>
          </cell>
          <cell r="G12">
            <v>75</v>
          </cell>
          <cell r="H12" t="b">
            <v>1</v>
          </cell>
          <cell r="K12" t="str">
            <v>021K</v>
          </cell>
          <cell r="L12" t="str">
            <v>External Reclass - Business online</v>
          </cell>
          <cell r="M12" t="str">
            <v>V79</v>
          </cell>
          <cell r="N12">
            <v>75</v>
          </cell>
          <cell r="O12">
            <v>999</v>
          </cell>
          <cell r="P12" t="str">
            <v>Other</v>
          </cell>
        </row>
        <row r="13">
          <cell r="A13" t="str">
            <v>021L</v>
          </cell>
          <cell r="B13" t="str">
            <v>External Reclass - License Updates</v>
          </cell>
          <cell r="C13" t="str">
            <v>L09</v>
          </cell>
          <cell r="D13">
            <v>31</v>
          </cell>
          <cell r="E13">
            <v>999</v>
          </cell>
          <cell r="G13">
            <v>31</v>
          </cell>
          <cell r="H13" t="b">
            <v>1</v>
          </cell>
          <cell r="K13" t="str">
            <v>021L</v>
          </cell>
          <cell r="L13" t="str">
            <v>External Reclass - License Updates</v>
          </cell>
          <cell r="M13" t="str">
            <v>L09</v>
          </cell>
          <cell r="N13">
            <v>31</v>
          </cell>
          <cell r="O13">
            <v>999</v>
          </cell>
          <cell r="P13" t="str">
            <v>Other</v>
          </cell>
        </row>
        <row r="14">
          <cell r="A14">
            <v>961</v>
          </cell>
          <cell r="B14" t="str">
            <v>DXB ALLOCATION</v>
          </cell>
          <cell r="C14">
            <v>999</v>
          </cell>
          <cell r="D14">
            <v>999</v>
          </cell>
          <cell r="E14">
            <v>999</v>
          </cell>
          <cell r="G14">
            <v>999</v>
          </cell>
          <cell r="H14" t="b">
            <v>1</v>
          </cell>
          <cell r="K14">
            <v>961</v>
          </cell>
          <cell r="L14" t="str">
            <v>DXB ALLOCATION</v>
          </cell>
          <cell r="M14">
            <v>999</v>
          </cell>
          <cell r="N14">
            <v>999</v>
          </cell>
          <cell r="O14">
            <v>999</v>
          </cell>
          <cell r="P14" t="str">
            <v>Other</v>
          </cell>
        </row>
        <row r="15">
          <cell r="A15">
            <v>962</v>
          </cell>
          <cell r="B15" t="str">
            <v>AUH ALLOCATION</v>
          </cell>
          <cell r="C15">
            <v>999</v>
          </cell>
          <cell r="D15">
            <v>999</v>
          </cell>
          <cell r="E15">
            <v>999</v>
          </cell>
          <cell r="G15">
            <v>999</v>
          </cell>
          <cell r="H15" t="b">
            <v>1</v>
          </cell>
          <cell r="K15">
            <v>962</v>
          </cell>
          <cell r="L15" t="str">
            <v>AUH ALLOCATION</v>
          </cell>
          <cell r="M15">
            <v>999</v>
          </cell>
          <cell r="N15">
            <v>999</v>
          </cell>
          <cell r="O15">
            <v>999</v>
          </cell>
          <cell r="P15" t="str">
            <v>Other</v>
          </cell>
        </row>
        <row r="16">
          <cell r="A16">
            <v>963</v>
          </cell>
          <cell r="B16" t="str">
            <v>BRN ALLOCATION</v>
          </cell>
          <cell r="C16">
            <v>999</v>
          </cell>
          <cell r="D16">
            <v>999</v>
          </cell>
          <cell r="E16">
            <v>999</v>
          </cell>
          <cell r="G16">
            <v>999</v>
          </cell>
          <cell r="H16" t="b">
            <v>1</v>
          </cell>
          <cell r="K16">
            <v>963</v>
          </cell>
          <cell r="L16" t="str">
            <v>BRN ALLOCATION</v>
          </cell>
          <cell r="M16">
            <v>999</v>
          </cell>
          <cell r="N16">
            <v>999</v>
          </cell>
          <cell r="O16">
            <v>999</v>
          </cell>
          <cell r="P16" t="str">
            <v>Other</v>
          </cell>
        </row>
        <row r="17">
          <cell r="A17">
            <v>964</v>
          </cell>
          <cell r="B17" t="str">
            <v>KWT ALLOCATION</v>
          </cell>
          <cell r="C17">
            <v>999</v>
          </cell>
          <cell r="D17">
            <v>999</v>
          </cell>
          <cell r="E17">
            <v>999</v>
          </cell>
          <cell r="G17">
            <v>999</v>
          </cell>
          <cell r="H17" t="b">
            <v>1</v>
          </cell>
          <cell r="K17">
            <v>964</v>
          </cell>
          <cell r="L17" t="str">
            <v>KWT ALLOCATION</v>
          </cell>
          <cell r="M17">
            <v>999</v>
          </cell>
          <cell r="N17">
            <v>999</v>
          </cell>
          <cell r="O17">
            <v>999</v>
          </cell>
          <cell r="P17" t="str">
            <v>Other</v>
          </cell>
        </row>
        <row r="18">
          <cell r="A18" t="str">
            <v>0MS1</v>
          </cell>
          <cell r="B18" t="str">
            <v>Facility Reserves Incurred</v>
          </cell>
          <cell r="C18" t="str">
            <v>MM9</v>
          </cell>
          <cell r="D18">
            <v>70</v>
          </cell>
          <cell r="E18">
            <v>999</v>
          </cell>
          <cell r="G18">
            <v>70</v>
          </cell>
          <cell r="H18" t="b">
            <v>1</v>
          </cell>
          <cell r="K18" t="str">
            <v>0MS1</v>
          </cell>
          <cell r="L18" t="str">
            <v>Facility Reserves Incurred</v>
          </cell>
          <cell r="M18" t="str">
            <v>MM9</v>
          </cell>
          <cell r="N18">
            <v>70</v>
          </cell>
          <cell r="O18">
            <v>999</v>
          </cell>
          <cell r="P18" t="str">
            <v>Other</v>
          </cell>
        </row>
        <row r="19">
          <cell r="A19" t="str">
            <v>0MS2</v>
          </cell>
          <cell r="B19" t="str">
            <v>Facility Reserves Allocated</v>
          </cell>
          <cell r="C19" t="str">
            <v>MN9</v>
          </cell>
          <cell r="D19">
            <v>70</v>
          </cell>
          <cell r="E19">
            <v>999</v>
          </cell>
          <cell r="G19">
            <v>70</v>
          </cell>
          <cell r="H19" t="b">
            <v>1</v>
          </cell>
          <cell r="K19" t="str">
            <v>0MS2</v>
          </cell>
          <cell r="L19" t="str">
            <v>Facility Reserves Allocated</v>
          </cell>
          <cell r="M19" t="str">
            <v>MN9</v>
          </cell>
          <cell r="N19">
            <v>70</v>
          </cell>
          <cell r="O19">
            <v>999</v>
          </cell>
          <cell r="P19" t="str">
            <v>Other</v>
          </cell>
        </row>
        <row r="20">
          <cell r="A20">
            <v>1000</v>
          </cell>
          <cell r="B20" t="str">
            <v>Consulting Org Products Revenue</v>
          </cell>
          <cell r="C20">
            <v>149</v>
          </cell>
          <cell r="D20">
            <v>50</v>
          </cell>
          <cell r="E20">
            <v>999</v>
          </cell>
          <cell r="G20">
            <v>50</v>
          </cell>
          <cell r="H20" t="b">
            <v>1</v>
          </cell>
          <cell r="K20">
            <v>1000</v>
          </cell>
          <cell r="L20" t="str">
            <v>Consulting Org Products Revenue</v>
          </cell>
          <cell r="M20">
            <v>149</v>
          </cell>
          <cell r="N20">
            <v>50</v>
          </cell>
          <cell r="O20">
            <v>999</v>
          </cell>
          <cell r="P20" t="str">
            <v>Other</v>
          </cell>
        </row>
      </sheetData>
      <sheetData sheetId="3" refreshError="1">
        <row r="2">
          <cell r="A2">
            <v>10000</v>
          </cell>
          <cell r="B2" t="str">
            <v>ABN Amro Receipts Account</v>
          </cell>
          <cell r="C2" t="str">
            <v>Cash Man</v>
          </cell>
          <cell r="D2" t="str">
            <v>Asset</v>
          </cell>
          <cell r="E2" t="str">
            <v>B1 : BANK ACCOUNTS</v>
          </cell>
          <cell r="F2" t="str">
            <v>India</v>
          </cell>
          <cell r="H2">
            <v>10000</v>
          </cell>
          <cell r="I2" t="str">
            <v>ABN Amro Receipts Account</v>
          </cell>
          <cell r="J2" t="str">
            <v>Asset</v>
          </cell>
          <cell r="L2" t="str">
            <v>B1 : BANK ACCOUNTS</v>
          </cell>
          <cell r="M2" t="str">
            <v>Local</v>
          </cell>
        </row>
        <row r="3">
          <cell r="A3">
            <v>10001</v>
          </cell>
          <cell r="B3" t="str">
            <v>ABN Amro Payments Account</v>
          </cell>
          <cell r="C3" t="str">
            <v>Cash Man</v>
          </cell>
          <cell r="D3" t="str">
            <v>Asset</v>
          </cell>
          <cell r="E3" t="str">
            <v>B1 : BANK ACCOUNTS</v>
          </cell>
          <cell r="F3" t="str">
            <v>India</v>
          </cell>
          <cell r="H3">
            <v>10001</v>
          </cell>
          <cell r="I3" t="str">
            <v>ABN Amro Payments Account</v>
          </cell>
          <cell r="J3" t="str">
            <v>Asset</v>
          </cell>
          <cell r="L3" t="str">
            <v>B2 : CASH POOL</v>
          </cell>
          <cell r="M3" t="str">
            <v>SSC</v>
          </cell>
        </row>
        <row r="4">
          <cell r="A4">
            <v>10002</v>
          </cell>
          <cell r="B4" t="str">
            <v>ABN Investment Account</v>
          </cell>
          <cell r="C4" t="str">
            <v>Cash Man</v>
          </cell>
          <cell r="D4" t="str">
            <v>Asset</v>
          </cell>
          <cell r="E4" t="str">
            <v>B1 : BANK ACCOUNTS</v>
          </cell>
          <cell r="F4" t="str">
            <v>India</v>
          </cell>
          <cell r="H4">
            <v>10002</v>
          </cell>
          <cell r="I4" t="str">
            <v>ABN Investment Account</v>
          </cell>
          <cell r="J4" t="str">
            <v>Asset</v>
          </cell>
          <cell r="L4" t="str">
            <v>B3 : AR CLEARING</v>
          </cell>
          <cell r="M4" t="str">
            <v>India</v>
          </cell>
        </row>
        <row r="5">
          <cell r="A5">
            <v>10003</v>
          </cell>
          <cell r="B5" t="str">
            <v>ESPP Account</v>
          </cell>
          <cell r="C5" t="str">
            <v>Cash Man</v>
          </cell>
          <cell r="D5" t="str">
            <v>Asset</v>
          </cell>
          <cell r="E5" t="str">
            <v>B1 : BANK ACCOUNTS</v>
          </cell>
          <cell r="F5" t="str">
            <v>India</v>
          </cell>
          <cell r="H5">
            <v>10003</v>
          </cell>
          <cell r="I5" t="str">
            <v>ESPP Account</v>
          </cell>
          <cell r="J5" t="str">
            <v>Asset</v>
          </cell>
          <cell r="L5" t="str">
            <v>B4 : AP CLEARING</v>
          </cell>
          <cell r="IV5" t="str">
            <v>B4 : AP CLEARING</v>
          </cell>
        </row>
        <row r="6">
          <cell r="A6">
            <v>10004</v>
          </cell>
          <cell r="B6" t="str">
            <v>Social Fund account</v>
          </cell>
          <cell r="C6" t="str">
            <v>Cash Man</v>
          </cell>
          <cell r="D6" t="str">
            <v>Asset</v>
          </cell>
          <cell r="E6" t="str">
            <v>B1 : BANK ACCOUNTS</v>
          </cell>
          <cell r="F6" t="str">
            <v>India</v>
          </cell>
          <cell r="H6">
            <v>10004</v>
          </cell>
          <cell r="I6" t="str">
            <v>Social Fund account</v>
          </cell>
          <cell r="J6" t="str">
            <v>Asset</v>
          </cell>
          <cell r="L6" t="str">
            <v>B5 : OTHER CLEARING</v>
          </cell>
          <cell r="IV6" t="str">
            <v>B5 : OTHER CLEARING</v>
          </cell>
        </row>
        <row r="7">
          <cell r="A7">
            <v>10007</v>
          </cell>
          <cell r="B7" t="str">
            <v>Bank Charges</v>
          </cell>
          <cell r="C7" t="str">
            <v>Cash Man</v>
          </cell>
          <cell r="D7" t="str">
            <v>Asset</v>
          </cell>
          <cell r="E7" t="str">
            <v>B1 : BANK ACCOUNTS</v>
          </cell>
          <cell r="F7" t="str">
            <v>India</v>
          </cell>
          <cell r="H7">
            <v>10007</v>
          </cell>
          <cell r="I7" t="str">
            <v>Bank Charges</v>
          </cell>
          <cell r="J7" t="str">
            <v>Asset</v>
          </cell>
          <cell r="L7" t="str">
            <v>B6 : PETTY CASH</v>
          </cell>
          <cell r="IV7" t="str">
            <v>B6 : PETTY CASH</v>
          </cell>
        </row>
        <row r="8">
          <cell r="A8">
            <v>10010</v>
          </cell>
          <cell r="B8" t="str">
            <v>ABN USD Receipt Account</v>
          </cell>
          <cell r="C8" t="str">
            <v>Cash Man</v>
          </cell>
          <cell r="D8" t="str">
            <v>Asset</v>
          </cell>
          <cell r="E8" t="str">
            <v>B1 : BANK ACCOUNTS</v>
          </cell>
          <cell r="F8" t="str">
            <v>India</v>
          </cell>
          <cell r="H8">
            <v>10010</v>
          </cell>
          <cell r="I8" t="str">
            <v>ABN USD Receipt Account</v>
          </cell>
          <cell r="J8" t="str">
            <v>Asset</v>
          </cell>
          <cell r="L8" t="str">
            <v>C1 : SHORT TERM INVESTMENTS</v>
          </cell>
          <cell r="IV8" t="str">
            <v>C1 : SHORT TERM INVESTMENTS</v>
          </cell>
        </row>
        <row r="9">
          <cell r="A9">
            <v>10011</v>
          </cell>
          <cell r="B9" t="str">
            <v>ABN USD Payment Account</v>
          </cell>
          <cell r="C9" t="str">
            <v>Cash Man</v>
          </cell>
          <cell r="D9" t="str">
            <v>Asset</v>
          </cell>
          <cell r="E9" t="str">
            <v>B1 : BANK ACCOUNTS</v>
          </cell>
          <cell r="F9" t="str">
            <v>India</v>
          </cell>
          <cell r="H9">
            <v>10011</v>
          </cell>
          <cell r="I9" t="str">
            <v>ABN USD Payment Account</v>
          </cell>
          <cell r="J9" t="str">
            <v>Asset</v>
          </cell>
          <cell r="L9" t="str">
            <v>D1 : TRADE RECEIVABLES</v>
          </cell>
          <cell r="IV9" t="str">
            <v>D1 : TRADE RECEIVABLES</v>
          </cell>
        </row>
        <row r="10">
          <cell r="A10">
            <v>10012</v>
          </cell>
          <cell r="B10" t="str">
            <v>ABN USD Investment Account</v>
          </cell>
          <cell r="C10" t="str">
            <v>Cash Man</v>
          </cell>
          <cell r="D10" t="str">
            <v>Asset</v>
          </cell>
          <cell r="E10" t="str">
            <v>B1 : BANK ACCOUNTS</v>
          </cell>
          <cell r="F10" t="str">
            <v>India</v>
          </cell>
          <cell r="H10">
            <v>10012</v>
          </cell>
          <cell r="I10" t="str">
            <v>ABN USD Investment Account</v>
          </cell>
          <cell r="J10" t="str">
            <v>Asset</v>
          </cell>
          <cell r="L10" t="str">
            <v>D10 : OTHER</v>
          </cell>
          <cell r="IV10" t="str">
            <v>D10 : OTHER</v>
          </cell>
        </row>
        <row r="11">
          <cell r="A11">
            <v>10020</v>
          </cell>
          <cell r="B11" t="str">
            <v>ABN Euro Account</v>
          </cell>
          <cell r="C11" t="str">
            <v>Cash Man</v>
          </cell>
          <cell r="D11" t="str">
            <v>Asset</v>
          </cell>
          <cell r="E11" t="str">
            <v>B1 : BANK ACCOUNTS</v>
          </cell>
          <cell r="F11" t="str">
            <v>India</v>
          </cell>
          <cell r="H11">
            <v>10020</v>
          </cell>
          <cell r="I11" t="str">
            <v>ABN Euro Account</v>
          </cell>
          <cell r="J11" t="str">
            <v>Asset</v>
          </cell>
          <cell r="L11" t="str">
            <v>D10 : OTHER</v>
          </cell>
        </row>
        <row r="12">
          <cell r="A12">
            <v>10040</v>
          </cell>
          <cell r="B12" t="str">
            <v>Raiffeisen Bank Local Currency Account</v>
          </cell>
          <cell r="C12" t="str">
            <v>Cash Man</v>
          </cell>
          <cell r="D12" t="str">
            <v>Asset</v>
          </cell>
          <cell r="E12" t="str">
            <v>B1 : BANK ACCOUNTS</v>
          </cell>
          <cell r="F12" t="str">
            <v>India</v>
          </cell>
          <cell r="H12">
            <v>10040</v>
          </cell>
          <cell r="I12" t="str">
            <v>Raiffeisen Bank Local Currency Account</v>
          </cell>
          <cell r="J12" t="str">
            <v>Asset</v>
          </cell>
          <cell r="L12" t="str">
            <v>D11 : VAT &amp; SALES TAX ON REC</v>
          </cell>
          <cell r="IV12" t="str">
            <v>D11 : VAT &amp; SALES TAX ON REC</v>
          </cell>
        </row>
        <row r="13">
          <cell r="A13">
            <v>10041</v>
          </cell>
          <cell r="B13" t="str">
            <v>Raiffeisen Bank Foreign Currency Account</v>
          </cell>
          <cell r="C13" t="str">
            <v>Cash Man</v>
          </cell>
          <cell r="D13" t="str">
            <v>Asset</v>
          </cell>
          <cell r="E13" t="str">
            <v>B1 : BANK ACCOUNTS</v>
          </cell>
          <cell r="F13" t="str">
            <v>India</v>
          </cell>
          <cell r="H13">
            <v>10041</v>
          </cell>
          <cell r="I13" t="str">
            <v>Raiffeisen Bank Foreign Currency Account</v>
          </cell>
          <cell r="J13" t="str">
            <v>Asset</v>
          </cell>
          <cell r="L13" t="str">
            <v>D2 : VAT IN RECEIVABLES</v>
          </cell>
        </row>
        <row r="14">
          <cell r="A14">
            <v>10042</v>
          </cell>
          <cell r="B14" t="str">
            <v>Raiffeisen Bank EUR Account</v>
          </cell>
          <cell r="C14" t="str">
            <v>Cash Man</v>
          </cell>
          <cell r="D14" t="str">
            <v>Asset</v>
          </cell>
          <cell r="E14" t="str">
            <v>B1 : BANK ACCOUNTS</v>
          </cell>
          <cell r="F14" t="str">
            <v>India</v>
          </cell>
          <cell r="H14">
            <v>10042</v>
          </cell>
          <cell r="I14" t="str">
            <v>Raiffeisen Bank EUR Account</v>
          </cell>
          <cell r="J14" t="str">
            <v>Asset</v>
          </cell>
          <cell r="L14" t="str">
            <v>D3 : UNBILLED LICENCE</v>
          </cell>
        </row>
        <row r="15">
          <cell r="A15">
            <v>10043</v>
          </cell>
          <cell r="B15" t="str">
            <v>Raiffeisen Bank USD Account</v>
          </cell>
          <cell r="C15" t="str">
            <v>Cash Man</v>
          </cell>
          <cell r="D15" t="str">
            <v>Asset</v>
          </cell>
          <cell r="E15" t="str">
            <v>B1 : BANK ACCOUNTS</v>
          </cell>
          <cell r="F15" t="str">
            <v>India</v>
          </cell>
          <cell r="H15">
            <v>10043</v>
          </cell>
          <cell r="I15" t="str">
            <v>Raiffeisen Bank USD Account</v>
          </cell>
          <cell r="J15" t="str">
            <v>Asset</v>
          </cell>
          <cell r="L15" t="str">
            <v>D4 : UNBILLED SUPPORT</v>
          </cell>
        </row>
        <row r="16">
          <cell r="A16">
            <v>10050</v>
          </cell>
          <cell r="B16" t="str">
            <v>Citibank Beirut LBP</v>
          </cell>
          <cell r="C16" t="str">
            <v>Cash Man</v>
          </cell>
          <cell r="D16" t="str">
            <v>Asset</v>
          </cell>
          <cell r="E16" t="str">
            <v>B1 : BANK ACCOUNTS</v>
          </cell>
          <cell r="F16" t="str">
            <v>India</v>
          </cell>
          <cell r="H16">
            <v>10050</v>
          </cell>
          <cell r="I16" t="str">
            <v>Citibank Beirut LBP</v>
          </cell>
          <cell r="J16" t="str">
            <v>Asset</v>
          </cell>
          <cell r="L16" t="str">
            <v>D4 : UNBILLED SUPPORT</v>
          </cell>
        </row>
        <row r="17">
          <cell r="A17">
            <v>10100</v>
          </cell>
          <cell r="B17" t="str">
            <v>Cheques in Transit</v>
          </cell>
          <cell r="C17" t="str">
            <v>GL</v>
          </cell>
          <cell r="D17" t="str">
            <v>Asset</v>
          </cell>
          <cell r="E17" t="str">
            <v>B1 : BANK ACCOUNTS</v>
          </cell>
          <cell r="F17" t="str">
            <v>SSC</v>
          </cell>
          <cell r="H17">
            <v>10100</v>
          </cell>
          <cell r="I17" t="str">
            <v>Cheques in Transit</v>
          </cell>
          <cell r="J17" t="str">
            <v>Asset</v>
          </cell>
          <cell r="L17" t="str">
            <v>D5 : UNBILLED PREM SUPPORT</v>
          </cell>
          <cell r="IV17">
            <v>10100</v>
          </cell>
        </row>
        <row r="18">
          <cell r="A18">
            <v>10500</v>
          </cell>
          <cell r="B18" t="str">
            <v>Legacy Bank 10500-10599</v>
          </cell>
          <cell r="C18" t="str">
            <v>local</v>
          </cell>
          <cell r="D18" t="str">
            <v>Asset</v>
          </cell>
          <cell r="E18" t="str">
            <v>B1 : BANK ACCOUNTS</v>
          </cell>
          <cell r="F18" t="str">
            <v>Local</v>
          </cell>
          <cell r="H18">
            <v>10500</v>
          </cell>
          <cell r="I18" t="str">
            <v>Legacy Bank 10500-10599</v>
          </cell>
          <cell r="J18" t="str">
            <v>Asset</v>
          </cell>
          <cell r="L18" t="str">
            <v>D6 : UNBILLED CONSULTING</v>
          </cell>
        </row>
        <row r="19">
          <cell r="A19">
            <v>10501</v>
          </cell>
          <cell r="B19" t="str">
            <v>Local Currency Account</v>
          </cell>
          <cell r="C19" t="str">
            <v>local</v>
          </cell>
          <cell r="D19" t="str">
            <v>Asset</v>
          </cell>
          <cell r="E19" t="str">
            <v>B1 : BANK ACCOUNTS</v>
          </cell>
          <cell r="F19" t="str">
            <v>Local</v>
          </cell>
          <cell r="H19">
            <v>10501</v>
          </cell>
          <cell r="I19" t="str">
            <v>Local Currency Account</v>
          </cell>
          <cell r="J19" t="str">
            <v>Asset</v>
          </cell>
          <cell r="L19" t="str">
            <v>D7 : UNBILLED EDUCATION</v>
          </cell>
        </row>
        <row r="20">
          <cell r="A20">
            <v>10502</v>
          </cell>
          <cell r="B20" t="str">
            <v>USD Account</v>
          </cell>
          <cell r="C20" t="str">
            <v>local</v>
          </cell>
          <cell r="D20" t="str">
            <v>Asset</v>
          </cell>
          <cell r="E20" t="str">
            <v>B1 : BANK ACCOUNTS</v>
          </cell>
          <cell r="F20" t="str">
            <v>Local</v>
          </cell>
          <cell r="H20">
            <v>10502</v>
          </cell>
          <cell r="I20" t="str">
            <v>USD Account</v>
          </cell>
          <cell r="J20" t="str">
            <v>Asset</v>
          </cell>
          <cell r="L20" t="str">
            <v>D8 : UNEARNED IN RECEIVABLES</v>
          </cell>
        </row>
      </sheetData>
      <sheetData sheetId="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ube-Allocation"/>
      <sheetName val="Listing0630"/>
      <sheetName val="Plant090630-Provs (090704)"/>
      <sheetName val="PlantListing090630-Provs"/>
      <sheetName val="PlantListing090630-Deprn"/>
      <sheetName val="Plant090630-Deprn (090704)"/>
      <sheetName val="PlantListing090630-Interest"/>
      <sheetName val="090630-IntChrgs(New)"/>
      <sheetName val="ExcavatorCosts-090630"/>
      <sheetName val="ExcavatorCosts-090531"/>
      <sheetName val="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6">
          <cell r="A6" t="str">
            <v>EX7</v>
          </cell>
          <cell r="B6" t="str">
            <v>Liebherr 9250 Excavator</v>
          </cell>
          <cell r="C6">
            <v>25400</v>
          </cell>
          <cell r="D6">
            <v>51.00401606425703</v>
          </cell>
          <cell r="E6">
            <v>301</v>
          </cell>
          <cell r="F6">
            <v>352.00401606425703</v>
          </cell>
          <cell r="G6">
            <v>352</v>
          </cell>
          <cell r="J6">
            <v>105.55</v>
          </cell>
          <cell r="K6">
            <v>69.5</v>
          </cell>
          <cell r="L6">
            <v>67.83</v>
          </cell>
          <cell r="M6">
            <v>32.200000000000003</v>
          </cell>
          <cell r="N6">
            <v>19.98</v>
          </cell>
          <cell r="O6">
            <v>6.9</v>
          </cell>
          <cell r="P6">
            <v>43.98</v>
          </cell>
          <cell r="Q6">
            <v>5.86</v>
          </cell>
          <cell r="R6">
            <v>351.8</v>
          </cell>
        </row>
        <row r="7">
          <cell r="A7" t="str">
            <v>EX5</v>
          </cell>
          <cell r="B7" t="str">
            <v>Liebherr 985 Excavator</v>
          </cell>
          <cell r="C7">
            <v>6971</v>
          </cell>
          <cell r="D7">
            <v>17.648101265822785</v>
          </cell>
          <cell r="E7">
            <v>141.9</v>
          </cell>
          <cell r="F7">
            <v>159.54810126582279</v>
          </cell>
          <cell r="G7">
            <v>160</v>
          </cell>
          <cell r="J7">
            <v>65.290000000000006</v>
          </cell>
          <cell r="K7">
            <v>21.3</v>
          </cell>
          <cell r="L7">
            <v>30.4</v>
          </cell>
          <cell r="M7">
            <v>12.8</v>
          </cell>
          <cell r="N7">
            <v>9.3800000000000008</v>
          </cell>
          <cell r="O7">
            <v>3.06</v>
          </cell>
          <cell r="P7">
            <v>12.07</v>
          </cell>
          <cell r="Q7">
            <v>1.61</v>
          </cell>
          <cell r="R7">
            <v>155.91000000000003</v>
          </cell>
        </row>
        <row r="8">
          <cell r="A8" t="str">
            <v>DU</v>
          </cell>
          <cell r="B8" t="str">
            <v>CAT 785C Dump Truck</v>
          </cell>
          <cell r="C8">
            <v>13761</v>
          </cell>
          <cell r="D8">
            <v>32.455188679245282</v>
          </cell>
          <cell r="E8">
            <v>143.9</v>
          </cell>
          <cell r="F8">
            <v>176.35518867924529</v>
          </cell>
          <cell r="G8">
            <v>176</v>
          </cell>
          <cell r="J8">
            <v>50.92</v>
          </cell>
          <cell r="K8">
            <v>32.4</v>
          </cell>
          <cell r="L8">
            <v>22.21</v>
          </cell>
          <cell r="M8">
            <v>25.76</v>
          </cell>
          <cell r="N8">
            <v>9.81</v>
          </cell>
          <cell r="O8">
            <v>3.47</v>
          </cell>
          <cell r="P8">
            <v>28.59</v>
          </cell>
          <cell r="Q8">
            <v>3.81</v>
          </cell>
          <cell r="R8">
            <v>176.97</v>
          </cell>
        </row>
        <row r="9">
          <cell r="A9" t="str">
            <v>TC</v>
          </cell>
          <cell r="B9" t="str">
            <v>CAT D10T Dozer</v>
          </cell>
          <cell r="C9">
            <v>5568</v>
          </cell>
          <cell r="D9">
            <v>12.34589800443459</v>
          </cell>
          <cell r="E9">
            <v>104.4</v>
          </cell>
          <cell r="F9">
            <v>116.74589800443459</v>
          </cell>
          <cell r="G9">
            <v>116</v>
          </cell>
          <cell r="J9">
            <v>40.18</v>
          </cell>
          <cell r="K9">
            <v>20.399999999999999</v>
          </cell>
          <cell r="L9">
            <v>21.8</v>
          </cell>
          <cell r="M9">
            <v>13.6</v>
          </cell>
          <cell r="N9">
            <v>6.42</v>
          </cell>
          <cell r="O9">
            <v>2.38</v>
          </cell>
          <cell r="P9">
            <v>14.46</v>
          </cell>
          <cell r="Q9">
            <v>1.93</v>
          </cell>
          <cell r="R9">
            <v>121.16999999999999</v>
          </cell>
        </row>
        <row r="10">
          <cell r="A10" t="str">
            <v>MG</v>
          </cell>
          <cell r="B10" t="str">
            <v>CAT 14M Grader</v>
          </cell>
          <cell r="C10">
            <v>2377</v>
          </cell>
          <cell r="D10">
            <v>6.5482093663911849</v>
          </cell>
          <cell r="E10">
            <v>45.5</v>
          </cell>
          <cell r="F10">
            <v>52.048209366391184</v>
          </cell>
          <cell r="G10">
            <v>52</v>
          </cell>
          <cell r="J10">
            <v>17.18</v>
          </cell>
          <cell r="K10">
            <v>8</v>
          </cell>
          <cell r="L10">
            <v>11.7</v>
          </cell>
          <cell r="M10">
            <v>3.77</v>
          </cell>
          <cell r="N10">
            <v>3.94</v>
          </cell>
          <cell r="O10">
            <v>1.03</v>
          </cell>
          <cell r="P10">
            <v>6.18</v>
          </cell>
          <cell r="Q10">
            <v>0.82</v>
          </cell>
          <cell r="R10">
            <v>52.62</v>
          </cell>
        </row>
        <row r="11">
          <cell r="A11" t="str">
            <v>WT</v>
          </cell>
          <cell r="B11" t="str">
            <v>CAT 773 Watercart</v>
          </cell>
          <cell r="C11">
            <v>3074</v>
          </cell>
          <cell r="D11">
            <v>8.132275132275133</v>
          </cell>
          <cell r="E11">
            <v>56.5</v>
          </cell>
          <cell r="F11">
            <v>64.63227513227514</v>
          </cell>
          <cell r="G11">
            <v>64</v>
          </cell>
          <cell r="J11">
            <v>18.649999999999999</v>
          </cell>
          <cell r="K11">
            <v>10.6</v>
          </cell>
          <cell r="L11">
            <v>11.55</v>
          </cell>
          <cell r="M11">
            <v>9.18</v>
          </cell>
          <cell r="N11">
            <v>5.45</v>
          </cell>
          <cell r="O11">
            <v>1.25</v>
          </cell>
          <cell r="P11">
            <v>6.39</v>
          </cell>
          <cell r="Q11">
            <v>0.85</v>
          </cell>
          <cell r="R11">
            <v>63.92</v>
          </cell>
        </row>
        <row r="12">
          <cell r="A12" t="str">
            <v>LW7</v>
          </cell>
          <cell r="B12" t="str">
            <v>CAT 988 Front End Loader</v>
          </cell>
          <cell r="C12">
            <v>10632</v>
          </cell>
          <cell r="D12">
            <v>42.527999999999999</v>
          </cell>
          <cell r="E12">
            <v>35.159999999999997</v>
          </cell>
          <cell r="F12">
            <v>77.687999999999988</v>
          </cell>
          <cell r="G12">
            <v>79</v>
          </cell>
          <cell r="Q12">
            <v>0.37</v>
          </cell>
          <cell r="R12">
            <v>0.37</v>
          </cell>
        </row>
        <row r="13">
          <cell r="A13" t="str">
            <v>LP</v>
          </cell>
          <cell r="B13" t="str">
            <v>Lighting Tower</v>
          </cell>
          <cell r="H13">
            <v>2401</v>
          </cell>
          <cell r="R13">
            <v>0</v>
          </cell>
        </row>
        <row r="14">
          <cell r="A14" t="str">
            <v>VL5</v>
          </cell>
          <cell r="B14" t="str">
            <v>Nissan Dual Cab 4x4 UTE</v>
          </cell>
          <cell r="H14">
            <v>1400</v>
          </cell>
          <cell r="R14">
            <v>0</v>
          </cell>
        </row>
        <row r="15">
          <cell r="A15" t="str">
            <v>VL7</v>
          </cell>
          <cell r="B15" t="str">
            <v>Toyota 4x4 UTE</v>
          </cell>
          <cell r="H15">
            <v>1400</v>
          </cell>
          <cell r="R15">
            <v>0</v>
          </cell>
        </row>
        <row r="16">
          <cell r="A16" t="str">
            <v>VC6</v>
          </cell>
          <cell r="B16" t="str">
            <v>Nissan Patrol 4x4 Wagon</v>
          </cell>
          <cell r="H16">
            <v>1600</v>
          </cell>
          <cell r="R16">
            <v>0</v>
          </cell>
        </row>
        <row r="17">
          <cell r="A17" t="str">
            <v>CO</v>
          </cell>
          <cell r="B17" t="str">
            <v>Compressor - Sullair</v>
          </cell>
          <cell r="H17">
            <v>850</v>
          </cell>
          <cell r="R17">
            <v>0</v>
          </cell>
        </row>
        <row r="18">
          <cell r="A18" t="str">
            <v>WD</v>
          </cell>
          <cell r="B18" t="str">
            <v>Welding Plant - Miller</v>
          </cell>
          <cell r="H18">
            <v>1200</v>
          </cell>
          <cell r="R18">
            <v>0</v>
          </cell>
        </row>
        <row r="19">
          <cell r="A19" t="str">
            <v>PP</v>
          </cell>
          <cell r="B19" t="str">
            <v>Power Plant - MQ Power</v>
          </cell>
          <cell r="H19" t="str">
            <v>?</v>
          </cell>
          <cell r="R19">
            <v>0</v>
          </cell>
        </row>
        <row r="20">
          <cell r="A20" t="str">
            <v>WP</v>
          </cell>
          <cell r="B20" t="str">
            <v>Water Pump - Godwin HL80</v>
          </cell>
          <cell r="H20" t="str">
            <v>?</v>
          </cell>
          <cell r="R20">
            <v>0</v>
          </cell>
        </row>
        <row r="21">
          <cell r="A21" t="str">
            <v>CA</v>
          </cell>
          <cell r="B21" t="str">
            <v>Grove AT745 Mobile Crane</v>
          </cell>
          <cell r="H21" t="str">
            <v>?</v>
          </cell>
          <cell r="R21">
            <v>0</v>
          </cell>
        </row>
        <row r="22">
          <cell r="A22" t="str">
            <v>LW1</v>
          </cell>
          <cell r="B22" t="str">
            <v>Bobcat S220 Skid Steer Loader</v>
          </cell>
          <cell r="H22" t="str">
            <v>?</v>
          </cell>
          <cell r="R22">
            <v>0</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e Codes"/>
      <sheetName val="July"/>
      <sheetName val="August"/>
      <sheetName val="September"/>
      <sheetName val="October"/>
      <sheetName val="November"/>
      <sheetName val="December"/>
      <sheetName val="January"/>
      <sheetName val="February"/>
      <sheetName val="March"/>
      <sheetName val="April"/>
      <sheetName val="May"/>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ow r="5">
          <cell r="I5" t="str">
            <v>AUD/USD</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ssification"/>
      <sheetName val="GJ"/>
      <sheetName val="GJ-test"/>
      <sheetName val="TB"/>
      <sheetName val="Assets"/>
      <sheetName val="B"/>
    </sheetNames>
    <sheetDataSet>
      <sheetData sheetId="0">
        <row r="3">
          <cell r="C3" t="str">
            <v>Handgait</v>
          </cell>
        </row>
        <row r="4">
          <cell r="C4" t="str">
            <v>Ereen</v>
          </cell>
        </row>
        <row r="5">
          <cell r="C5" t="str">
            <v>Asgat</v>
          </cell>
        </row>
        <row r="6">
          <cell r="C6" t="str">
            <v>Tarbagatai</v>
          </cell>
        </row>
        <row r="7">
          <cell r="C7" t="str">
            <v>Tsuuts-Nuruu</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
  <sheetViews>
    <sheetView topLeftCell="A13" zoomScale="60" zoomScaleNormal="60" workbookViewId="0">
      <selection activeCell="W29" sqref="W29"/>
    </sheetView>
  </sheetViews>
  <sheetFormatPr defaultColWidth="9.140625" defaultRowHeight="15.75"/>
  <cols>
    <col min="1" max="16384" width="9.140625" style="182"/>
  </cols>
  <sheetData/>
  <pageMargins left="0.25" right="0" top="0" bottom="0" header="0.5" footer="0.5"/>
  <pageSetup scale="4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05"/>
  <sheetViews>
    <sheetView topLeftCell="A121" zoomScaleNormal="100" workbookViewId="0">
      <selection activeCell="J26" sqref="J26"/>
    </sheetView>
  </sheetViews>
  <sheetFormatPr defaultRowHeight="15.75"/>
  <cols>
    <col min="1" max="2" width="9.5703125" style="189" customWidth="1"/>
    <col min="3" max="3" width="15.85546875" style="189" customWidth="1"/>
    <col min="4" max="4" width="13.85546875" style="189" customWidth="1"/>
    <col min="5" max="5" width="8.85546875" style="189" customWidth="1"/>
    <col min="6" max="6" width="18.5703125" style="189" customWidth="1"/>
    <col min="7" max="11" width="17.85546875" style="189" customWidth="1"/>
    <col min="12" max="12" width="16.42578125" bestFit="1" customWidth="1"/>
    <col min="13" max="13" width="13.85546875" bestFit="1" customWidth="1"/>
    <col min="14" max="14" width="15.42578125" bestFit="1" customWidth="1"/>
    <col min="15" max="15" width="10.140625" bestFit="1" customWidth="1"/>
    <col min="257" max="258" width="9.5703125" customWidth="1"/>
    <col min="259" max="259" width="11.7109375" customWidth="1"/>
    <col min="260" max="260" width="13.85546875" customWidth="1"/>
    <col min="261" max="261" width="8.85546875" customWidth="1"/>
    <col min="262" max="262" width="16.5703125" customWidth="1"/>
    <col min="263" max="263" width="16" customWidth="1"/>
    <col min="264" max="264" width="15.42578125" customWidth="1"/>
    <col min="265" max="265" width="16.28515625" customWidth="1"/>
    <col min="266" max="266" width="15" customWidth="1"/>
    <col min="267" max="267" width="15.140625" customWidth="1"/>
    <col min="513" max="514" width="9.5703125" customWidth="1"/>
    <col min="515" max="515" width="11.7109375" customWidth="1"/>
    <col min="516" max="516" width="13.85546875" customWidth="1"/>
    <col min="517" max="517" width="8.85546875" customWidth="1"/>
    <col min="518" max="518" width="16.5703125" customWidth="1"/>
    <col min="519" max="519" width="16" customWidth="1"/>
    <col min="520" max="520" width="15.42578125" customWidth="1"/>
    <col min="521" max="521" width="16.28515625" customWidth="1"/>
    <col min="522" max="522" width="15" customWidth="1"/>
    <col min="523" max="523" width="15.140625" customWidth="1"/>
    <col min="769" max="770" width="9.5703125" customWidth="1"/>
    <col min="771" max="771" width="11.7109375" customWidth="1"/>
    <col min="772" max="772" width="13.85546875" customWidth="1"/>
    <col min="773" max="773" width="8.85546875" customWidth="1"/>
    <col min="774" max="774" width="16.5703125" customWidth="1"/>
    <col min="775" max="775" width="16" customWidth="1"/>
    <col min="776" max="776" width="15.42578125" customWidth="1"/>
    <col min="777" max="777" width="16.28515625" customWidth="1"/>
    <col min="778" max="778" width="15" customWidth="1"/>
    <col min="779" max="779" width="15.140625" customWidth="1"/>
    <col min="1025" max="1026" width="9.5703125" customWidth="1"/>
    <col min="1027" max="1027" width="11.7109375" customWidth="1"/>
    <col min="1028" max="1028" width="13.85546875" customWidth="1"/>
    <col min="1029" max="1029" width="8.85546875" customWidth="1"/>
    <col min="1030" max="1030" width="16.5703125" customWidth="1"/>
    <col min="1031" max="1031" width="16" customWidth="1"/>
    <col min="1032" max="1032" width="15.42578125" customWidth="1"/>
    <col min="1033" max="1033" width="16.28515625" customWidth="1"/>
    <col min="1034" max="1034" width="15" customWidth="1"/>
    <col min="1035" max="1035" width="15.140625" customWidth="1"/>
    <col min="1281" max="1282" width="9.5703125" customWidth="1"/>
    <col min="1283" max="1283" width="11.7109375" customWidth="1"/>
    <col min="1284" max="1284" width="13.85546875" customWidth="1"/>
    <col min="1285" max="1285" width="8.85546875" customWidth="1"/>
    <col min="1286" max="1286" width="16.5703125" customWidth="1"/>
    <col min="1287" max="1287" width="16" customWidth="1"/>
    <col min="1288" max="1288" width="15.42578125" customWidth="1"/>
    <col min="1289" max="1289" width="16.28515625" customWidth="1"/>
    <col min="1290" max="1290" width="15" customWidth="1"/>
    <col min="1291" max="1291" width="15.140625" customWidth="1"/>
    <col min="1537" max="1538" width="9.5703125" customWidth="1"/>
    <col min="1539" max="1539" width="11.7109375" customWidth="1"/>
    <col min="1540" max="1540" width="13.85546875" customWidth="1"/>
    <col min="1541" max="1541" width="8.85546875" customWidth="1"/>
    <col min="1542" max="1542" width="16.5703125" customWidth="1"/>
    <col min="1543" max="1543" width="16" customWidth="1"/>
    <col min="1544" max="1544" width="15.42578125" customWidth="1"/>
    <col min="1545" max="1545" width="16.28515625" customWidth="1"/>
    <col min="1546" max="1546" width="15" customWidth="1"/>
    <col min="1547" max="1547" width="15.140625" customWidth="1"/>
    <col min="1793" max="1794" width="9.5703125" customWidth="1"/>
    <col min="1795" max="1795" width="11.7109375" customWidth="1"/>
    <col min="1796" max="1796" width="13.85546875" customWidth="1"/>
    <col min="1797" max="1797" width="8.85546875" customWidth="1"/>
    <col min="1798" max="1798" width="16.5703125" customWidth="1"/>
    <col min="1799" max="1799" width="16" customWidth="1"/>
    <col min="1800" max="1800" width="15.42578125" customWidth="1"/>
    <col min="1801" max="1801" width="16.28515625" customWidth="1"/>
    <col min="1802" max="1802" width="15" customWidth="1"/>
    <col min="1803" max="1803" width="15.140625" customWidth="1"/>
    <col min="2049" max="2050" width="9.5703125" customWidth="1"/>
    <col min="2051" max="2051" width="11.7109375" customWidth="1"/>
    <col min="2052" max="2052" width="13.85546875" customWidth="1"/>
    <col min="2053" max="2053" width="8.85546875" customWidth="1"/>
    <col min="2054" max="2054" width="16.5703125" customWidth="1"/>
    <col min="2055" max="2055" width="16" customWidth="1"/>
    <col min="2056" max="2056" width="15.42578125" customWidth="1"/>
    <col min="2057" max="2057" width="16.28515625" customWidth="1"/>
    <col min="2058" max="2058" width="15" customWidth="1"/>
    <col min="2059" max="2059" width="15.140625" customWidth="1"/>
    <col min="2305" max="2306" width="9.5703125" customWidth="1"/>
    <col min="2307" max="2307" width="11.7109375" customWidth="1"/>
    <col min="2308" max="2308" width="13.85546875" customWidth="1"/>
    <col min="2309" max="2309" width="8.85546875" customWidth="1"/>
    <col min="2310" max="2310" width="16.5703125" customWidth="1"/>
    <col min="2311" max="2311" width="16" customWidth="1"/>
    <col min="2312" max="2312" width="15.42578125" customWidth="1"/>
    <col min="2313" max="2313" width="16.28515625" customWidth="1"/>
    <col min="2314" max="2314" width="15" customWidth="1"/>
    <col min="2315" max="2315" width="15.140625" customWidth="1"/>
    <col min="2561" max="2562" width="9.5703125" customWidth="1"/>
    <col min="2563" max="2563" width="11.7109375" customWidth="1"/>
    <col min="2564" max="2564" width="13.85546875" customWidth="1"/>
    <col min="2565" max="2565" width="8.85546875" customWidth="1"/>
    <col min="2566" max="2566" width="16.5703125" customWidth="1"/>
    <col min="2567" max="2567" width="16" customWidth="1"/>
    <col min="2568" max="2568" width="15.42578125" customWidth="1"/>
    <col min="2569" max="2569" width="16.28515625" customWidth="1"/>
    <col min="2570" max="2570" width="15" customWidth="1"/>
    <col min="2571" max="2571" width="15.140625" customWidth="1"/>
    <col min="2817" max="2818" width="9.5703125" customWidth="1"/>
    <col min="2819" max="2819" width="11.7109375" customWidth="1"/>
    <col min="2820" max="2820" width="13.85546875" customWidth="1"/>
    <col min="2821" max="2821" width="8.85546875" customWidth="1"/>
    <col min="2822" max="2822" width="16.5703125" customWidth="1"/>
    <col min="2823" max="2823" width="16" customWidth="1"/>
    <col min="2824" max="2824" width="15.42578125" customWidth="1"/>
    <col min="2825" max="2825" width="16.28515625" customWidth="1"/>
    <col min="2826" max="2826" width="15" customWidth="1"/>
    <col min="2827" max="2827" width="15.140625" customWidth="1"/>
    <col min="3073" max="3074" width="9.5703125" customWidth="1"/>
    <col min="3075" max="3075" width="11.7109375" customWidth="1"/>
    <col min="3076" max="3076" width="13.85546875" customWidth="1"/>
    <col min="3077" max="3077" width="8.85546875" customWidth="1"/>
    <col min="3078" max="3078" width="16.5703125" customWidth="1"/>
    <col min="3079" max="3079" width="16" customWidth="1"/>
    <col min="3080" max="3080" width="15.42578125" customWidth="1"/>
    <col min="3081" max="3081" width="16.28515625" customWidth="1"/>
    <col min="3082" max="3082" width="15" customWidth="1"/>
    <col min="3083" max="3083" width="15.140625" customWidth="1"/>
    <col min="3329" max="3330" width="9.5703125" customWidth="1"/>
    <col min="3331" max="3331" width="11.7109375" customWidth="1"/>
    <col min="3332" max="3332" width="13.85546875" customWidth="1"/>
    <col min="3333" max="3333" width="8.85546875" customWidth="1"/>
    <col min="3334" max="3334" width="16.5703125" customWidth="1"/>
    <col min="3335" max="3335" width="16" customWidth="1"/>
    <col min="3336" max="3336" width="15.42578125" customWidth="1"/>
    <col min="3337" max="3337" width="16.28515625" customWidth="1"/>
    <col min="3338" max="3338" width="15" customWidth="1"/>
    <col min="3339" max="3339" width="15.140625" customWidth="1"/>
    <col min="3585" max="3586" width="9.5703125" customWidth="1"/>
    <col min="3587" max="3587" width="11.7109375" customWidth="1"/>
    <col min="3588" max="3588" width="13.85546875" customWidth="1"/>
    <col min="3589" max="3589" width="8.85546875" customWidth="1"/>
    <col min="3590" max="3590" width="16.5703125" customWidth="1"/>
    <col min="3591" max="3591" width="16" customWidth="1"/>
    <col min="3592" max="3592" width="15.42578125" customWidth="1"/>
    <col min="3593" max="3593" width="16.28515625" customWidth="1"/>
    <col min="3594" max="3594" width="15" customWidth="1"/>
    <col min="3595" max="3595" width="15.140625" customWidth="1"/>
    <col min="3841" max="3842" width="9.5703125" customWidth="1"/>
    <col min="3843" max="3843" width="11.7109375" customWidth="1"/>
    <col min="3844" max="3844" width="13.85546875" customWidth="1"/>
    <col min="3845" max="3845" width="8.85546875" customWidth="1"/>
    <col min="3846" max="3846" width="16.5703125" customWidth="1"/>
    <col min="3847" max="3847" width="16" customWidth="1"/>
    <col min="3848" max="3848" width="15.42578125" customWidth="1"/>
    <col min="3849" max="3849" width="16.28515625" customWidth="1"/>
    <col min="3850" max="3850" width="15" customWidth="1"/>
    <col min="3851" max="3851" width="15.140625" customWidth="1"/>
    <col min="4097" max="4098" width="9.5703125" customWidth="1"/>
    <col min="4099" max="4099" width="11.7109375" customWidth="1"/>
    <col min="4100" max="4100" width="13.85546875" customWidth="1"/>
    <col min="4101" max="4101" width="8.85546875" customWidth="1"/>
    <col min="4102" max="4102" width="16.5703125" customWidth="1"/>
    <col min="4103" max="4103" width="16" customWidth="1"/>
    <col min="4104" max="4104" width="15.42578125" customWidth="1"/>
    <col min="4105" max="4105" width="16.28515625" customWidth="1"/>
    <col min="4106" max="4106" width="15" customWidth="1"/>
    <col min="4107" max="4107" width="15.140625" customWidth="1"/>
    <col min="4353" max="4354" width="9.5703125" customWidth="1"/>
    <col min="4355" max="4355" width="11.7109375" customWidth="1"/>
    <col min="4356" max="4356" width="13.85546875" customWidth="1"/>
    <col min="4357" max="4357" width="8.85546875" customWidth="1"/>
    <col min="4358" max="4358" width="16.5703125" customWidth="1"/>
    <col min="4359" max="4359" width="16" customWidth="1"/>
    <col min="4360" max="4360" width="15.42578125" customWidth="1"/>
    <col min="4361" max="4361" width="16.28515625" customWidth="1"/>
    <col min="4362" max="4362" width="15" customWidth="1"/>
    <col min="4363" max="4363" width="15.140625" customWidth="1"/>
    <col min="4609" max="4610" width="9.5703125" customWidth="1"/>
    <col min="4611" max="4611" width="11.7109375" customWidth="1"/>
    <col min="4612" max="4612" width="13.85546875" customWidth="1"/>
    <col min="4613" max="4613" width="8.85546875" customWidth="1"/>
    <col min="4614" max="4614" width="16.5703125" customWidth="1"/>
    <col min="4615" max="4615" width="16" customWidth="1"/>
    <col min="4616" max="4616" width="15.42578125" customWidth="1"/>
    <col min="4617" max="4617" width="16.28515625" customWidth="1"/>
    <col min="4618" max="4618" width="15" customWidth="1"/>
    <col min="4619" max="4619" width="15.140625" customWidth="1"/>
    <col min="4865" max="4866" width="9.5703125" customWidth="1"/>
    <col min="4867" max="4867" width="11.7109375" customWidth="1"/>
    <col min="4868" max="4868" width="13.85546875" customWidth="1"/>
    <col min="4869" max="4869" width="8.85546875" customWidth="1"/>
    <col min="4870" max="4870" width="16.5703125" customWidth="1"/>
    <col min="4871" max="4871" width="16" customWidth="1"/>
    <col min="4872" max="4872" width="15.42578125" customWidth="1"/>
    <col min="4873" max="4873" width="16.28515625" customWidth="1"/>
    <col min="4874" max="4874" width="15" customWidth="1"/>
    <col min="4875" max="4875" width="15.140625" customWidth="1"/>
    <col min="5121" max="5122" width="9.5703125" customWidth="1"/>
    <col min="5123" max="5123" width="11.7109375" customWidth="1"/>
    <col min="5124" max="5124" width="13.85546875" customWidth="1"/>
    <col min="5125" max="5125" width="8.85546875" customWidth="1"/>
    <col min="5126" max="5126" width="16.5703125" customWidth="1"/>
    <col min="5127" max="5127" width="16" customWidth="1"/>
    <col min="5128" max="5128" width="15.42578125" customWidth="1"/>
    <col min="5129" max="5129" width="16.28515625" customWidth="1"/>
    <col min="5130" max="5130" width="15" customWidth="1"/>
    <col min="5131" max="5131" width="15.140625" customWidth="1"/>
    <col min="5377" max="5378" width="9.5703125" customWidth="1"/>
    <col min="5379" max="5379" width="11.7109375" customWidth="1"/>
    <col min="5380" max="5380" width="13.85546875" customWidth="1"/>
    <col min="5381" max="5381" width="8.85546875" customWidth="1"/>
    <col min="5382" max="5382" width="16.5703125" customWidth="1"/>
    <col min="5383" max="5383" width="16" customWidth="1"/>
    <col min="5384" max="5384" width="15.42578125" customWidth="1"/>
    <col min="5385" max="5385" width="16.28515625" customWidth="1"/>
    <col min="5386" max="5386" width="15" customWidth="1"/>
    <col min="5387" max="5387" width="15.140625" customWidth="1"/>
    <col min="5633" max="5634" width="9.5703125" customWidth="1"/>
    <col min="5635" max="5635" width="11.7109375" customWidth="1"/>
    <col min="5636" max="5636" width="13.85546875" customWidth="1"/>
    <col min="5637" max="5637" width="8.85546875" customWidth="1"/>
    <col min="5638" max="5638" width="16.5703125" customWidth="1"/>
    <col min="5639" max="5639" width="16" customWidth="1"/>
    <col min="5640" max="5640" width="15.42578125" customWidth="1"/>
    <col min="5641" max="5641" width="16.28515625" customWidth="1"/>
    <col min="5642" max="5642" width="15" customWidth="1"/>
    <col min="5643" max="5643" width="15.140625" customWidth="1"/>
    <col min="5889" max="5890" width="9.5703125" customWidth="1"/>
    <col min="5891" max="5891" width="11.7109375" customWidth="1"/>
    <col min="5892" max="5892" width="13.85546875" customWidth="1"/>
    <col min="5893" max="5893" width="8.85546875" customWidth="1"/>
    <col min="5894" max="5894" width="16.5703125" customWidth="1"/>
    <col min="5895" max="5895" width="16" customWidth="1"/>
    <col min="5896" max="5896" width="15.42578125" customWidth="1"/>
    <col min="5897" max="5897" width="16.28515625" customWidth="1"/>
    <col min="5898" max="5898" width="15" customWidth="1"/>
    <col min="5899" max="5899" width="15.140625" customWidth="1"/>
    <col min="6145" max="6146" width="9.5703125" customWidth="1"/>
    <col min="6147" max="6147" width="11.7109375" customWidth="1"/>
    <col min="6148" max="6148" width="13.85546875" customWidth="1"/>
    <col min="6149" max="6149" width="8.85546875" customWidth="1"/>
    <col min="6150" max="6150" width="16.5703125" customWidth="1"/>
    <col min="6151" max="6151" width="16" customWidth="1"/>
    <col min="6152" max="6152" width="15.42578125" customWidth="1"/>
    <col min="6153" max="6153" width="16.28515625" customWidth="1"/>
    <col min="6154" max="6154" width="15" customWidth="1"/>
    <col min="6155" max="6155" width="15.140625" customWidth="1"/>
    <col min="6401" max="6402" width="9.5703125" customWidth="1"/>
    <col min="6403" max="6403" width="11.7109375" customWidth="1"/>
    <col min="6404" max="6404" width="13.85546875" customWidth="1"/>
    <col min="6405" max="6405" width="8.85546875" customWidth="1"/>
    <col min="6406" max="6406" width="16.5703125" customWidth="1"/>
    <col min="6407" max="6407" width="16" customWidth="1"/>
    <col min="6408" max="6408" width="15.42578125" customWidth="1"/>
    <col min="6409" max="6409" width="16.28515625" customWidth="1"/>
    <col min="6410" max="6410" width="15" customWidth="1"/>
    <col min="6411" max="6411" width="15.140625" customWidth="1"/>
    <col min="6657" max="6658" width="9.5703125" customWidth="1"/>
    <col min="6659" max="6659" width="11.7109375" customWidth="1"/>
    <col min="6660" max="6660" width="13.85546875" customWidth="1"/>
    <col min="6661" max="6661" width="8.85546875" customWidth="1"/>
    <col min="6662" max="6662" width="16.5703125" customWidth="1"/>
    <col min="6663" max="6663" width="16" customWidth="1"/>
    <col min="6664" max="6664" width="15.42578125" customWidth="1"/>
    <col min="6665" max="6665" width="16.28515625" customWidth="1"/>
    <col min="6666" max="6666" width="15" customWidth="1"/>
    <col min="6667" max="6667" width="15.140625" customWidth="1"/>
    <col min="6913" max="6914" width="9.5703125" customWidth="1"/>
    <col min="6915" max="6915" width="11.7109375" customWidth="1"/>
    <col min="6916" max="6916" width="13.85546875" customWidth="1"/>
    <col min="6917" max="6917" width="8.85546875" customWidth="1"/>
    <col min="6918" max="6918" width="16.5703125" customWidth="1"/>
    <col min="6919" max="6919" width="16" customWidth="1"/>
    <col min="6920" max="6920" width="15.42578125" customWidth="1"/>
    <col min="6921" max="6921" width="16.28515625" customWidth="1"/>
    <col min="6922" max="6922" width="15" customWidth="1"/>
    <col min="6923" max="6923" width="15.140625" customWidth="1"/>
    <col min="7169" max="7170" width="9.5703125" customWidth="1"/>
    <col min="7171" max="7171" width="11.7109375" customWidth="1"/>
    <col min="7172" max="7172" width="13.85546875" customWidth="1"/>
    <col min="7173" max="7173" width="8.85546875" customWidth="1"/>
    <col min="7174" max="7174" width="16.5703125" customWidth="1"/>
    <col min="7175" max="7175" width="16" customWidth="1"/>
    <col min="7176" max="7176" width="15.42578125" customWidth="1"/>
    <col min="7177" max="7177" width="16.28515625" customWidth="1"/>
    <col min="7178" max="7178" width="15" customWidth="1"/>
    <col min="7179" max="7179" width="15.140625" customWidth="1"/>
    <col min="7425" max="7426" width="9.5703125" customWidth="1"/>
    <col min="7427" max="7427" width="11.7109375" customWidth="1"/>
    <col min="7428" max="7428" width="13.85546875" customWidth="1"/>
    <col min="7429" max="7429" width="8.85546875" customWidth="1"/>
    <col min="7430" max="7430" width="16.5703125" customWidth="1"/>
    <col min="7431" max="7431" width="16" customWidth="1"/>
    <col min="7432" max="7432" width="15.42578125" customWidth="1"/>
    <col min="7433" max="7433" width="16.28515625" customWidth="1"/>
    <col min="7434" max="7434" width="15" customWidth="1"/>
    <col min="7435" max="7435" width="15.140625" customWidth="1"/>
    <col min="7681" max="7682" width="9.5703125" customWidth="1"/>
    <col min="7683" max="7683" width="11.7109375" customWidth="1"/>
    <col min="7684" max="7684" width="13.85546875" customWidth="1"/>
    <col min="7685" max="7685" width="8.85546875" customWidth="1"/>
    <col min="7686" max="7686" width="16.5703125" customWidth="1"/>
    <col min="7687" max="7687" width="16" customWidth="1"/>
    <col min="7688" max="7688" width="15.42578125" customWidth="1"/>
    <col min="7689" max="7689" width="16.28515625" customWidth="1"/>
    <col min="7690" max="7690" width="15" customWidth="1"/>
    <col min="7691" max="7691" width="15.140625" customWidth="1"/>
    <col min="7937" max="7938" width="9.5703125" customWidth="1"/>
    <col min="7939" max="7939" width="11.7109375" customWidth="1"/>
    <col min="7940" max="7940" width="13.85546875" customWidth="1"/>
    <col min="7941" max="7941" width="8.85546875" customWidth="1"/>
    <col min="7942" max="7942" width="16.5703125" customWidth="1"/>
    <col min="7943" max="7943" width="16" customWidth="1"/>
    <col min="7944" max="7944" width="15.42578125" customWidth="1"/>
    <col min="7945" max="7945" width="16.28515625" customWidth="1"/>
    <col min="7946" max="7946" width="15" customWidth="1"/>
    <col min="7947" max="7947" width="15.140625" customWidth="1"/>
    <col min="8193" max="8194" width="9.5703125" customWidth="1"/>
    <col min="8195" max="8195" width="11.7109375" customWidth="1"/>
    <col min="8196" max="8196" width="13.85546875" customWidth="1"/>
    <col min="8197" max="8197" width="8.85546875" customWidth="1"/>
    <col min="8198" max="8198" width="16.5703125" customWidth="1"/>
    <col min="8199" max="8199" width="16" customWidth="1"/>
    <col min="8200" max="8200" width="15.42578125" customWidth="1"/>
    <col min="8201" max="8201" width="16.28515625" customWidth="1"/>
    <col min="8202" max="8202" width="15" customWidth="1"/>
    <col min="8203" max="8203" width="15.140625" customWidth="1"/>
    <col min="8449" max="8450" width="9.5703125" customWidth="1"/>
    <col min="8451" max="8451" width="11.7109375" customWidth="1"/>
    <col min="8452" max="8452" width="13.85546875" customWidth="1"/>
    <col min="8453" max="8453" width="8.85546875" customWidth="1"/>
    <col min="8454" max="8454" width="16.5703125" customWidth="1"/>
    <col min="8455" max="8455" width="16" customWidth="1"/>
    <col min="8456" max="8456" width="15.42578125" customWidth="1"/>
    <col min="8457" max="8457" width="16.28515625" customWidth="1"/>
    <col min="8458" max="8458" width="15" customWidth="1"/>
    <col min="8459" max="8459" width="15.140625" customWidth="1"/>
    <col min="8705" max="8706" width="9.5703125" customWidth="1"/>
    <col min="8707" max="8707" width="11.7109375" customWidth="1"/>
    <col min="8708" max="8708" width="13.85546875" customWidth="1"/>
    <col min="8709" max="8709" width="8.85546875" customWidth="1"/>
    <col min="8710" max="8710" width="16.5703125" customWidth="1"/>
    <col min="8711" max="8711" width="16" customWidth="1"/>
    <col min="8712" max="8712" width="15.42578125" customWidth="1"/>
    <col min="8713" max="8713" width="16.28515625" customWidth="1"/>
    <col min="8714" max="8714" width="15" customWidth="1"/>
    <col min="8715" max="8715" width="15.140625" customWidth="1"/>
    <col min="8961" max="8962" width="9.5703125" customWidth="1"/>
    <col min="8963" max="8963" width="11.7109375" customWidth="1"/>
    <col min="8964" max="8964" width="13.85546875" customWidth="1"/>
    <col min="8965" max="8965" width="8.85546875" customWidth="1"/>
    <col min="8966" max="8966" width="16.5703125" customWidth="1"/>
    <col min="8967" max="8967" width="16" customWidth="1"/>
    <col min="8968" max="8968" width="15.42578125" customWidth="1"/>
    <col min="8969" max="8969" width="16.28515625" customWidth="1"/>
    <col min="8970" max="8970" width="15" customWidth="1"/>
    <col min="8971" max="8971" width="15.140625" customWidth="1"/>
    <col min="9217" max="9218" width="9.5703125" customWidth="1"/>
    <col min="9219" max="9219" width="11.7109375" customWidth="1"/>
    <col min="9220" max="9220" width="13.85546875" customWidth="1"/>
    <col min="9221" max="9221" width="8.85546875" customWidth="1"/>
    <col min="9222" max="9222" width="16.5703125" customWidth="1"/>
    <col min="9223" max="9223" width="16" customWidth="1"/>
    <col min="9224" max="9224" width="15.42578125" customWidth="1"/>
    <col min="9225" max="9225" width="16.28515625" customWidth="1"/>
    <col min="9226" max="9226" width="15" customWidth="1"/>
    <col min="9227" max="9227" width="15.140625" customWidth="1"/>
    <col min="9473" max="9474" width="9.5703125" customWidth="1"/>
    <col min="9475" max="9475" width="11.7109375" customWidth="1"/>
    <col min="9476" max="9476" width="13.85546875" customWidth="1"/>
    <col min="9477" max="9477" width="8.85546875" customWidth="1"/>
    <col min="9478" max="9478" width="16.5703125" customWidth="1"/>
    <col min="9479" max="9479" width="16" customWidth="1"/>
    <col min="9480" max="9480" width="15.42578125" customWidth="1"/>
    <col min="9481" max="9481" width="16.28515625" customWidth="1"/>
    <col min="9482" max="9482" width="15" customWidth="1"/>
    <col min="9483" max="9483" width="15.140625" customWidth="1"/>
    <col min="9729" max="9730" width="9.5703125" customWidth="1"/>
    <col min="9731" max="9731" width="11.7109375" customWidth="1"/>
    <col min="9732" max="9732" width="13.85546875" customWidth="1"/>
    <col min="9733" max="9733" width="8.85546875" customWidth="1"/>
    <col min="9734" max="9734" width="16.5703125" customWidth="1"/>
    <col min="9735" max="9735" width="16" customWidth="1"/>
    <col min="9736" max="9736" width="15.42578125" customWidth="1"/>
    <col min="9737" max="9737" width="16.28515625" customWidth="1"/>
    <col min="9738" max="9738" width="15" customWidth="1"/>
    <col min="9739" max="9739" width="15.140625" customWidth="1"/>
    <col min="9985" max="9986" width="9.5703125" customWidth="1"/>
    <col min="9987" max="9987" width="11.7109375" customWidth="1"/>
    <col min="9988" max="9988" width="13.85546875" customWidth="1"/>
    <col min="9989" max="9989" width="8.85546875" customWidth="1"/>
    <col min="9990" max="9990" width="16.5703125" customWidth="1"/>
    <col min="9991" max="9991" width="16" customWidth="1"/>
    <col min="9992" max="9992" width="15.42578125" customWidth="1"/>
    <col min="9993" max="9993" width="16.28515625" customWidth="1"/>
    <col min="9994" max="9994" width="15" customWidth="1"/>
    <col min="9995" max="9995" width="15.140625" customWidth="1"/>
    <col min="10241" max="10242" width="9.5703125" customWidth="1"/>
    <col min="10243" max="10243" width="11.7109375" customWidth="1"/>
    <col min="10244" max="10244" width="13.85546875" customWidth="1"/>
    <col min="10245" max="10245" width="8.85546875" customWidth="1"/>
    <col min="10246" max="10246" width="16.5703125" customWidth="1"/>
    <col min="10247" max="10247" width="16" customWidth="1"/>
    <col min="10248" max="10248" width="15.42578125" customWidth="1"/>
    <col min="10249" max="10249" width="16.28515625" customWidth="1"/>
    <col min="10250" max="10250" width="15" customWidth="1"/>
    <col min="10251" max="10251" width="15.140625" customWidth="1"/>
    <col min="10497" max="10498" width="9.5703125" customWidth="1"/>
    <col min="10499" max="10499" width="11.7109375" customWidth="1"/>
    <col min="10500" max="10500" width="13.85546875" customWidth="1"/>
    <col min="10501" max="10501" width="8.85546875" customWidth="1"/>
    <col min="10502" max="10502" width="16.5703125" customWidth="1"/>
    <col min="10503" max="10503" width="16" customWidth="1"/>
    <col min="10504" max="10504" width="15.42578125" customWidth="1"/>
    <col min="10505" max="10505" width="16.28515625" customWidth="1"/>
    <col min="10506" max="10506" width="15" customWidth="1"/>
    <col min="10507" max="10507" width="15.140625" customWidth="1"/>
    <col min="10753" max="10754" width="9.5703125" customWidth="1"/>
    <col min="10755" max="10755" width="11.7109375" customWidth="1"/>
    <col min="10756" max="10756" width="13.85546875" customWidth="1"/>
    <col min="10757" max="10757" width="8.85546875" customWidth="1"/>
    <col min="10758" max="10758" width="16.5703125" customWidth="1"/>
    <col min="10759" max="10759" width="16" customWidth="1"/>
    <col min="10760" max="10760" width="15.42578125" customWidth="1"/>
    <col min="10761" max="10761" width="16.28515625" customWidth="1"/>
    <col min="10762" max="10762" width="15" customWidth="1"/>
    <col min="10763" max="10763" width="15.140625" customWidth="1"/>
    <col min="11009" max="11010" width="9.5703125" customWidth="1"/>
    <col min="11011" max="11011" width="11.7109375" customWidth="1"/>
    <col min="11012" max="11012" width="13.85546875" customWidth="1"/>
    <col min="11013" max="11013" width="8.85546875" customWidth="1"/>
    <col min="11014" max="11014" width="16.5703125" customWidth="1"/>
    <col min="11015" max="11015" width="16" customWidth="1"/>
    <col min="11016" max="11016" width="15.42578125" customWidth="1"/>
    <col min="11017" max="11017" width="16.28515625" customWidth="1"/>
    <col min="11018" max="11018" width="15" customWidth="1"/>
    <col min="11019" max="11019" width="15.140625" customWidth="1"/>
    <col min="11265" max="11266" width="9.5703125" customWidth="1"/>
    <col min="11267" max="11267" width="11.7109375" customWidth="1"/>
    <col min="11268" max="11268" width="13.85546875" customWidth="1"/>
    <col min="11269" max="11269" width="8.85546875" customWidth="1"/>
    <col min="11270" max="11270" width="16.5703125" customWidth="1"/>
    <col min="11271" max="11271" width="16" customWidth="1"/>
    <col min="11272" max="11272" width="15.42578125" customWidth="1"/>
    <col min="11273" max="11273" width="16.28515625" customWidth="1"/>
    <col min="11274" max="11274" width="15" customWidth="1"/>
    <col min="11275" max="11275" width="15.140625" customWidth="1"/>
    <col min="11521" max="11522" width="9.5703125" customWidth="1"/>
    <col min="11523" max="11523" width="11.7109375" customWidth="1"/>
    <col min="11524" max="11524" width="13.85546875" customWidth="1"/>
    <col min="11525" max="11525" width="8.85546875" customWidth="1"/>
    <col min="11526" max="11526" width="16.5703125" customWidth="1"/>
    <col min="11527" max="11527" width="16" customWidth="1"/>
    <col min="11528" max="11528" width="15.42578125" customWidth="1"/>
    <col min="11529" max="11529" width="16.28515625" customWidth="1"/>
    <col min="11530" max="11530" width="15" customWidth="1"/>
    <col min="11531" max="11531" width="15.140625" customWidth="1"/>
    <col min="11777" max="11778" width="9.5703125" customWidth="1"/>
    <col min="11779" max="11779" width="11.7109375" customWidth="1"/>
    <col min="11780" max="11780" width="13.85546875" customWidth="1"/>
    <col min="11781" max="11781" width="8.85546875" customWidth="1"/>
    <col min="11782" max="11782" width="16.5703125" customWidth="1"/>
    <col min="11783" max="11783" width="16" customWidth="1"/>
    <col min="11784" max="11784" width="15.42578125" customWidth="1"/>
    <col min="11785" max="11785" width="16.28515625" customWidth="1"/>
    <col min="11786" max="11786" width="15" customWidth="1"/>
    <col min="11787" max="11787" width="15.140625" customWidth="1"/>
    <col min="12033" max="12034" width="9.5703125" customWidth="1"/>
    <col min="12035" max="12035" width="11.7109375" customWidth="1"/>
    <col min="12036" max="12036" width="13.85546875" customWidth="1"/>
    <col min="12037" max="12037" width="8.85546875" customWidth="1"/>
    <col min="12038" max="12038" width="16.5703125" customWidth="1"/>
    <col min="12039" max="12039" width="16" customWidth="1"/>
    <col min="12040" max="12040" width="15.42578125" customWidth="1"/>
    <col min="12041" max="12041" width="16.28515625" customWidth="1"/>
    <col min="12042" max="12042" width="15" customWidth="1"/>
    <col min="12043" max="12043" width="15.140625" customWidth="1"/>
    <col min="12289" max="12290" width="9.5703125" customWidth="1"/>
    <col min="12291" max="12291" width="11.7109375" customWidth="1"/>
    <col min="12292" max="12292" width="13.85546875" customWidth="1"/>
    <col min="12293" max="12293" width="8.85546875" customWidth="1"/>
    <col min="12294" max="12294" width="16.5703125" customWidth="1"/>
    <col min="12295" max="12295" width="16" customWidth="1"/>
    <col min="12296" max="12296" width="15.42578125" customWidth="1"/>
    <col min="12297" max="12297" width="16.28515625" customWidth="1"/>
    <col min="12298" max="12298" width="15" customWidth="1"/>
    <col min="12299" max="12299" width="15.140625" customWidth="1"/>
    <col min="12545" max="12546" width="9.5703125" customWidth="1"/>
    <col min="12547" max="12547" width="11.7109375" customWidth="1"/>
    <col min="12548" max="12548" width="13.85546875" customWidth="1"/>
    <col min="12549" max="12549" width="8.85546875" customWidth="1"/>
    <col min="12550" max="12550" width="16.5703125" customWidth="1"/>
    <col min="12551" max="12551" width="16" customWidth="1"/>
    <col min="12552" max="12552" width="15.42578125" customWidth="1"/>
    <col min="12553" max="12553" width="16.28515625" customWidth="1"/>
    <col min="12554" max="12554" width="15" customWidth="1"/>
    <col min="12555" max="12555" width="15.140625" customWidth="1"/>
    <col min="12801" max="12802" width="9.5703125" customWidth="1"/>
    <col min="12803" max="12803" width="11.7109375" customWidth="1"/>
    <col min="12804" max="12804" width="13.85546875" customWidth="1"/>
    <col min="12805" max="12805" width="8.85546875" customWidth="1"/>
    <col min="12806" max="12806" width="16.5703125" customWidth="1"/>
    <col min="12807" max="12807" width="16" customWidth="1"/>
    <col min="12808" max="12808" width="15.42578125" customWidth="1"/>
    <col min="12809" max="12809" width="16.28515625" customWidth="1"/>
    <col min="12810" max="12810" width="15" customWidth="1"/>
    <col min="12811" max="12811" width="15.140625" customWidth="1"/>
    <col min="13057" max="13058" width="9.5703125" customWidth="1"/>
    <col min="13059" max="13059" width="11.7109375" customWidth="1"/>
    <col min="13060" max="13060" width="13.85546875" customWidth="1"/>
    <col min="13061" max="13061" width="8.85546875" customWidth="1"/>
    <col min="13062" max="13062" width="16.5703125" customWidth="1"/>
    <col min="13063" max="13063" width="16" customWidth="1"/>
    <col min="13064" max="13064" width="15.42578125" customWidth="1"/>
    <col min="13065" max="13065" width="16.28515625" customWidth="1"/>
    <col min="13066" max="13066" width="15" customWidth="1"/>
    <col min="13067" max="13067" width="15.140625" customWidth="1"/>
    <col min="13313" max="13314" width="9.5703125" customWidth="1"/>
    <col min="13315" max="13315" width="11.7109375" customWidth="1"/>
    <col min="13316" max="13316" width="13.85546875" customWidth="1"/>
    <col min="13317" max="13317" width="8.85546875" customWidth="1"/>
    <col min="13318" max="13318" width="16.5703125" customWidth="1"/>
    <col min="13319" max="13319" width="16" customWidth="1"/>
    <col min="13320" max="13320" width="15.42578125" customWidth="1"/>
    <col min="13321" max="13321" width="16.28515625" customWidth="1"/>
    <col min="13322" max="13322" width="15" customWidth="1"/>
    <col min="13323" max="13323" width="15.140625" customWidth="1"/>
    <col min="13569" max="13570" width="9.5703125" customWidth="1"/>
    <col min="13571" max="13571" width="11.7109375" customWidth="1"/>
    <col min="13572" max="13572" width="13.85546875" customWidth="1"/>
    <col min="13573" max="13573" width="8.85546875" customWidth="1"/>
    <col min="13574" max="13574" width="16.5703125" customWidth="1"/>
    <col min="13575" max="13575" width="16" customWidth="1"/>
    <col min="13576" max="13576" width="15.42578125" customWidth="1"/>
    <col min="13577" max="13577" width="16.28515625" customWidth="1"/>
    <col min="13578" max="13578" width="15" customWidth="1"/>
    <col min="13579" max="13579" width="15.140625" customWidth="1"/>
    <col min="13825" max="13826" width="9.5703125" customWidth="1"/>
    <col min="13827" max="13827" width="11.7109375" customWidth="1"/>
    <col min="13828" max="13828" width="13.85546875" customWidth="1"/>
    <col min="13829" max="13829" width="8.85546875" customWidth="1"/>
    <col min="13830" max="13830" width="16.5703125" customWidth="1"/>
    <col min="13831" max="13831" width="16" customWidth="1"/>
    <col min="13832" max="13832" width="15.42578125" customWidth="1"/>
    <col min="13833" max="13833" width="16.28515625" customWidth="1"/>
    <col min="13834" max="13834" width="15" customWidth="1"/>
    <col min="13835" max="13835" width="15.140625" customWidth="1"/>
    <col min="14081" max="14082" width="9.5703125" customWidth="1"/>
    <col min="14083" max="14083" width="11.7109375" customWidth="1"/>
    <col min="14084" max="14084" width="13.85546875" customWidth="1"/>
    <col min="14085" max="14085" width="8.85546875" customWidth="1"/>
    <col min="14086" max="14086" width="16.5703125" customWidth="1"/>
    <col min="14087" max="14087" width="16" customWidth="1"/>
    <col min="14088" max="14088" width="15.42578125" customWidth="1"/>
    <col min="14089" max="14089" width="16.28515625" customWidth="1"/>
    <col min="14090" max="14090" width="15" customWidth="1"/>
    <col min="14091" max="14091" width="15.140625" customWidth="1"/>
    <col min="14337" max="14338" width="9.5703125" customWidth="1"/>
    <col min="14339" max="14339" width="11.7109375" customWidth="1"/>
    <col min="14340" max="14340" width="13.85546875" customWidth="1"/>
    <col min="14341" max="14341" width="8.85546875" customWidth="1"/>
    <col min="14342" max="14342" width="16.5703125" customWidth="1"/>
    <col min="14343" max="14343" width="16" customWidth="1"/>
    <col min="14344" max="14344" width="15.42578125" customWidth="1"/>
    <col min="14345" max="14345" width="16.28515625" customWidth="1"/>
    <col min="14346" max="14346" width="15" customWidth="1"/>
    <col min="14347" max="14347" width="15.140625" customWidth="1"/>
    <col min="14593" max="14594" width="9.5703125" customWidth="1"/>
    <col min="14595" max="14595" width="11.7109375" customWidth="1"/>
    <col min="14596" max="14596" width="13.85546875" customWidth="1"/>
    <col min="14597" max="14597" width="8.85546875" customWidth="1"/>
    <col min="14598" max="14598" width="16.5703125" customWidth="1"/>
    <col min="14599" max="14599" width="16" customWidth="1"/>
    <col min="14600" max="14600" width="15.42578125" customWidth="1"/>
    <col min="14601" max="14601" width="16.28515625" customWidth="1"/>
    <col min="14602" max="14602" width="15" customWidth="1"/>
    <col min="14603" max="14603" width="15.140625" customWidth="1"/>
    <col min="14849" max="14850" width="9.5703125" customWidth="1"/>
    <col min="14851" max="14851" width="11.7109375" customWidth="1"/>
    <col min="14852" max="14852" width="13.85546875" customWidth="1"/>
    <col min="14853" max="14853" width="8.85546875" customWidth="1"/>
    <col min="14854" max="14854" width="16.5703125" customWidth="1"/>
    <col min="14855" max="14855" width="16" customWidth="1"/>
    <col min="14856" max="14856" width="15.42578125" customWidth="1"/>
    <col min="14857" max="14857" width="16.28515625" customWidth="1"/>
    <col min="14858" max="14858" width="15" customWidth="1"/>
    <col min="14859" max="14859" width="15.140625" customWidth="1"/>
    <col min="15105" max="15106" width="9.5703125" customWidth="1"/>
    <col min="15107" max="15107" width="11.7109375" customWidth="1"/>
    <col min="15108" max="15108" width="13.85546875" customWidth="1"/>
    <col min="15109" max="15109" width="8.85546875" customWidth="1"/>
    <col min="15110" max="15110" width="16.5703125" customWidth="1"/>
    <col min="15111" max="15111" width="16" customWidth="1"/>
    <col min="15112" max="15112" width="15.42578125" customWidth="1"/>
    <col min="15113" max="15113" width="16.28515625" customWidth="1"/>
    <col min="15114" max="15114" width="15" customWidth="1"/>
    <col min="15115" max="15115" width="15.140625" customWidth="1"/>
    <col min="15361" max="15362" width="9.5703125" customWidth="1"/>
    <col min="15363" max="15363" width="11.7109375" customWidth="1"/>
    <col min="15364" max="15364" width="13.85546875" customWidth="1"/>
    <col min="15365" max="15365" width="8.85546875" customWidth="1"/>
    <col min="15366" max="15366" width="16.5703125" customWidth="1"/>
    <col min="15367" max="15367" width="16" customWidth="1"/>
    <col min="15368" max="15368" width="15.42578125" customWidth="1"/>
    <col min="15369" max="15369" width="16.28515625" customWidth="1"/>
    <col min="15370" max="15370" width="15" customWidth="1"/>
    <col min="15371" max="15371" width="15.140625" customWidth="1"/>
    <col min="15617" max="15618" width="9.5703125" customWidth="1"/>
    <col min="15619" max="15619" width="11.7109375" customWidth="1"/>
    <col min="15620" max="15620" width="13.85546875" customWidth="1"/>
    <col min="15621" max="15621" width="8.85546875" customWidth="1"/>
    <col min="15622" max="15622" width="16.5703125" customWidth="1"/>
    <col min="15623" max="15623" width="16" customWidth="1"/>
    <col min="15624" max="15624" width="15.42578125" customWidth="1"/>
    <col min="15625" max="15625" width="16.28515625" customWidth="1"/>
    <col min="15626" max="15626" width="15" customWidth="1"/>
    <col min="15627" max="15627" width="15.140625" customWidth="1"/>
    <col min="15873" max="15874" width="9.5703125" customWidth="1"/>
    <col min="15875" max="15875" width="11.7109375" customWidth="1"/>
    <col min="15876" max="15876" width="13.85546875" customWidth="1"/>
    <col min="15877" max="15877" width="8.85546875" customWidth="1"/>
    <col min="15878" max="15878" width="16.5703125" customWidth="1"/>
    <col min="15879" max="15879" width="16" customWidth="1"/>
    <col min="15880" max="15880" width="15.42578125" customWidth="1"/>
    <col min="15881" max="15881" width="16.28515625" customWidth="1"/>
    <col min="15882" max="15882" width="15" customWidth="1"/>
    <col min="15883" max="15883" width="15.140625" customWidth="1"/>
    <col min="16129" max="16130" width="9.5703125" customWidth="1"/>
    <col min="16131" max="16131" width="11.7109375" customWidth="1"/>
    <col min="16132" max="16132" width="13.85546875" customWidth="1"/>
    <col min="16133" max="16133" width="8.85546875" customWidth="1"/>
    <col min="16134" max="16134" width="16.5703125" customWidth="1"/>
    <col min="16135" max="16135" width="16" customWidth="1"/>
    <col min="16136" max="16136" width="15.42578125" customWidth="1"/>
    <col min="16137" max="16137" width="16.28515625" customWidth="1"/>
    <col min="16138" max="16138" width="15" customWidth="1"/>
    <col min="16139" max="16139" width="15.140625" customWidth="1"/>
  </cols>
  <sheetData>
    <row r="1" spans="1:11" ht="18.2" customHeight="1">
      <c r="A1" s="256"/>
      <c r="B1" s="256"/>
      <c r="C1" s="256"/>
      <c r="D1" s="256"/>
      <c r="E1" s="256"/>
      <c r="F1" s="256"/>
      <c r="G1" s="256"/>
      <c r="H1" s="256"/>
      <c r="I1" s="256"/>
      <c r="J1" s="256"/>
      <c r="K1" s="256"/>
    </row>
    <row r="2" spans="1:11" ht="18.2" customHeight="1">
      <c r="A2" s="276" t="s">
        <v>630</v>
      </c>
      <c r="B2" s="276"/>
      <c r="C2" s="276"/>
      <c r="D2" s="284" t="s">
        <v>631</v>
      </c>
      <c r="E2" s="284"/>
      <c r="F2" s="284"/>
      <c r="G2" s="284"/>
      <c r="H2" s="284"/>
      <c r="I2" s="284"/>
      <c r="J2" s="284"/>
      <c r="K2" s="284"/>
    </row>
    <row r="3" spans="1:11" ht="3.75" customHeight="1">
      <c r="A3" s="256"/>
      <c r="B3" s="256"/>
      <c r="C3" s="256"/>
      <c r="D3" s="256"/>
      <c r="E3" s="256"/>
      <c r="F3" s="256"/>
      <c r="G3" s="256"/>
      <c r="H3" s="256"/>
      <c r="I3" s="256"/>
      <c r="J3" s="256"/>
      <c r="K3" s="256"/>
    </row>
    <row r="4" spans="1:11" ht="10.5" customHeight="1">
      <c r="A4" s="256"/>
      <c r="B4" s="257"/>
      <c r="C4" s="256"/>
      <c r="D4" s="256"/>
      <c r="E4" s="256"/>
      <c r="F4" s="256"/>
      <c r="G4" s="256"/>
      <c r="H4" s="256"/>
      <c r="I4" s="256"/>
      <c r="J4" s="256"/>
      <c r="K4" s="256"/>
    </row>
    <row r="5" spans="1:11" ht="21.95" customHeight="1">
      <c r="A5" s="289" t="s">
        <v>630</v>
      </c>
      <c r="B5" s="290"/>
      <c r="C5" s="289"/>
      <c r="D5" s="289"/>
      <c r="E5" s="289"/>
      <c r="F5" s="289"/>
      <c r="G5" s="289"/>
      <c r="H5" s="289"/>
      <c r="I5" s="289"/>
      <c r="J5" s="289"/>
      <c r="K5" s="289"/>
    </row>
    <row r="6" spans="1:11" ht="7.5" customHeight="1">
      <c r="A6" s="256"/>
      <c r="B6" s="257"/>
      <c r="C6" s="256"/>
      <c r="D6" s="256"/>
      <c r="E6" s="256"/>
      <c r="F6" s="256"/>
      <c r="G6" s="256"/>
      <c r="H6" s="256"/>
      <c r="I6" s="256"/>
      <c r="J6" s="256"/>
      <c r="K6" s="256"/>
    </row>
    <row r="7" spans="1:11" ht="4.5" customHeight="1">
      <c r="A7" s="275" t="s">
        <v>632</v>
      </c>
      <c r="B7" s="290"/>
      <c r="C7" s="275"/>
      <c r="D7" s="275"/>
      <c r="E7" s="275"/>
      <c r="F7" s="275"/>
      <c r="G7" s="275"/>
      <c r="H7" s="275"/>
      <c r="I7" s="275"/>
      <c r="J7" s="291" t="s">
        <v>791</v>
      </c>
      <c r="K7" s="291"/>
    </row>
    <row r="8" spans="1:11" ht="9.75" customHeight="1">
      <c r="A8" s="275"/>
      <c r="B8" s="275"/>
      <c r="C8" s="275"/>
      <c r="D8" s="275"/>
      <c r="E8" s="275"/>
      <c r="F8" s="275"/>
      <c r="G8" s="275"/>
      <c r="H8" s="275"/>
      <c r="I8" s="275"/>
      <c r="J8" s="291"/>
      <c r="K8" s="291"/>
    </row>
    <row r="9" spans="1:11" ht="20.45" customHeight="1">
      <c r="A9" s="256"/>
      <c r="B9" s="256"/>
      <c r="C9" s="256"/>
      <c r="D9" s="256"/>
      <c r="E9" s="256"/>
      <c r="F9" s="256"/>
      <c r="G9" s="256"/>
      <c r="H9" s="256"/>
      <c r="I9" s="256"/>
      <c r="J9" s="256"/>
      <c r="K9" s="256"/>
    </row>
    <row r="10" spans="1:11" ht="14.45" customHeight="1">
      <c r="A10" s="285" t="s">
        <v>633</v>
      </c>
      <c r="B10" s="285"/>
      <c r="C10" s="285"/>
      <c r="D10" s="259" t="s">
        <v>634</v>
      </c>
      <c r="E10" s="259" t="s">
        <v>635</v>
      </c>
      <c r="F10" s="286" t="s">
        <v>229</v>
      </c>
      <c r="G10" s="286"/>
      <c r="H10" s="286" t="s">
        <v>636</v>
      </c>
      <c r="I10" s="286"/>
      <c r="J10" s="287" t="s">
        <v>230</v>
      </c>
      <c r="K10" s="287"/>
    </row>
    <row r="11" spans="1:11" ht="14.45" customHeight="1">
      <c r="A11" s="288"/>
      <c r="B11" s="288"/>
      <c r="C11" s="288"/>
      <c r="D11" s="262" t="s">
        <v>637</v>
      </c>
      <c r="E11" s="262" t="s">
        <v>638</v>
      </c>
      <c r="F11" s="260" t="s">
        <v>639</v>
      </c>
      <c r="G11" s="260" t="s">
        <v>640</v>
      </c>
      <c r="H11" s="260" t="s">
        <v>639</v>
      </c>
      <c r="I11" s="260" t="s">
        <v>640</v>
      </c>
      <c r="J11" s="260" t="s">
        <v>639</v>
      </c>
      <c r="K11" s="261" t="s">
        <v>640</v>
      </c>
    </row>
    <row r="12" spans="1:11" ht="12.2" customHeight="1">
      <c r="A12" s="281" t="s">
        <v>641</v>
      </c>
      <c r="B12" s="281"/>
      <c r="C12" s="281"/>
      <c r="D12" s="281"/>
      <c r="E12" s="281"/>
      <c r="F12" s="281"/>
      <c r="G12" s="281"/>
      <c r="H12" s="281"/>
      <c r="I12" s="281"/>
      <c r="J12" s="281"/>
      <c r="K12" s="281"/>
    </row>
    <row r="13" spans="1:11" ht="33.75" customHeight="1">
      <c r="A13" s="280" t="s">
        <v>814</v>
      </c>
      <c r="B13" s="280"/>
      <c r="C13" s="280"/>
      <c r="D13" s="263" t="s">
        <v>792</v>
      </c>
      <c r="E13" s="263" t="s">
        <v>642</v>
      </c>
      <c r="F13" s="264">
        <v>0</v>
      </c>
      <c r="G13" s="264">
        <v>0</v>
      </c>
      <c r="H13" s="264">
        <v>4130449477.6100001</v>
      </c>
      <c r="I13" s="264">
        <v>4130370457.7600002</v>
      </c>
      <c r="J13" s="264">
        <v>79019.850000000006</v>
      </c>
      <c r="K13" s="265">
        <v>0</v>
      </c>
    </row>
    <row r="14" spans="1:11" ht="23.45" customHeight="1">
      <c r="A14" s="280" t="s">
        <v>643</v>
      </c>
      <c r="B14" s="280"/>
      <c r="C14" s="280"/>
      <c r="D14" s="263" t="s">
        <v>644</v>
      </c>
      <c r="E14" s="263" t="s">
        <v>642</v>
      </c>
      <c r="F14" s="264">
        <v>7000</v>
      </c>
      <c r="G14" s="264">
        <v>0</v>
      </c>
      <c r="H14" s="264">
        <v>0</v>
      </c>
      <c r="I14" s="264">
        <v>0</v>
      </c>
      <c r="J14" s="264">
        <v>7000</v>
      </c>
      <c r="K14" s="265">
        <v>0</v>
      </c>
    </row>
    <row r="15" spans="1:11" ht="12.2" customHeight="1">
      <c r="A15" s="278" t="s">
        <v>645</v>
      </c>
      <c r="B15" s="278"/>
      <c r="C15" s="278"/>
      <c r="D15" s="278"/>
      <c r="E15" s="278"/>
      <c r="F15" s="279">
        <v>7000</v>
      </c>
      <c r="G15" s="279">
        <v>0</v>
      </c>
      <c r="H15" s="279">
        <v>4130449477.6100001</v>
      </c>
      <c r="I15" s="279">
        <v>4130370457.7600002</v>
      </c>
      <c r="J15" s="279">
        <v>86019.85</v>
      </c>
      <c r="K15" s="266">
        <v>0</v>
      </c>
    </row>
    <row r="16" spans="1:11" ht="2.25" customHeight="1">
      <c r="A16" s="278"/>
      <c r="B16" s="278"/>
      <c r="C16" s="278"/>
      <c r="D16" s="278"/>
      <c r="E16" s="278"/>
      <c r="F16" s="279"/>
      <c r="G16" s="279"/>
      <c r="H16" s="279"/>
      <c r="I16" s="279"/>
      <c r="J16" s="279"/>
      <c r="K16" s="258"/>
    </row>
    <row r="17" spans="1:13" ht="12.95" customHeight="1">
      <c r="A17" s="281" t="s">
        <v>647</v>
      </c>
      <c r="B17" s="281"/>
      <c r="C17" s="281"/>
      <c r="D17" s="281"/>
      <c r="E17" s="281"/>
      <c r="F17" s="281"/>
      <c r="G17" s="281"/>
      <c r="H17" s="281"/>
      <c r="I17" s="281"/>
      <c r="J17" s="281"/>
      <c r="K17" s="281"/>
    </row>
    <row r="18" spans="1:13" ht="14.45" customHeight="1">
      <c r="A18" s="280" t="s">
        <v>647</v>
      </c>
      <c r="B18" s="280"/>
      <c r="C18" s="280"/>
      <c r="D18" s="263" t="s">
        <v>648</v>
      </c>
      <c r="E18" s="263" t="s">
        <v>642</v>
      </c>
      <c r="F18" s="264">
        <v>8600000</v>
      </c>
      <c r="G18" s="264">
        <v>0</v>
      </c>
      <c r="H18" s="264">
        <v>2593100000</v>
      </c>
      <c r="I18" s="264">
        <v>1628887800</v>
      </c>
      <c r="J18" s="264">
        <v>972812200</v>
      </c>
      <c r="K18" s="265">
        <v>0</v>
      </c>
      <c r="L18" s="163">
        <f>J18+J22+J26+J40</f>
        <v>10175800102.49</v>
      </c>
    </row>
    <row r="19" spans="1:13" ht="12.2" customHeight="1">
      <c r="A19" s="278" t="s">
        <v>645</v>
      </c>
      <c r="B19" s="278"/>
      <c r="C19" s="278"/>
      <c r="D19" s="278"/>
      <c r="E19" s="278"/>
      <c r="F19" s="279">
        <v>8600000</v>
      </c>
      <c r="G19" s="279">
        <v>0</v>
      </c>
      <c r="H19" s="279">
        <v>2593100000</v>
      </c>
      <c r="I19" s="279">
        <v>1628887800</v>
      </c>
      <c r="J19" s="279">
        <v>972812200</v>
      </c>
      <c r="K19" s="266">
        <v>0</v>
      </c>
      <c r="M19" s="163"/>
    </row>
    <row r="20" spans="1:13" ht="2.25" customHeight="1">
      <c r="A20" s="278"/>
      <c r="B20" s="278"/>
      <c r="C20" s="278"/>
      <c r="D20" s="278"/>
      <c r="E20" s="278"/>
      <c r="F20" s="279"/>
      <c r="G20" s="279"/>
      <c r="H20" s="279"/>
      <c r="I20" s="279"/>
      <c r="J20" s="279"/>
      <c r="K20" s="258"/>
    </row>
    <row r="21" spans="1:13" ht="12.2" customHeight="1">
      <c r="A21" s="281" t="s">
        <v>649</v>
      </c>
      <c r="B21" s="281"/>
      <c r="C21" s="281"/>
      <c r="D21" s="281"/>
      <c r="E21" s="281"/>
      <c r="F21" s="281"/>
      <c r="G21" s="281"/>
      <c r="H21" s="281"/>
      <c r="I21" s="281"/>
      <c r="J21" s="281"/>
      <c r="K21" s="281"/>
    </row>
    <row r="22" spans="1:13" ht="14.45" customHeight="1">
      <c r="A22" s="280" t="s">
        <v>650</v>
      </c>
      <c r="B22" s="280"/>
      <c r="C22" s="280"/>
      <c r="D22" s="263" t="s">
        <v>651</v>
      </c>
      <c r="E22" s="263" t="s">
        <v>642</v>
      </c>
      <c r="F22" s="264">
        <v>23580762.149999999</v>
      </c>
      <c r="G22" s="264">
        <v>0</v>
      </c>
      <c r="H22" s="264">
        <v>0</v>
      </c>
      <c r="I22" s="264">
        <v>0</v>
      </c>
      <c r="J22" s="264">
        <v>23580762.149999999</v>
      </c>
      <c r="K22" s="265">
        <v>0</v>
      </c>
    </row>
    <row r="23" spans="1:13" ht="12.95" customHeight="1">
      <c r="A23" s="278" t="s">
        <v>645</v>
      </c>
      <c r="B23" s="278"/>
      <c r="C23" s="278"/>
      <c r="D23" s="278"/>
      <c r="E23" s="278"/>
      <c r="F23" s="279">
        <v>23580762.149999999</v>
      </c>
      <c r="G23" s="279">
        <v>0</v>
      </c>
      <c r="H23" s="279">
        <v>0</v>
      </c>
      <c r="I23" s="279">
        <v>0</v>
      </c>
      <c r="J23" s="279">
        <v>23580762.149999999</v>
      </c>
      <c r="K23" s="266">
        <v>0</v>
      </c>
    </row>
    <row r="24" spans="1:13" ht="2.25" customHeight="1">
      <c r="A24" s="278"/>
      <c r="B24" s="278"/>
      <c r="C24" s="278"/>
      <c r="D24" s="278"/>
      <c r="E24" s="278"/>
      <c r="F24" s="279"/>
      <c r="G24" s="279"/>
      <c r="H24" s="279"/>
      <c r="I24" s="279"/>
      <c r="J24" s="279"/>
      <c r="K24" s="258"/>
    </row>
    <row r="25" spans="1:13" ht="12.2" customHeight="1">
      <c r="A25" s="281" t="s">
        <v>652</v>
      </c>
      <c r="B25" s="281"/>
      <c r="C25" s="281"/>
      <c r="D25" s="281"/>
      <c r="E25" s="281"/>
      <c r="F25" s="281"/>
      <c r="G25" s="281"/>
      <c r="H25" s="281"/>
      <c r="I25" s="281"/>
      <c r="J25" s="281"/>
      <c r="K25" s="281"/>
    </row>
    <row r="26" spans="1:13" ht="14.45" customHeight="1">
      <c r="A26" s="280" t="s">
        <v>653</v>
      </c>
      <c r="B26" s="280"/>
      <c r="C26" s="280"/>
      <c r="D26" s="263" t="s">
        <v>654</v>
      </c>
      <c r="E26" s="263" t="s">
        <v>642</v>
      </c>
      <c r="F26" s="264">
        <v>8996166953.7099991</v>
      </c>
      <c r="G26" s="264">
        <v>0</v>
      </c>
      <c r="H26" s="264">
        <v>0</v>
      </c>
      <c r="I26" s="264">
        <v>14507980.369999999</v>
      </c>
      <c r="J26" s="264">
        <v>8981658973.3400002</v>
      </c>
      <c r="K26" s="265">
        <v>0</v>
      </c>
      <c r="L26" s="163"/>
    </row>
    <row r="27" spans="1:13" ht="12.95" customHeight="1">
      <c r="A27" s="278" t="s">
        <v>645</v>
      </c>
      <c r="B27" s="278"/>
      <c r="C27" s="278"/>
      <c r="D27" s="278"/>
      <c r="E27" s="278"/>
      <c r="F27" s="279">
        <v>8996166953.7099991</v>
      </c>
      <c r="G27" s="279">
        <v>0</v>
      </c>
      <c r="H27" s="279">
        <v>0</v>
      </c>
      <c r="I27" s="279">
        <v>14507980.369999999</v>
      </c>
      <c r="J27" s="279">
        <v>8981658973.3400002</v>
      </c>
      <c r="K27" s="266">
        <v>0</v>
      </c>
    </row>
    <row r="28" spans="1:13" ht="1.5" customHeight="1">
      <c r="A28" s="278"/>
      <c r="B28" s="278"/>
      <c r="C28" s="278"/>
      <c r="D28" s="278"/>
      <c r="E28" s="278"/>
      <c r="F28" s="279"/>
      <c r="G28" s="279"/>
      <c r="H28" s="279"/>
      <c r="I28" s="279"/>
      <c r="J28" s="279"/>
      <c r="K28" s="258"/>
    </row>
    <row r="29" spans="1:13" ht="12.95" customHeight="1">
      <c r="A29" s="281" t="s">
        <v>655</v>
      </c>
      <c r="B29" s="281"/>
      <c r="C29" s="281"/>
      <c r="D29" s="281"/>
      <c r="E29" s="281"/>
      <c r="F29" s="281"/>
      <c r="G29" s="281"/>
      <c r="H29" s="281"/>
      <c r="I29" s="281"/>
      <c r="J29" s="281"/>
      <c r="K29" s="281"/>
    </row>
    <row r="30" spans="1:13" ht="14.45" customHeight="1">
      <c r="A30" s="280" t="s">
        <v>231</v>
      </c>
      <c r="B30" s="280"/>
      <c r="C30" s="280"/>
      <c r="D30" s="263" t="s">
        <v>656</v>
      </c>
      <c r="E30" s="263" t="s">
        <v>642</v>
      </c>
      <c r="F30" s="264">
        <v>146043204.41</v>
      </c>
      <c r="G30" s="264">
        <v>0</v>
      </c>
      <c r="H30" s="264">
        <v>427272.73</v>
      </c>
      <c r="I30" s="264">
        <v>0</v>
      </c>
      <c r="J30" s="264">
        <v>146470477.13999999</v>
      </c>
      <c r="K30" s="265">
        <v>0</v>
      </c>
      <c r="L30" s="163"/>
    </row>
    <row r="31" spans="1:13" ht="12.2" customHeight="1">
      <c r="A31" s="278" t="s">
        <v>645</v>
      </c>
      <c r="B31" s="278"/>
      <c r="C31" s="278"/>
      <c r="D31" s="278"/>
      <c r="E31" s="278"/>
      <c r="F31" s="279">
        <v>146043204.41</v>
      </c>
      <c r="G31" s="279">
        <v>0</v>
      </c>
      <c r="H31" s="279">
        <v>427272.73</v>
      </c>
      <c r="I31" s="279">
        <v>0</v>
      </c>
      <c r="J31" s="279">
        <v>146470477.13999999</v>
      </c>
      <c r="K31" s="266">
        <v>0</v>
      </c>
      <c r="L31" s="163"/>
    </row>
    <row r="32" spans="1:13" ht="2.25" customHeight="1">
      <c r="A32" s="278"/>
      <c r="B32" s="278"/>
      <c r="C32" s="278"/>
      <c r="D32" s="278"/>
      <c r="E32" s="278"/>
      <c r="F32" s="279"/>
      <c r="G32" s="279"/>
      <c r="H32" s="279"/>
      <c r="I32" s="279"/>
      <c r="J32" s="279"/>
      <c r="K32" s="258"/>
    </row>
    <row r="33" spans="1:12" ht="12.95" customHeight="1">
      <c r="A33" s="281" t="s">
        <v>655</v>
      </c>
      <c r="B33" s="281"/>
      <c r="C33" s="281"/>
      <c r="D33" s="281"/>
      <c r="E33" s="281"/>
      <c r="F33" s="281"/>
      <c r="G33" s="281"/>
      <c r="H33" s="281"/>
      <c r="I33" s="281"/>
      <c r="J33" s="281"/>
      <c r="K33" s="281"/>
    </row>
    <row r="34" spans="1:12" ht="14.45" customHeight="1">
      <c r="A34" s="280" t="s">
        <v>657</v>
      </c>
      <c r="B34" s="280"/>
      <c r="C34" s="280"/>
      <c r="D34" s="263" t="s">
        <v>658</v>
      </c>
      <c r="E34" s="263" t="s">
        <v>642</v>
      </c>
      <c r="F34" s="264">
        <v>1521681.8</v>
      </c>
      <c r="G34" s="264">
        <v>0</v>
      </c>
      <c r="H34" s="264">
        <v>0</v>
      </c>
      <c r="I34" s="264">
        <v>0</v>
      </c>
      <c r="J34" s="264">
        <v>1521681.8</v>
      </c>
      <c r="K34" s="265">
        <v>0</v>
      </c>
    </row>
    <row r="35" spans="1:12" ht="14.45" customHeight="1">
      <c r="A35" s="280" t="s">
        <v>793</v>
      </c>
      <c r="B35" s="280"/>
      <c r="C35" s="280"/>
      <c r="D35" s="263" t="s">
        <v>794</v>
      </c>
      <c r="E35" s="263" t="s">
        <v>642</v>
      </c>
      <c r="F35" s="264">
        <v>0</v>
      </c>
      <c r="G35" s="264">
        <v>0</v>
      </c>
      <c r="H35" s="264">
        <v>0.4</v>
      </c>
      <c r="I35" s="264">
        <v>0</v>
      </c>
      <c r="J35" s="264">
        <v>0.4</v>
      </c>
      <c r="K35" s="265">
        <v>0</v>
      </c>
    </row>
    <row r="36" spans="1:12" ht="23.45" customHeight="1">
      <c r="A36" s="280" t="s">
        <v>763</v>
      </c>
      <c r="B36" s="280"/>
      <c r="C36" s="280"/>
      <c r="D36" s="263" t="s">
        <v>764</v>
      </c>
      <c r="E36" s="263" t="s">
        <v>642</v>
      </c>
      <c r="F36" s="264">
        <v>1000000</v>
      </c>
      <c r="G36" s="264">
        <v>0</v>
      </c>
      <c r="H36" s="264">
        <v>0</v>
      </c>
      <c r="I36" s="264">
        <v>0</v>
      </c>
      <c r="J36" s="264">
        <v>1000000</v>
      </c>
      <c r="K36" s="265">
        <v>0</v>
      </c>
    </row>
    <row r="37" spans="1:12" ht="12.2" customHeight="1">
      <c r="A37" s="278" t="s">
        <v>645</v>
      </c>
      <c r="B37" s="278"/>
      <c r="C37" s="278"/>
      <c r="D37" s="278"/>
      <c r="E37" s="278"/>
      <c r="F37" s="279">
        <v>2521681.7999999998</v>
      </c>
      <c r="G37" s="279">
        <v>0</v>
      </c>
      <c r="H37" s="279">
        <v>0.4</v>
      </c>
      <c r="I37" s="279">
        <v>0</v>
      </c>
      <c r="J37" s="279">
        <v>2521682.2000000002</v>
      </c>
      <c r="K37" s="266">
        <v>0</v>
      </c>
      <c r="L37" s="163">
        <f>J37+J31</f>
        <v>148992159.33999997</v>
      </c>
    </row>
    <row r="38" spans="1:12" ht="2.25" customHeight="1">
      <c r="A38" s="278"/>
      <c r="B38" s="278"/>
      <c r="C38" s="278"/>
      <c r="D38" s="278"/>
      <c r="E38" s="278"/>
      <c r="F38" s="279"/>
      <c r="G38" s="279"/>
      <c r="H38" s="279"/>
      <c r="I38" s="279"/>
      <c r="J38" s="279"/>
      <c r="K38" s="258"/>
    </row>
    <row r="39" spans="1:12" ht="12.2" customHeight="1">
      <c r="A39" s="281" t="s">
        <v>659</v>
      </c>
      <c r="B39" s="281"/>
      <c r="C39" s="281"/>
      <c r="D39" s="281"/>
      <c r="E39" s="281"/>
      <c r="F39" s="281"/>
      <c r="G39" s="281"/>
      <c r="H39" s="281"/>
      <c r="I39" s="281"/>
      <c r="J39" s="281"/>
      <c r="K39" s="281"/>
    </row>
    <row r="40" spans="1:12" ht="14.45" customHeight="1">
      <c r="A40" s="280" t="s">
        <v>660</v>
      </c>
      <c r="B40" s="280"/>
      <c r="C40" s="280"/>
      <c r="D40" s="263" t="s">
        <v>661</v>
      </c>
      <c r="E40" s="263" t="s">
        <v>642</v>
      </c>
      <c r="F40" s="264">
        <v>197748167</v>
      </c>
      <c r="G40" s="264">
        <v>0</v>
      </c>
      <c r="H40" s="264">
        <v>0</v>
      </c>
      <c r="I40" s="264">
        <v>0</v>
      </c>
      <c r="J40" s="264">
        <v>197748167</v>
      </c>
      <c r="K40" s="265">
        <v>0</v>
      </c>
    </row>
    <row r="41" spans="1:12" ht="12.95" customHeight="1">
      <c r="A41" s="278" t="s">
        <v>645</v>
      </c>
      <c r="B41" s="278"/>
      <c r="C41" s="278"/>
      <c r="D41" s="278"/>
      <c r="E41" s="278"/>
      <c r="F41" s="279">
        <v>197748167</v>
      </c>
      <c r="G41" s="279">
        <v>0</v>
      </c>
      <c r="H41" s="279">
        <v>0</v>
      </c>
      <c r="I41" s="279">
        <v>0</v>
      </c>
      <c r="J41" s="279">
        <v>197748167</v>
      </c>
      <c r="K41" s="266">
        <v>0</v>
      </c>
    </row>
    <row r="42" spans="1:12" ht="2.25" customHeight="1">
      <c r="A42" s="278"/>
      <c r="B42" s="278"/>
      <c r="C42" s="278"/>
      <c r="D42" s="278"/>
      <c r="E42" s="278"/>
      <c r="F42" s="279"/>
      <c r="G42" s="279"/>
      <c r="H42" s="279"/>
      <c r="I42" s="279"/>
      <c r="J42" s="279"/>
      <c r="K42" s="258"/>
    </row>
    <row r="43" spans="1:12" ht="12.2" customHeight="1">
      <c r="A43" s="281" t="s">
        <v>662</v>
      </c>
      <c r="B43" s="281"/>
      <c r="C43" s="281"/>
      <c r="D43" s="281"/>
      <c r="E43" s="281"/>
      <c r="F43" s="281"/>
      <c r="G43" s="281"/>
      <c r="H43" s="281"/>
      <c r="I43" s="281"/>
      <c r="J43" s="281"/>
      <c r="K43" s="281"/>
    </row>
    <row r="44" spans="1:12" ht="14.45" customHeight="1">
      <c r="A44" s="280" t="s">
        <v>663</v>
      </c>
      <c r="B44" s="280"/>
      <c r="C44" s="280"/>
      <c r="D44" s="263" t="s">
        <v>664</v>
      </c>
      <c r="E44" s="263" t="s">
        <v>642</v>
      </c>
      <c r="F44" s="264">
        <v>317599661.49000001</v>
      </c>
      <c r="G44" s="264">
        <v>0</v>
      </c>
      <c r="H44" s="264">
        <v>0</v>
      </c>
      <c r="I44" s="264">
        <v>0</v>
      </c>
      <c r="J44" s="264">
        <v>317599661.49000001</v>
      </c>
      <c r="K44" s="265">
        <v>0</v>
      </c>
    </row>
    <row r="45" spans="1:12" ht="12.95" customHeight="1">
      <c r="A45" s="278" t="s">
        <v>645</v>
      </c>
      <c r="B45" s="278"/>
      <c r="C45" s="278"/>
      <c r="D45" s="278"/>
      <c r="E45" s="278"/>
      <c r="F45" s="279">
        <v>317599661.49000001</v>
      </c>
      <c r="G45" s="279">
        <v>0</v>
      </c>
      <c r="H45" s="279">
        <v>0</v>
      </c>
      <c r="I45" s="279">
        <v>0</v>
      </c>
      <c r="J45" s="279">
        <v>317599661.49000001</v>
      </c>
      <c r="K45" s="266">
        <v>0</v>
      </c>
    </row>
    <row r="46" spans="1:12" ht="1.5" customHeight="1">
      <c r="A46" s="278"/>
      <c r="B46" s="278"/>
      <c r="C46" s="278"/>
      <c r="D46" s="278"/>
      <c r="E46" s="278"/>
      <c r="F46" s="279"/>
      <c r="G46" s="279"/>
      <c r="H46" s="279"/>
      <c r="I46" s="279"/>
      <c r="J46" s="279"/>
      <c r="K46" s="258"/>
    </row>
    <row r="47" spans="1:12" ht="12.95" customHeight="1">
      <c r="A47" s="281" t="s">
        <v>292</v>
      </c>
      <c r="B47" s="281"/>
      <c r="C47" s="281"/>
      <c r="D47" s="281"/>
      <c r="E47" s="281"/>
      <c r="F47" s="281"/>
      <c r="G47" s="281"/>
      <c r="H47" s="281"/>
      <c r="I47" s="281"/>
      <c r="J47" s="281"/>
      <c r="K47" s="281"/>
    </row>
    <row r="48" spans="1:12" ht="14.45" customHeight="1">
      <c r="A48" s="280" t="s">
        <v>762</v>
      </c>
      <c r="B48" s="280"/>
      <c r="C48" s="280"/>
      <c r="D48" s="263" t="s">
        <v>761</v>
      </c>
      <c r="E48" s="263" t="s">
        <v>642</v>
      </c>
      <c r="F48" s="264">
        <v>1270000000</v>
      </c>
      <c r="G48" s="264">
        <v>0</v>
      </c>
      <c r="H48" s="264">
        <v>0</v>
      </c>
      <c r="I48" s="264">
        <v>0</v>
      </c>
      <c r="J48" s="264">
        <v>1270000000</v>
      </c>
      <c r="K48" s="265">
        <v>0</v>
      </c>
    </row>
    <row r="49" spans="1:12" ht="12.2" customHeight="1">
      <c r="A49" s="278" t="s">
        <v>645</v>
      </c>
      <c r="B49" s="278"/>
      <c r="C49" s="278"/>
      <c r="D49" s="278"/>
      <c r="E49" s="278"/>
      <c r="F49" s="279">
        <v>1270000000</v>
      </c>
      <c r="G49" s="279">
        <v>0</v>
      </c>
      <c r="H49" s="279">
        <v>0</v>
      </c>
      <c r="I49" s="279">
        <v>0</v>
      </c>
      <c r="J49" s="279">
        <v>1270000000</v>
      </c>
      <c r="K49" s="266">
        <v>0</v>
      </c>
      <c r="L49" s="163">
        <f>J48+J45</f>
        <v>1587599661.49</v>
      </c>
    </row>
    <row r="50" spans="1:12" ht="2.25" customHeight="1">
      <c r="A50" s="278"/>
      <c r="B50" s="278"/>
      <c r="C50" s="278"/>
      <c r="D50" s="278"/>
      <c r="E50" s="278"/>
      <c r="F50" s="279"/>
      <c r="G50" s="279"/>
      <c r="H50" s="279"/>
      <c r="I50" s="279"/>
      <c r="J50" s="279"/>
      <c r="K50" s="258"/>
    </row>
    <row r="51" spans="1:12" ht="12.95" customHeight="1">
      <c r="A51" s="281" t="s">
        <v>795</v>
      </c>
      <c r="B51" s="281"/>
      <c r="C51" s="281"/>
      <c r="D51" s="281"/>
      <c r="E51" s="281"/>
      <c r="F51" s="281"/>
      <c r="G51" s="281"/>
      <c r="H51" s="281"/>
      <c r="I51" s="281"/>
      <c r="J51" s="281"/>
      <c r="K51" s="281"/>
    </row>
    <row r="52" spans="1:12" ht="14.45" customHeight="1">
      <c r="A52" s="280" t="s">
        <v>795</v>
      </c>
      <c r="B52" s="280"/>
      <c r="C52" s="280"/>
      <c r="D52" s="263" t="s">
        <v>796</v>
      </c>
      <c r="E52" s="263" t="s">
        <v>642</v>
      </c>
      <c r="F52" s="264">
        <v>0</v>
      </c>
      <c r="G52" s="264">
        <v>0</v>
      </c>
      <c r="H52" s="264">
        <v>1800000</v>
      </c>
      <c r="I52" s="264">
        <v>0</v>
      </c>
      <c r="J52" s="264">
        <v>1800000</v>
      </c>
      <c r="K52" s="265">
        <v>0</v>
      </c>
      <c r="L52" s="163">
        <f>J52</f>
        <v>1800000</v>
      </c>
    </row>
    <row r="53" spans="1:12" ht="12.2" customHeight="1">
      <c r="A53" s="278" t="s">
        <v>645</v>
      </c>
      <c r="B53" s="278"/>
      <c r="C53" s="278"/>
      <c r="D53" s="278"/>
      <c r="E53" s="278"/>
      <c r="F53" s="279">
        <v>0</v>
      </c>
      <c r="G53" s="279">
        <v>0</v>
      </c>
      <c r="H53" s="279">
        <v>1800000</v>
      </c>
      <c r="I53" s="279">
        <v>0</v>
      </c>
      <c r="J53" s="279">
        <v>1800000</v>
      </c>
      <c r="K53" s="266">
        <v>0</v>
      </c>
    </row>
    <row r="54" spans="1:12" ht="2.25" customHeight="1">
      <c r="A54" s="278"/>
      <c r="B54" s="278"/>
      <c r="C54" s="278"/>
      <c r="D54" s="278"/>
      <c r="E54" s="278"/>
      <c r="F54" s="279"/>
      <c r="G54" s="279"/>
      <c r="H54" s="279"/>
      <c r="I54" s="279"/>
      <c r="J54" s="279"/>
      <c r="K54" s="258"/>
    </row>
    <row r="55" spans="1:12" ht="12.2" customHeight="1">
      <c r="A55" s="281" t="s">
        <v>665</v>
      </c>
      <c r="B55" s="281"/>
      <c r="C55" s="281"/>
      <c r="D55" s="281"/>
      <c r="E55" s="281"/>
      <c r="F55" s="281"/>
      <c r="G55" s="281"/>
      <c r="H55" s="281"/>
      <c r="I55" s="281"/>
      <c r="J55" s="281"/>
      <c r="K55" s="281"/>
    </row>
    <row r="56" spans="1:12" ht="15.2" customHeight="1">
      <c r="A56" s="280" t="s">
        <v>666</v>
      </c>
      <c r="B56" s="280"/>
      <c r="C56" s="280"/>
      <c r="D56" s="263" t="s">
        <v>667</v>
      </c>
      <c r="E56" s="263" t="s">
        <v>642</v>
      </c>
      <c r="F56" s="264">
        <v>20000000</v>
      </c>
      <c r="G56" s="264">
        <v>0</v>
      </c>
      <c r="H56" s="264">
        <v>0</v>
      </c>
      <c r="I56" s="264">
        <v>0</v>
      </c>
      <c r="J56" s="264">
        <v>20000000</v>
      </c>
      <c r="K56" s="265">
        <v>0</v>
      </c>
    </row>
    <row r="57" spans="1:12" ht="12.2" customHeight="1">
      <c r="A57" s="278" t="s">
        <v>645</v>
      </c>
      <c r="B57" s="278"/>
      <c r="C57" s="278"/>
      <c r="D57" s="278"/>
      <c r="E57" s="278"/>
      <c r="F57" s="279">
        <v>20000000</v>
      </c>
      <c r="G57" s="279">
        <v>0</v>
      </c>
      <c r="H57" s="279">
        <v>0</v>
      </c>
      <c r="I57" s="279">
        <v>0</v>
      </c>
      <c r="J57" s="279">
        <v>20000000</v>
      </c>
      <c r="K57" s="266">
        <v>0</v>
      </c>
    </row>
    <row r="58" spans="1:12" ht="2.25" customHeight="1">
      <c r="A58" s="278"/>
      <c r="B58" s="278"/>
      <c r="C58" s="278"/>
      <c r="D58" s="278"/>
      <c r="E58" s="278"/>
      <c r="F58" s="279"/>
      <c r="G58" s="279"/>
      <c r="H58" s="279"/>
      <c r="I58" s="279"/>
      <c r="J58" s="279"/>
      <c r="K58" s="258"/>
    </row>
    <row r="59" spans="1:12" ht="12.2" customHeight="1">
      <c r="A59" s="281" t="s">
        <v>228</v>
      </c>
      <c r="B59" s="281"/>
      <c r="C59" s="281"/>
      <c r="D59" s="281"/>
      <c r="E59" s="281"/>
      <c r="F59" s="281"/>
      <c r="G59" s="281"/>
      <c r="H59" s="281"/>
      <c r="I59" s="281"/>
      <c r="J59" s="281"/>
      <c r="K59" s="281"/>
    </row>
    <row r="60" spans="1:12" ht="14.45" customHeight="1">
      <c r="A60" s="280" t="s">
        <v>228</v>
      </c>
      <c r="B60" s="280"/>
      <c r="C60" s="280"/>
      <c r="D60" s="263" t="s">
        <v>668</v>
      </c>
      <c r="E60" s="263" t="s">
        <v>642</v>
      </c>
      <c r="F60" s="264">
        <v>4036150</v>
      </c>
      <c r="G60" s="264">
        <v>0</v>
      </c>
      <c r="H60" s="264">
        <v>0</v>
      </c>
      <c r="I60" s="264">
        <v>0</v>
      </c>
      <c r="J60" s="264">
        <v>4036150</v>
      </c>
      <c r="K60" s="265">
        <v>0</v>
      </c>
    </row>
    <row r="61" spans="1:12" ht="12.95" customHeight="1">
      <c r="A61" s="278" t="s">
        <v>645</v>
      </c>
      <c r="B61" s="278"/>
      <c r="C61" s="278"/>
      <c r="D61" s="278"/>
      <c r="E61" s="278"/>
      <c r="F61" s="279">
        <v>4036150</v>
      </c>
      <c r="G61" s="279">
        <v>0</v>
      </c>
      <c r="H61" s="279">
        <v>0</v>
      </c>
      <c r="I61" s="279">
        <v>0</v>
      </c>
      <c r="J61" s="279">
        <v>4036150</v>
      </c>
      <c r="K61" s="266">
        <v>0</v>
      </c>
    </row>
    <row r="62" spans="1:12" ht="1.5" customHeight="1">
      <c r="A62" s="278"/>
      <c r="B62" s="278"/>
      <c r="C62" s="278"/>
      <c r="D62" s="278"/>
      <c r="E62" s="278"/>
      <c r="F62" s="279"/>
      <c r="G62" s="279"/>
      <c r="H62" s="279"/>
      <c r="I62" s="279"/>
      <c r="J62" s="279"/>
      <c r="K62" s="258"/>
    </row>
    <row r="63" spans="1:12" ht="12.95" customHeight="1">
      <c r="A63" s="281" t="s">
        <v>233</v>
      </c>
      <c r="B63" s="281"/>
      <c r="C63" s="281"/>
      <c r="D63" s="281"/>
      <c r="E63" s="281"/>
      <c r="F63" s="281"/>
      <c r="G63" s="281"/>
      <c r="H63" s="281"/>
      <c r="I63" s="281"/>
      <c r="J63" s="281"/>
      <c r="K63" s="281"/>
    </row>
    <row r="64" spans="1:12" ht="14.45" customHeight="1">
      <c r="A64" s="280" t="s">
        <v>233</v>
      </c>
      <c r="B64" s="280"/>
      <c r="C64" s="280"/>
      <c r="D64" s="263" t="s">
        <v>669</v>
      </c>
      <c r="E64" s="263" t="s">
        <v>642</v>
      </c>
      <c r="F64" s="264">
        <v>16500000</v>
      </c>
      <c r="G64" s="264">
        <v>0</v>
      </c>
      <c r="H64" s="264">
        <v>0</v>
      </c>
      <c r="I64" s="264">
        <v>0</v>
      </c>
      <c r="J64" s="264">
        <v>16500000</v>
      </c>
      <c r="K64" s="265">
        <v>0</v>
      </c>
    </row>
    <row r="65" spans="1:12" ht="12.2" customHeight="1">
      <c r="A65" s="278" t="s">
        <v>645</v>
      </c>
      <c r="B65" s="278"/>
      <c r="C65" s="278"/>
      <c r="D65" s="278"/>
      <c r="E65" s="278"/>
      <c r="F65" s="279">
        <v>16500000</v>
      </c>
      <c r="G65" s="279">
        <v>0</v>
      </c>
      <c r="H65" s="279">
        <v>0</v>
      </c>
      <c r="I65" s="279">
        <v>0</v>
      </c>
      <c r="J65" s="279">
        <v>16500000</v>
      </c>
      <c r="K65" s="266">
        <v>0</v>
      </c>
    </row>
    <row r="66" spans="1:12" ht="2.25" customHeight="1">
      <c r="A66" s="278"/>
      <c r="B66" s="278"/>
      <c r="C66" s="278"/>
      <c r="D66" s="278"/>
      <c r="E66" s="278"/>
      <c r="F66" s="279"/>
      <c r="G66" s="279"/>
      <c r="H66" s="279"/>
      <c r="I66" s="279"/>
      <c r="J66" s="279"/>
      <c r="K66" s="258"/>
    </row>
    <row r="67" spans="1:12" ht="12.95" customHeight="1">
      <c r="A67" s="281" t="s">
        <v>670</v>
      </c>
      <c r="B67" s="281"/>
      <c r="C67" s="281"/>
      <c r="D67" s="281"/>
      <c r="E67" s="281"/>
      <c r="F67" s="281"/>
      <c r="G67" s="281"/>
      <c r="H67" s="281"/>
      <c r="I67" s="281"/>
      <c r="J67" s="281"/>
      <c r="K67" s="281"/>
      <c r="L67" s="163"/>
    </row>
    <row r="68" spans="1:12" ht="14.45" customHeight="1">
      <c r="A68" s="280" t="s">
        <v>671</v>
      </c>
      <c r="B68" s="280"/>
      <c r="C68" s="280"/>
      <c r="D68" s="263" t="s">
        <v>672</v>
      </c>
      <c r="E68" s="263" t="s">
        <v>642</v>
      </c>
      <c r="F68" s="264">
        <v>779000</v>
      </c>
      <c r="G68" s="264">
        <v>0</v>
      </c>
      <c r="H68" s="264">
        <v>0</v>
      </c>
      <c r="I68" s="264">
        <v>0</v>
      </c>
      <c r="J68" s="264">
        <v>779000</v>
      </c>
      <c r="K68" s="265">
        <v>0</v>
      </c>
    </row>
    <row r="69" spans="1:12" ht="12.2" customHeight="1">
      <c r="A69" s="278" t="s">
        <v>645</v>
      </c>
      <c r="B69" s="278"/>
      <c r="C69" s="278"/>
      <c r="D69" s="278"/>
      <c r="E69" s="278"/>
      <c r="F69" s="279">
        <v>779000</v>
      </c>
      <c r="G69" s="279">
        <v>0</v>
      </c>
      <c r="H69" s="279">
        <v>0</v>
      </c>
      <c r="I69" s="279">
        <v>0</v>
      </c>
      <c r="J69" s="279">
        <v>779000</v>
      </c>
      <c r="K69" s="266">
        <v>0</v>
      </c>
      <c r="L69" s="163">
        <f>J69+J65+J61+J57</f>
        <v>41315150</v>
      </c>
    </row>
    <row r="70" spans="1:12" ht="2.25" customHeight="1">
      <c r="A70" s="278"/>
      <c r="B70" s="278"/>
      <c r="C70" s="278"/>
      <c r="D70" s="278"/>
      <c r="E70" s="278"/>
      <c r="F70" s="279"/>
      <c r="G70" s="279"/>
      <c r="H70" s="279"/>
      <c r="I70" s="279"/>
      <c r="J70" s="279"/>
      <c r="K70" s="258"/>
    </row>
    <row r="71" spans="1:12" ht="12.2" customHeight="1">
      <c r="A71" s="281" t="s">
        <v>665</v>
      </c>
      <c r="B71" s="281"/>
      <c r="C71" s="281"/>
      <c r="D71" s="281"/>
      <c r="E71" s="281"/>
      <c r="F71" s="281"/>
      <c r="G71" s="281"/>
      <c r="H71" s="281"/>
      <c r="I71" s="281"/>
      <c r="J71" s="281"/>
      <c r="K71" s="281"/>
    </row>
    <row r="72" spans="1:12" ht="23.45" customHeight="1">
      <c r="A72" s="280" t="s">
        <v>673</v>
      </c>
      <c r="B72" s="280"/>
      <c r="C72" s="280"/>
      <c r="D72" s="263" t="s">
        <v>674</v>
      </c>
      <c r="E72" s="263" t="s">
        <v>642</v>
      </c>
      <c r="F72" s="264">
        <v>0</v>
      </c>
      <c r="G72" s="264">
        <v>4993839.76</v>
      </c>
      <c r="H72" s="264">
        <v>0</v>
      </c>
      <c r="I72" s="264">
        <v>499657.77</v>
      </c>
      <c r="J72" s="264">
        <v>0</v>
      </c>
      <c r="K72" s="265">
        <v>5493497.5300000003</v>
      </c>
      <c r="L72" s="163"/>
    </row>
    <row r="73" spans="1:12" ht="12.2" customHeight="1">
      <c r="A73" s="278" t="s">
        <v>645</v>
      </c>
      <c r="B73" s="278"/>
      <c r="C73" s="278"/>
      <c r="D73" s="278"/>
      <c r="E73" s="278"/>
      <c r="F73" s="279">
        <v>0</v>
      </c>
      <c r="G73" s="279">
        <v>4993839.76</v>
      </c>
      <c r="H73" s="279">
        <v>0</v>
      </c>
      <c r="I73" s="279">
        <v>499657.77</v>
      </c>
      <c r="J73" s="279">
        <v>0</v>
      </c>
      <c r="K73" s="266">
        <v>5493497.5300000003</v>
      </c>
    </row>
    <row r="74" spans="1:12" ht="2.25" customHeight="1">
      <c r="A74" s="278"/>
      <c r="B74" s="278"/>
      <c r="C74" s="278"/>
      <c r="D74" s="278"/>
      <c r="E74" s="278"/>
      <c r="F74" s="279"/>
      <c r="G74" s="279"/>
      <c r="H74" s="279"/>
      <c r="I74" s="279"/>
      <c r="J74" s="279"/>
      <c r="K74" s="258"/>
    </row>
    <row r="75" spans="1:12" ht="12.95" customHeight="1">
      <c r="A75" s="281" t="s">
        <v>228</v>
      </c>
      <c r="B75" s="281"/>
      <c r="C75" s="281"/>
      <c r="D75" s="281"/>
      <c r="E75" s="281"/>
      <c r="F75" s="281"/>
      <c r="G75" s="281"/>
      <c r="H75" s="281"/>
      <c r="I75" s="281"/>
      <c r="J75" s="281"/>
      <c r="K75" s="281"/>
    </row>
    <row r="76" spans="1:12" ht="22.7" customHeight="1">
      <c r="A76" s="280" t="s">
        <v>675</v>
      </c>
      <c r="B76" s="280"/>
      <c r="C76" s="280"/>
      <c r="D76" s="263" t="s">
        <v>676</v>
      </c>
      <c r="E76" s="263" t="s">
        <v>642</v>
      </c>
      <c r="F76" s="264">
        <v>0</v>
      </c>
      <c r="G76" s="264">
        <v>4036150</v>
      </c>
      <c r="H76" s="264">
        <v>0</v>
      </c>
      <c r="I76" s="264">
        <v>0</v>
      </c>
      <c r="J76" s="264">
        <v>0</v>
      </c>
      <c r="K76" s="265">
        <v>4036150</v>
      </c>
    </row>
    <row r="77" spans="1:12" ht="12.95" customHeight="1">
      <c r="A77" s="278" t="s">
        <v>645</v>
      </c>
      <c r="B77" s="278"/>
      <c r="C77" s="278"/>
      <c r="D77" s="278"/>
      <c r="E77" s="278"/>
      <c r="F77" s="279">
        <v>0</v>
      </c>
      <c r="G77" s="279">
        <v>4036150</v>
      </c>
      <c r="H77" s="279">
        <v>0</v>
      </c>
      <c r="I77" s="279">
        <v>0</v>
      </c>
      <c r="J77" s="279">
        <v>0</v>
      </c>
      <c r="K77" s="266">
        <v>4036150</v>
      </c>
    </row>
    <row r="78" spans="1:12" ht="2.25" customHeight="1">
      <c r="A78" s="278"/>
      <c r="B78" s="278"/>
      <c r="C78" s="278"/>
      <c r="D78" s="278"/>
      <c r="E78" s="278"/>
      <c r="F78" s="279"/>
      <c r="G78" s="279"/>
      <c r="H78" s="279"/>
      <c r="I78" s="279"/>
      <c r="J78" s="279"/>
      <c r="K78" s="258"/>
    </row>
    <row r="79" spans="1:12" ht="12.2" customHeight="1">
      <c r="A79" s="281" t="s">
        <v>233</v>
      </c>
      <c r="B79" s="281"/>
      <c r="C79" s="281"/>
      <c r="D79" s="281"/>
      <c r="E79" s="281"/>
      <c r="F79" s="281"/>
      <c r="G79" s="281"/>
      <c r="H79" s="281"/>
      <c r="I79" s="281"/>
      <c r="J79" s="281"/>
      <c r="K79" s="281"/>
    </row>
    <row r="80" spans="1:12" ht="23.45" customHeight="1">
      <c r="A80" s="280" t="s">
        <v>677</v>
      </c>
      <c r="B80" s="280"/>
      <c r="C80" s="280"/>
      <c r="D80" s="263" t="s">
        <v>678</v>
      </c>
      <c r="E80" s="263" t="s">
        <v>642</v>
      </c>
      <c r="F80" s="264">
        <v>0</v>
      </c>
      <c r="G80" s="264">
        <v>16477415.779999999</v>
      </c>
      <c r="H80" s="264">
        <v>0</v>
      </c>
      <c r="I80" s="264">
        <v>22584.22</v>
      </c>
      <c r="J80" s="264">
        <v>0</v>
      </c>
      <c r="K80" s="265">
        <v>16500000</v>
      </c>
      <c r="L80" s="163"/>
    </row>
    <row r="81" spans="1:14" ht="12.2" customHeight="1">
      <c r="A81" s="278" t="s">
        <v>645</v>
      </c>
      <c r="B81" s="278"/>
      <c r="C81" s="278"/>
      <c r="D81" s="278"/>
      <c r="E81" s="278"/>
      <c r="F81" s="279">
        <v>0</v>
      </c>
      <c r="G81" s="279">
        <v>16477415.779999999</v>
      </c>
      <c r="H81" s="279">
        <v>0</v>
      </c>
      <c r="I81" s="279">
        <v>22584.22</v>
      </c>
      <c r="J81" s="279">
        <v>0</v>
      </c>
      <c r="K81" s="266">
        <v>16500000</v>
      </c>
    </row>
    <row r="82" spans="1:14" ht="2.25" customHeight="1">
      <c r="A82" s="278"/>
      <c r="B82" s="278"/>
      <c r="C82" s="278"/>
      <c r="D82" s="278"/>
      <c r="E82" s="278"/>
      <c r="F82" s="279"/>
      <c r="G82" s="279"/>
      <c r="H82" s="279"/>
      <c r="I82" s="279"/>
      <c r="J82" s="279"/>
      <c r="K82" s="258"/>
    </row>
    <row r="83" spans="1:14" ht="12.2" customHeight="1">
      <c r="A83" s="281" t="s">
        <v>670</v>
      </c>
      <c r="B83" s="281"/>
      <c r="C83" s="281"/>
      <c r="D83" s="281"/>
      <c r="E83" s="281"/>
      <c r="F83" s="281"/>
      <c r="G83" s="281"/>
      <c r="H83" s="281"/>
      <c r="I83" s="281"/>
      <c r="J83" s="281"/>
      <c r="K83" s="281"/>
    </row>
    <row r="84" spans="1:14" ht="23.45" customHeight="1">
      <c r="A84" s="280" t="s">
        <v>679</v>
      </c>
      <c r="B84" s="280"/>
      <c r="C84" s="280"/>
      <c r="D84" s="263" t="s">
        <v>680</v>
      </c>
      <c r="E84" s="263" t="s">
        <v>642</v>
      </c>
      <c r="F84" s="264">
        <v>0</v>
      </c>
      <c r="G84" s="264">
        <v>779000</v>
      </c>
      <c r="H84" s="264">
        <v>0</v>
      </c>
      <c r="I84" s="264">
        <v>0</v>
      </c>
      <c r="J84" s="264">
        <v>0</v>
      </c>
      <c r="K84" s="265">
        <v>779000</v>
      </c>
    </row>
    <row r="85" spans="1:14" ht="12.2" customHeight="1">
      <c r="A85" s="278" t="s">
        <v>645</v>
      </c>
      <c r="B85" s="278"/>
      <c r="C85" s="278"/>
      <c r="D85" s="278"/>
      <c r="E85" s="278"/>
      <c r="F85" s="279">
        <v>0</v>
      </c>
      <c r="G85" s="279">
        <v>779000</v>
      </c>
      <c r="H85" s="279">
        <v>0</v>
      </c>
      <c r="I85" s="279">
        <v>0</v>
      </c>
      <c r="J85" s="279">
        <v>0</v>
      </c>
      <c r="K85" s="266">
        <v>779000</v>
      </c>
      <c r="L85" s="163">
        <f>K85+K81+K77+K73</f>
        <v>26808647.530000001</v>
      </c>
      <c r="M85" s="163">
        <f>L69-L85</f>
        <v>14506502.469999999</v>
      </c>
      <c r="N85" s="163"/>
    </row>
    <row r="86" spans="1:14" ht="2.25" customHeight="1">
      <c r="A86" s="278"/>
      <c r="B86" s="278"/>
      <c r="C86" s="278"/>
      <c r="D86" s="278"/>
      <c r="E86" s="278"/>
      <c r="F86" s="279"/>
      <c r="G86" s="279"/>
      <c r="H86" s="279"/>
      <c r="I86" s="279"/>
      <c r="J86" s="279"/>
      <c r="K86" s="258"/>
    </row>
    <row r="87" spans="1:14" ht="12.95" customHeight="1">
      <c r="A87" s="281" t="s">
        <v>681</v>
      </c>
      <c r="B87" s="281"/>
      <c r="C87" s="281"/>
      <c r="D87" s="281"/>
      <c r="E87" s="281"/>
      <c r="F87" s="281"/>
      <c r="G87" s="281"/>
      <c r="H87" s="281"/>
      <c r="I87" s="281"/>
      <c r="J87" s="281"/>
      <c r="K87" s="281"/>
    </row>
    <row r="88" spans="1:14" ht="14.45" customHeight="1">
      <c r="A88" s="280" t="s">
        <v>681</v>
      </c>
      <c r="B88" s="280"/>
      <c r="C88" s="280"/>
      <c r="D88" s="263" t="s">
        <v>682</v>
      </c>
      <c r="E88" s="263" t="s">
        <v>642</v>
      </c>
      <c r="F88" s="264">
        <v>903.39</v>
      </c>
      <c r="G88" s="264">
        <v>0</v>
      </c>
      <c r="H88" s="264">
        <v>0</v>
      </c>
      <c r="I88" s="264">
        <v>903.39</v>
      </c>
      <c r="J88" s="264">
        <v>0</v>
      </c>
      <c r="K88" s="265">
        <v>0</v>
      </c>
      <c r="L88" s="163">
        <f>I73+I81+I89</f>
        <v>523145.38</v>
      </c>
    </row>
    <row r="89" spans="1:14" ht="12.2" customHeight="1">
      <c r="A89" s="278" t="s">
        <v>645</v>
      </c>
      <c r="B89" s="278"/>
      <c r="C89" s="278"/>
      <c r="D89" s="278"/>
      <c r="E89" s="278"/>
      <c r="F89" s="279">
        <v>903.39</v>
      </c>
      <c r="G89" s="279">
        <v>0</v>
      </c>
      <c r="H89" s="279">
        <v>0</v>
      </c>
      <c r="I89" s="279">
        <v>903.39</v>
      </c>
      <c r="J89" s="279">
        <v>0</v>
      </c>
      <c r="K89" s="266">
        <v>0</v>
      </c>
    </row>
    <row r="90" spans="1:14" ht="2.25" customHeight="1">
      <c r="A90" s="278"/>
      <c r="B90" s="278"/>
      <c r="C90" s="278"/>
      <c r="D90" s="278"/>
      <c r="E90" s="278"/>
      <c r="F90" s="279"/>
      <c r="G90" s="279"/>
      <c r="H90" s="279"/>
      <c r="I90" s="279"/>
      <c r="J90" s="279"/>
      <c r="K90" s="258"/>
    </row>
    <row r="91" spans="1:14" ht="12.2" customHeight="1">
      <c r="A91" s="281" t="s">
        <v>683</v>
      </c>
      <c r="B91" s="281"/>
      <c r="C91" s="281"/>
      <c r="D91" s="281"/>
      <c r="E91" s="281"/>
      <c r="F91" s="281"/>
      <c r="G91" s="281"/>
      <c r="H91" s="281"/>
      <c r="I91" s="281"/>
      <c r="J91" s="281"/>
      <c r="K91" s="281"/>
    </row>
    <row r="92" spans="1:14" ht="15.2" customHeight="1">
      <c r="A92" s="280" t="s">
        <v>684</v>
      </c>
      <c r="B92" s="280"/>
      <c r="C92" s="280"/>
      <c r="D92" s="263" t="s">
        <v>685</v>
      </c>
      <c r="E92" s="263" t="s">
        <v>642</v>
      </c>
      <c r="F92" s="264">
        <v>153000000</v>
      </c>
      <c r="G92" s="264">
        <v>0</v>
      </c>
      <c r="H92" s="264">
        <v>0</v>
      </c>
      <c r="I92" s="264">
        <v>0</v>
      </c>
      <c r="J92" s="264">
        <v>153000000</v>
      </c>
      <c r="K92" s="265">
        <v>0</v>
      </c>
    </row>
    <row r="93" spans="1:14" ht="12.2" customHeight="1">
      <c r="A93" s="278" t="s">
        <v>645</v>
      </c>
      <c r="B93" s="278"/>
      <c r="C93" s="278"/>
      <c r="D93" s="278"/>
      <c r="E93" s="278"/>
      <c r="F93" s="279">
        <v>153000000</v>
      </c>
      <c r="G93" s="279">
        <v>0</v>
      </c>
      <c r="H93" s="279">
        <v>0</v>
      </c>
      <c r="I93" s="279">
        <v>0</v>
      </c>
      <c r="J93" s="279">
        <v>153000000</v>
      </c>
      <c r="K93" s="266">
        <v>0</v>
      </c>
    </row>
    <row r="94" spans="1:14" ht="2.25" customHeight="1">
      <c r="A94" s="278"/>
      <c r="B94" s="278"/>
      <c r="C94" s="278"/>
      <c r="D94" s="278"/>
      <c r="E94" s="278"/>
      <c r="F94" s="279"/>
      <c r="G94" s="279"/>
      <c r="H94" s="279"/>
      <c r="I94" s="279"/>
      <c r="J94" s="279"/>
      <c r="K94" s="258"/>
    </row>
    <row r="95" spans="1:14" ht="12.2" customHeight="1">
      <c r="A95" s="281" t="s">
        <v>74</v>
      </c>
      <c r="B95" s="281"/>
      <c r="C95" s="281"/>
      <c r="D95" s="281"/>
      <c r="E95" s="281"/>
      <c r="F95" s="281"/>
      <c r="G95" s="281"/>
      <c r="H95" s="281"/>
      <c r="I95" s="281"/>
      <c r="J95" s="281"/>
      <c r="K95" s="281"/>
    </row>
    <row r="96" spans="1:14" ht="14.45" customHeight="1">
      <c r="A96" s="280" t="s">
        <v>686</v>
      </c>
      <c r="B96" s="280"/>
      <c r="C96" s="280"/>
      <c r="D96" s="263" t="s">
        <v>687</v>
      </c>
      <c r="E96" s="263" t="s">
        <v>642</v>
      </c>
      <c r="F96" s="264">
        <v>0</v>
      </c>
      <c r="G96" s="264">
        <v>20388305.66</v>
      </c>
      <c r="H96" s="264">
        <v>1355000</v>
      </c>
      <c r="I96" s="264">
        <v>1406000</v>
      </c>
      <c r="J96" s="264">
        <v>0</v>
      </c>
      <c r="K96" s="265">
        <v>20439305.66</v>
      </c>
      <c r="L96" s="163">
        <f>K96+K133</f>
        <v>21920948.41</v>
      </c>
    </row>
    <row r="97" spans="1:14" ht="12.95" customHeight="1">
      <c r="A97" s="278" t="s">
        <v>645</v>
      </c>
      <c r="B97" s="278"/>
      <c r="C97" s="278"/>
      <c r="D97" s="278"/>
      <c r="E97" s="278"/>
      <c r="F97" s="279">
        <v>0</v>
      </c>
      <c r="G97" s="279">
        <v>20388305.66</v>
      </c>
      <c r="H97" s="279">
        <v>1355000</v>
      </c>
      <c r="I97" s="279">
        <v>1406000</v>
      </c>
      <c r="J97" s="279">
        <v>0</v>
      </c>
      <c r="K97" s="266">
        <v>20439305.66</v>
      </c>
    </row>
    <row r="98" spans="1:14" ht="2.25" customHeight="1">
      <c r="A98" s="278"/>
      <c r="B98" s="278"/>
      <c r="C98" s="278"/>
      <c r="D98" s="278"/>
      <c r="E98" s="278"/>
      <c r="F98" s="279"/>
      <c r="G98" s="279"/>
      <c r="H98" s="279"/>
      <c r="I98" s="279"/>
      <c r="J98" s="279"/>
      <c r="K98" s="258"/>
    </row>
    <row r="99" spans="1:14" ht="12.2" customHeight="1">
      <c r="A99" s="281" t="s">
        <v>74</v>
      </c>
      <c r="B99" s="281"/>
      <c r="C99" s="281"/>
      <c r="D99" s="281"/>
      <c r="E99" s="281"/>
      <c r="F99" s="281"/>
      <c r="G99" s="281"/>
      <c r="H99" s="281"/>
      <c r="I99" s="281"/>
      <c r="J99" s="281"/>
      <c r="K99" s="281"/>
    </row>
    <row r="100" spans="1:14" ht="14.45" customHeight="1">
      <c r="A100" s="280" t="s">
        <v>797</v>
      </c>
      <c r="B100" s="280"/>
      <c r="C100" s="280"/>
      <c r="D100" s="263" t="s">
        <v>798</v>
      </c>
      <c r="E100" s="263" t="s">
        <v>642</v>
      </c>
      <c r="F100" s="264">
        <v>0</v>
      </c>
      <c r="G100" s="264">
        <v>0</v>
      </c>
      <c r="H100" s="264">
        <v>0</v>
      </c>
      <c r="I100" s="264">
        <v>2223712107.4699998</v>
      </c>
      <c r="J100" s="264">
        <v>0</v>
      </c>
      <c r="K100" s="265">
        <v>2223712107.4699998</v>
      </c>
      <c r="L100" s="163">
        <f>K100+K116</f>
        <v>4942278231.3899994</v>
      </c>
    </row>
    <row r="101" spans="1:14" ht="12.2" customHeight="1">
      <c r="A101" s="278" t="s">
        <v>645</v>
      </c>
      <c r="B101" s="278"/>
      <c r="C101" s="278"/>
      <c r="D101" s="278"/>
      <c r="E101" s="278"/>
      <c r="F101" s="279">
        <v>0</v>
      </c>
      <c r="G101" s="279">
        <v>0</v>
      </c>
      <c r="H101" s="279">
        <v>0</v>
      </c>
      <c r="I101" s="279">
        <v>2223712107.4699998</v>
      </c>
      <c r="J101" s="279">
        <v>0</v>
      </c>
      <c r="K101" s="266">
        <v>2223712107.4699998</v>
      </c>
    </row>
    <row r="102" spans="1:14" ht="2.25" customHeight="1">
      <c r="A102" s="278"/>
      <c r="B102" s="278"/>
      <c r="C102" s="278"/>
      <c r="D102" s="278"/>
      <c r="E102" s="278"/>
      <c r="F102" s="279"/>
      <c r="G102" s="279"/>
      <c r="H102" s="279"/>
      <c r="I102" s="279"/>
      <c r="J102" s="279"/>
      <c r="K102" s="258"/>
    </row>
    <row r="103" spans="1:14" ht="12.95" customHeight="1">
      <c r="A103" s="281" t="s">
        <v>688</v>
      </c>
      <c r="B103" s="281"/>
      <c r="C103" s="281"/>
      <c r="D103" s="281"/>
      <c r="E103" s="281"/>
      <c r="F103" s="281"/>
      <c r="G103" s="281"/>
      <c r="H103" s="281"/>
      <c r="I103" s="281"/>
      <c r="J103" s="281"/>
      <c r="K103" s="281"/>
    </row>
    <row r="104" spans="1:14" ht="14.45" customHeight="1">
      <c r="A104" s="280" t="s">
        <v>688</v>
      </c>
      <c r="B104" s="280"/>
      <c r="C104" s="280"/>
      <c r="D104" s="263" t="s">
        <v>689</v>
      </c>
      <c r="E104" s="263" t="s">
        <v>642</v>
      </c>
      <c r="F104" s="264">
        <v>0</v>
      </c>
      <c r="G104" s="264">
        <v>3189777.21</v>
      </c>
      <c r="H104" s="264">
        <v>5876689.1299999999</v>
      </c>
      <c r="I104" s="264">
        <v>17360870</v>
      </c>
      <c r="J104" s="264">
        <v>0</v>
      </c>
      <c r="K104" s="265">
        <v>14673958.08</v>
      </c>
      <c r="L104" s="163">
        <f>K104</f>
        <v>14673958.08</v>
      </c>
    </row>
    <row r="105" spans="1:14" ht="12.2" customHeight="1">
      <c r="A105" s="278" t="s">
        <v>645</v>
      </c>
      <c r="B105" s="278"/>
      <c r="C105" s="278"/>
      <c r="D105" s="278"/>
      <c r="E105" s="278"/>
      <c r="F105" s="279">
        <v>0</v>
      </c>
      <c r="G105" s="279">
        <v>3189777.21</v>
      </c>
      <c r="H105" s="279">
        <v>5876689.1299999999</v>
      </c>
      <c r="I105" s="279">
        <v>17360870</v>
      </c>
      <c r="J105" s="279">
        <v>0</v>
      </c>
      <c r="K105" s="266">
        <v>14673958.08</v>
      </c>
    </row>
    <row r="106" spans="1:14" ht="2.25" customHeight="1">
      <c r="A106" s="278"/>
      <c r="B106" s="278"/>
      <c r="C106" s="278"/>
      <c r="D106" s="278"/>
      <c r="E106" s="278"/>
      <c r="F106" s="279"/>
      <c r="G106" s="279"/>
      <c r="H106" s="279"/>
      <c r="I106" s="279"/>
      <c r="J106" s="279"/>
      <c r="K106" s="258"/>
    </row>
    <row r="107" spans="1:14" ht="12.2" customHeight="1">
      <c r="A107" s="281" t="s">
        <v>74</v>
      </c>
      <c r="B107" s="281"/>
      <c r="C107" s="281"/>
      <c r="D107" s="281"/>
      <c r="E107" s="281"/>
      <c r="F107" s="281"/>
      <c r="G107" s="281"/>
      <c r="H107" s="281"/>
      <c r="I107" s="281"/>
      <c r="J107" s="281"/>
      <c r="K107" s="281"/>
    </row>
    <row r="108" spans="1:14" ht="15.2" customHeight="1">
      <c r="A108" s="280" t="s">
        <v>799</v>
      </c>
      <c r="B108" s="280"/>
      <c r="C108" s="280"/>
      <c r="D108" s="263" t="s">
        <v>800</v>
      </c>
      <c r="E108" s="263" t="s">
        <v>642</v>
      </c>
      <c r="F108" s="264">
        <v>0</v>
      </c>
      <c r="G108" s="264">
        <v>0</v>
      </c>
      <c r="H108" s="264">
        <v>1535843400</v>
      </c>
      <c r="I108" s="264">
        <v>10672599802.15</v>
      </c>
      <c r="J108" s="264">
        <v>0</v>
      </c>
      <c r="K108" s="265">
        <v>9136756402.1499996</v>
      </c>
      <c r="L108" s="163">
        <f>K108</f>
        <v>9136756402.1499996</v>
      </c>
      <c r="N108" s="163">
        <f>I108-H108</f>
        <v>9136756402.1499996</v>
      </c>
    </row>
    <row r="109" spans="1:14" ht="12.2" customHeight="1">
      <c r="A109" s="278" t="s">
        <v>645</v>
      </c>
      <c r="B109" s="278"/>
      <c r="C109" s="278"/>
      <c r="D109" s="278"/>
      <c r="E109" s="278"/>
      <c r="F109" s="279">
        <v>0</v>
      </c>
      <c r="G109" s="279">
        <v>0</v>
      </c>
      <c r="H109" s="279">
        <v>1535843400</v>
      </c>
      <c r="I109" s="279">
        <v>10672599802.15</v>
      </c>
      <c r="J109" s="279">
        <v>0</v>
      </c>
      <c r="K109" s="266">
        <v>9136756402.1499996</v>
      </c>
    </row>
    <row r="110" spans="1:14" ht="2.25" customHeight="1">
      <c r="A110" s="278"/>
      <c r="B110" s="278"/>
      <c r="C110" s="278"/>
      <c r="D110" s="278"/>
      <c r="E110" s="278"/>
      <c r="F110" s="279"/>
      <c r="G110" s="279"/>
      <c r="H110" s="279"/>
      <c r="I110" s="279"/>
      <c r="J110" s="279"/>
      <c r="K110" s="258"/>
    </row>
    <row r="111" spans="1:14" ht="12.2" customHeight="1">
      <c r="A111" s="281" t="s">
        <v>690</v>
      </c>
      <c r="B111" s="281"/>
      <c r="C111" s="281"/>
      <c r="D111" s="281"/>
      <c r="E111" s="281"/>
      <c r="F111" s="281"/>
      <c r="G111" s="281"/>
      <c r="H111" s="281"/>
      <c r="I111" s="281"/>
      <c r="J111" s="281"/>
      <c r="K111" s="281"/>
    </row>
    <row r="112" spans="1:14" ht="14.45" customHeight="1">
      <c r="A112" s="280" t="s">
        <v>691</v>
      </c>
      <c r="B112" s="280"/>
      <c r="C112" s="280"/>
      <c r="D112" s="263" t="s">
        <v>692</v>
      </c>
      <c r="E112" s="263" t="s">
        <v>642</v>
      </c>
      <c r="F112" s="264">
        <v>0</v>
      </c>
      <c r="G112" s="264">
        <v>0</v>
      </c>
      <c r="H112" s="264">
        <v>3645782.6</v>
      </c>
      <c r="I112" s="264">
        <v>3645782.6</v>
      </c>
      <c r="J112" s="264">
        <v>0</v>
      </c>
      <c r="K112" s="265">
        <v>0</v>
      </c>
    </row>
    <row r="113" spans="1:12" ht="12.95" customHeight="1">
      <c r="A113" s="278" t="s">
        <v>645</v>
      </c>
      <c r="B113" s="278"/>
      <c r="C113" s="278"/>
      <c r="D113" s="278"/>
      <c r="E113" s="278"/>
      <c r="F113" s="279">
        <v>0</v>
      </c>
      <c r="G113" s="279">
        <v>0</v>
      </c>
      <c r="H113" s="279">
        <v>3645782.6</v>
      </c>
      <c r="I113" s="279">
        <v>3645782.6</v>
      </c>
      <c r="J113" s="279">
        <v>0</v>
      </c>
      <c r="K113" s="266">
        <v>0</v>
      </c>
    </row>
    <row r="114" spans="1:12" ht="2.25" customHeight="1">
      <c r="A114" s="278"/>
      <c r="B114" s="278"/>
      <c r="C114" s="278"/>
      <c r="D114" s="278"/>
      <c r="E114" s="278"/>
      <c r="F114" s="279"/>
      <c r="G114" s="279"/>
      <c r="H114" s="279"/>
      <c r="I114" s="279"/>
      <c r="J114" s="279"/>
      <c r="K114" s="258"/>
    </row>
    <row r="115" spans="1:12" ht="12.2" customHeight="1">
      <c r="A115" s="281" t="s">
        <v>693</v>
      </c>
      <c r="B115" s="281"/>
      <c r="C115" s="281"/>
      <c r="D115" s="281"/>
      <c r="E115" s="281"/>
      <c r="F115" s="281"/>
      <c r="G115" s="281"/>
      <c r="H115" s="281"/>
      <c r="I115" s="281"/>
      <c r="J115" s="281"/>
      <c r="K115" s="281"/>
    </row>
    <row r="116" spans="1:12" ht="14.45" customHeight="1">
      <c r="A116" s="280" t="s">
        <v>694</v>
      </c>
      <c r="B116" s="280"/>
      <c r="C116" s="280"/>
      <c r="D116" s="263" t="s">
        <v>695</v>
      </c>
      <c r="E116" s="263" t="s">
        <v>642</v>
      </c>
      <c r="F116" s="264">
        <v>0</v>
      </c>
      <c r="G116" s="264">
        <v>218566123.91999999</v>
      </c>
      <c r="H116" s="264">
        <v>0</v>
      </c>
      <c r="I116" s="264">
        <v>2500000000</v>
      </c>
      <c r="J116" s="264">
        <v>0</v>
      </c>
      <c r="K116" s="265">
        <v>2718566123.9200001</v>
      </c>
    </row>
    <row r="117" spans="1:12" ht="12.95" customHeight="1">
      <c r="A117" s="278" t="s">
        <v>645</v>
      </c>
      <c r="B117" s="278"/>
      <c r="C117" s="278"/>
      <c r="D117" s="278"/>
      <c r="E117" s="278"/>
      <c r="F117" s="279">
        <v>0</v>
      </c>
      <c r="G117" s="279">
        <v>218566123.91999999</v>
      </c>
      <c r="H117" s="279">
        <v>0</v>
      </c>
      <c r="I117" s="279">
        <v>2500000000</v>
      </c>
      <c r="J117" s="279">
        <v>0</v>
      </c>
      <c r="K117" s="266">
        <v>2718566123.9200001</v>
      </c>
    </row>
    <row r="118" spans="1:12" ht="1.5" customHeight="1">
      <c r="A118" s="278"/>
      <c r="B118" s="278"/>
      <c r="C118" s="278"/>
      <c r="D118" s="278"/>
      <c r="E118" s="278"/>
      <c r="F118" s="279"/>
      <c r="G118" s="279"/>
      <c r="H118" s="279"/>
      <c r="I118" s="279"/>
      <c r="J118" s="279"/>
      <c r="K118" s="258"/>
    </row>
    <row r="119" spans="1:12" ht="12.95" customHeight="1">
      <c r="A119" s="281" t="s">
        <v>696</v>
      </c>
      <c r="B119" s="281"/>
      <c r="C119" s="281"/>
      <c r="D119" s="281"/>
      <c r="E119" s="281"/>
      <c r="F119" s="281"/>
      <c r="G119" s="281"/>
      <c r="H119" s="281"/>
      <c r="I119" s="281"/>
      <c r="J119" s="281"/>
      <c r="K119" s="281"/>
    </row>
    <row r="120" spans="1:12" ht="14.45" customHeight="1">
      <c r="A120" s="280" t="s">
        <v>697</v>
      </c>
      <c r="B120" s="280"/>
      <c r="C120" s="280"/>
      <c r="D120" s="263" t="s">
        <v>698</v>
      </c>
      <c r="E120" s="263" t="s">
        <v>642</v>
      </c>
      <c r="F120" s="264">
        <v>0</v>
      </c>
      <c r="G120" s="264">
        <v>1600000000</v>
      </c>
      <c r="H120" s="264">
        <v>0</v>
      </c>
      <c r="I120" s="264">
        <v>0</v>
      </c>
      <c r="J120" s="264">
        <v>0</v>
      </c>
      <c r="K120" s="265">
        <v>1600000000</v>
      </c>
      <c r="L120" s="163">
        <f>K120</f>
        <v>1600000000</v>
      </c>
    </row>
    <row r="121" spans="1:12" ht="12.2" customHeight="1">
      <c r="A121" s="278" t="s">
        <v>645</v>
      </c>
      <c r="B121" s="278"/>
      <c r="C121" s="278"/>
      <c r="D121" s="278"/>
      <c r="E121" s="278"/>
      <c r="F121" s="279">
        <v>0</v>
      </c>
      <c r="G121" s="279">
        <v>1600000000</v>
      </c>
      <c r="H121" s="279">
        <v>0</v>
      </c>
      <c r="I121" s="279">
        <v>0</v>
      </c>
      <c r="J121" s="279">
        <v>0</v>
      </c>
      <c r="K121" s="266">
        <v>1600000000</v>
      </c>
    </row>
    <row r="122" spans="1:12" ht="2.25" customHeight="1">
      <c r="A122" s="278"/>
      <c r="B122" s="278"/>
      <c r="C122" s="278"/>
      <c r="D122" s="278"/>
      <c r="E122" s="278"/>
      <c r="F122" s="279"/>
      <c r="G122" s="279"/>
      <c r="H122" s="279"/>
      <c r="I122" s="279"/>
      <c r="J122" s="279"/>
      <c r="K122" s="258"/>
    </row>
    <row r="123" spans="1:12" ht="12.2" customHeight="1">
      <c r="A123" s="281" t="s">
        <v>699</v>
      </c>
      <c r="B123" s="281"/>
      <c r="C123" s="281"/>
      <c r="D123" s="281"/>
      <c r="E123" s="281"/>
      <c r="F123" s="281"/>
      <c r="G123" s="281"/>
      <c r="H123" s="281"/>
      <c r="I123" s="281"/>
      <c r="J123" s="281"/>
      <c r="K123" s="281"/>
    </row>
    <row r="124" spans="1:12" ht="15.2" customHeight="1">
      <c r="A124" s="282" t="s">
        <v>700</v>
      </c>
      <c r="B124" s="282"/>
      <c r="C124" s="282"/>
      <c r="D124" s="263" t="s">
        <v>701</v>
      </c>
      <c r="E124" s="263" t="s">
        <v>646</v>
      </c>
      <c r="F124" s="264">
        <v>0</v>
      </c>
      <c r="G124" s="264">
        <v>2223712107.48</v>
      </c>
      <c r="H124" s="264">
        <v>2223712107.4699998</v>
      </c>
      <c r="I124" s="264">
        <v>0</v>
      </c>
      <c r="J124" s="264">
        <v>0</v>
      </c>
      <c r="K124" s="265">
        <v>0.01</v>
      </c>
    </row>
    <row r="125" spans="1:12" ht="14.45" customHeight="1">
      <c r="A125" s="283"/>
      <c r="B125" s="283"/>
      <c r="C125" s="283"/>
      <c r="D125" s="267"/>
      <c r="E125" s="268"/>
      <c r="F125" s="269">
        <v>0</v>
      </c>
      <c r="G125" s="269">
        <v>780252.6</v>
      </c>
      <c r="H125" s="269">
        <v>780252.6</v>
      </c>
      <c r="I125" s="269">
        <v>0</v>
      </c>
      <c r="J125" s="269">
        <v>0</v>
      </c>
      <c r="K125" s="270">
        <v>0</v>
      </c>
    </row>
    <row r="126" spans="1:12" ht="12.2" customHeight="1">
      <c r="A126" s="278" t="s">
        <v>645</v>
      </c>
      <c r="B126" s="278"/>
      <c r="C126" s="278"/>
      <c r="D126" s="278"/>
      <c r="E126" s="278"/>
      <c r="F126" s="279">
        <v>0</v>
      </c>
      <c r="G126" s="279">
        <v>2223712107.48</v>
      </c>
      <c r="H126" s="279">
        <v>2223712107.4699998</v>
      </c>
      <c r="I126" s="279">
        <v>0</v>
      </c>
      <c r="J126" s="279">
        <v>0</v>
      </c>
      <c r="K126" s="266">
        <v>0.01</v>
      </c>
    </row>
    <row r="127" spans="1:12" ht="2.25" customHeight="1">
      <c r="A127" s="278"/>
      <c r="B127" s="278"/>
      <c r="C127" s="278"/>
      <c r="D127" s="278"/>
      <c r="E127" s="278"/>
      <c r="F127" s="279"/>
      <c r="G127" s="279"/>
      <c r="H127" s="279"/>
      <c r="I127" s="279"/>
      <c r="J127" s="279"/>
      <c r="K127" s="258"/>
    </row>
    <row r="128" spans="1:12" ht="12.2" customHeight="1">
      <c r="A128" s="281" t="s">
        <v>702</v>
      </c>
      <c r="B128" s="281"/>
      <c r="C128" s="281"/>
      <c r="D128" s="281"/>
      <c r="E128" s="281"/>
      <c r="F128" s="281"/>
      <c r="G128" s="281"/>
      <c r="H128" s="281"/>
      <c r="I128" s="281"/>
      <c r="J128" s="281"/>
      <c r="K128" s="281"/>
    </row>
    <row r="129" spans="1:12" ht="15.2" customHeight="1">
      <c r="A129" s="280" t="s">
        <v>703</v>
      </c>
      <c r="B129" s="280"/>
      <c r="C129" s="280"/>
      <c r="D129" s="263" t="s">
        <v>704</v>
      </c>
      <c r="E129" s="263" t="s">
        <v>642</v>
      </c>
      <c r="F129" s="264">
        <v>0</v>
      </c>
      <c r="G129" s="264">
        <v>403645.34</v>
      </c>
      <c r="H129" s="264">
        <v>1632197.37</v>
      </c>
      <c r="I129" s="264">
        <v>1553797.83</v>
      </c>
      <c r="J129" s="264">
        <v>0</v>
      </c>
      <c r="K129" s="265">
        <v>325245.8</v>
      </c>
      <c r="L129" s="163">
        <f>K130+K137</f>
        <v>84939745.799999997</v>
      </c>
    </row>
    <row r="130" spans="1:12" ht="12.2" customHeight="1">
      <c r="A130" s="278" t="s">
        <v>645</v>
      </c>
      <c r="B130" s="278"/>
      <c r="C130" s="278"/>
      <c r="D130" s="278"/>
      <c r="E130" s="278"/>
      <c r="F130" s="279">
        <v>0</v>
      </c>
      <c r="G130" s="279">
        <v>403645.34</v>
      </c>
      <c r="H130" s="279">
        <v>1632197.37</v>
      </c>
      <c r="I130" s="279">
        <v>1553797.83</v>
      </c>
      <c r="J130" s="279">
        <v>0</v>
      </c>
      <c r="K130" s="266">
        <v>325245.8</v>
      </c>
    </row>
    <row r="131" spans="1:12" ht="2.25" customHeight="1">
      <c r="A131" s="278"/>
      <c r="B131" s="278"/>
      <c r="C131" s="278"/>
      <c r="D131" s="278"/>
      <c r="E131" s="278"/>
      <c r="F131" s="279"/>
      <c r="G131" s="279"/>
      <c r="H131" s="279"/>
      <c r="I131" s="279"/>
      <c r="J131" s="279"/>
      <c r="K131" s="258"/>
    </row>
    <row r="132" spans="1:12" ht="12.2" customHeight="1">
      <c r="A132" s="281" t="s">
        <v>705</v>
      </c>
      <c r="B132" s="281"/>
      <c r="C132" s="281"/>
      <c r="D132" s="281"/>
      <c r="E132" s="281"/>
      <c r="F132" s="281"/>
      <c r="G132" s="281"/>
      <c r="H132" s="281"/>
      <c r="I132" s="281"/>
      <c r="J132" s="281"/>
      <c r="K132" s="281"/>
    </row>
    <row r="133" spans="1:12" ht="14.45" customHeight="1">
      <c r="A133" s="280" t="s">
        <v>706</v>
      </c>
      <c r="B133" s="280"/>
      <c r="C133" s="280"/>
      <c r="D133" s="263" t="s">
        <v>707</v>
      </c>
      <c r="E133" s="263" t="s">
        <v>642</v>
      </c>
      <c r="F133" s="264">
        <v>0</v>
      </c>
      <c r="G133" s="264">
        <v>1481642.75</v>
      </c>
      <c r="H133" s="264">
        <v>0</v>
      </c>
      <c r="I133" s="264">
        <v>0</v>
      </c>
      <c r="J133" s="264">
        <v>0</v>
      </c>
      <c r="K133" s="265">
        <v>1481642.75</v>
      </c>
    </row>
    <row r="134" spans="1:12" ht="12.95" customHeight="1">
      <c r="A134" s="278" t="s">
        <v>645</v>
      </c>
      <c r="B134" s="278"/>
      <c r="C134" s="278"/>
      <c r="D134" s="278"/>
      <c r="E134" s="278"/>
      <c r="F134" s="279">
        <v>0</v>
      </c>
      <c r="G134" s="279">
        <v>1481642.75</v>
      </c>
      <c r="H134" s="279">
        <v>0</v>
      </c>
      <c r="I134" s="279">
        <v>0</v>
      </c>
      <c r="J134" s="279">
        <v>0</v>
      </c>
      <c r="K134" s="266">
        <v>1481642.75</v>
      </c>
    </row>
    <row r="135" spans="1:12" ht="2.25" customHeight="1">
      <c r="A135" s="278"/>
      <c r="B135" s="278"/>
      <c r="C135" s="278"/>
      <c r="D135" s="278"/>
      <c r="E135" s="278"/>
      <c r="F135" s="279"/>
      <c r="G135" s="279"/>
      <c r="H135" s="279"/>
      <c r="I135" s="279"/>
      <c r="J135" s="279"/>
      <c r="K135" s="258"/>
    </row>
    <row r="136" spans="1:12" ht="12.2" customHeight="1">
      <c r="A136" s="281" t="s">
        <v>708</v>
      </c>
      <c r="B136" s="281"/>
      <c r="C136" s="281"/>
      <c r="D136" s="281"/>
      <c r="E136" s="281"/>
      <c r="F136" s="281"/>
      <c r="G136" s="281"/>
      <c r="H136" s="281"/>
      <c r="I136" s="281"/>
      <c r="J136" s="281"/>
      <c r="K136" s="281"/>
    </row>
    <row r="137" spans="1:12" ht="23.45" customHeight="1">
      <c r="A137" s="280" t="s">
        <v>709</v>
      </c>
      <c r="B137" s="280"/>
      <c r="C137" s="280"/>
      <c r="D137" s="263" t="s">
        <v>710</v>
      </c>
      <c r="E137" s="263" t="s">
        <v>642</v>
      </c>
      <c r="F137" s="264">
        <v>0</v>
      </c>
      <c r="G137" s="264">
        <v>84614500</v>
      </c>
      <c r="H137" s="264">
        <v>0</v>
      </c>
      <c r="I137" s="264">
        <v>0</v>
      </c>
      <c r="J137" s="264">
        <v>0</v>
      </c>
      <c r="K137" s="265">
        <v>84614500</v>
      </c>
    </row>
    <row r="138" spans="1:12" ht="12.2" customHeight="1">
      <c r="A138" s="278" t="s">
        <v>645</v>
      </c>
      <c r="B138" s="278"/>
      <c r="C138" s="278"/>
      <c r="D138" s="278"/>
      <c r="E138" s="278"/>
      <c r="F138" s="279">
        <v>0</v>
      </c>
      <c r="G138" s="279">
        <v>84614500</v>
      </c>
      <c r="H138" s="279">
        <v>0</v>
      </c>
      <c r="I138" s="279">
        <v>0</v>
      </c>
      <c r="J138" s="279">
        <v>0</v>
      </c>
      <c r="K138" s="266">
        <v>84614500</v>
      </c>
    </row>
    <row r="139" spans="1:12" ht="2.25" customHeight="1">
      <c r="A139" s="278"/>
      <c r="B139" s="278"/>
      <c r="C139" s="278"/>
      <c r="D139" s="278"/>
      <c r="E139" s="278"/>
      <c r="F139" s="279"/>
      <c r="G139" s="279"/>
      <c r="H139" s="279"/>
      <c r="I139" s="279"/>
      <c r="J139" s="279"/>
      <c r="K139" s="258"/>
    </row>
    <row r="140" spans="1:12" ht="12.2" customHeight="1">
      <c r="A140" s="281" t="s">
        <v>88</v>
      </c>
      <c r="B140" s="281"/>
      <c r="C140" s="281"/>
      <c r="D140" s="281"/>
      <c r="E140" s="281"/>
      <c r="F140" s="281"/>
      <c r="G140" s="281"/>
      <c r="H140" s="281"/>
      <c r="I140" s="281"/>
      <c r="J140" s="281"/>
      <c r="K140" s="281"/>
    </row>
    <row r="141" spans="1:12" ht="14.45" customHeight="1">
      <c r="A141" s="280" t="s">
        <v>88</v>
      </c>
      <c r="B141" s="280"/>
      <c r="C141" s="280"/>
      <c r="D141" s="263" t="s">
        <v>711</v>
      </c>
      <c r="E141" s="263" t="s">
        <v>642</v>
      </c>
      <c r="F141" s="264">
        <v>0</v>
      </c>
      <c r="G141" s="264">
        <v>433657966</v>
      </c>
      <c r="H141" s="264">
        <v>0</v>
      </c>
      <c r="I141" s="264">
        <v>0</v>
      </c>
      <c r="J141" s="264">
        <v>0</v>
      </c>
      <c r="K141" s="265">
        <v>433657966</v>
      </c>
    </row>
    <row r="142" spans="1:12" ht="23.45" customHeight="1">
      <c r="A142" s="280" t="s">
        <v>712</v>
      </c>
      <c r="B142" s="280"/>
      <c r="C142" s="280"/>
      <c r="D142" s="263" t="s">
        <v>713</v>
      </c>
      <c r="E142" s="263" t="s">
        <v>642</v>
      </c>
      <c r="F142" s="264">
        <v>0</v>
      </c>
      <c r="G142" s="264">
        <v>582594800</v>
      </c>
      <c r="H142" s="264">
        <v>0</v>
      </c>
      <c r="I142" s="264">
        <v>0</v>
      </c>
      <c r="J142" s="264">
        <v>0</v>
      </c>
      <c r="K142" s="265">
        <v>582594800</v>
      </c>
    </row>
    <row r="143" spans="1:12" ht="12.95" customHeight="1">
      <c r="A143" s="278" t="s">
        <v>645</v>
      </c>
      <c r="B143" s="278"/>
      <c r="C143" s="278"/>
      <c r="D143" s="278"/>
      <c r="E143" s="278"/>
      <c r="F143" s="279">
        <v>0</v>
      </c>
      <c r="G143" s="279">
        <v>1016252766</v>
      </c>
      <c r="H143" s="279">
        <v>0</v>
      </c>
      <c r="I143" s="279">
        <v>0</v>
      </c>
      <c r="J143" s="279">
        <v>0</v>
      </c>
      <c r="K143" s="266">
        <v>1016252766</v>
      </c>
      <c r="L143" s="163">
        <f>K143</f>
        <v>1016252766</v>
      </c>
    </row>
    <row r="144" spans="1:12" ht="1.5" customHeight="1">
      <c r="A144" s="278"/>
      <c r="B144" s="278"/>
      <c r="C144" s="278"/>
      <c r="D144" s="278"/>
      <c r="E144" s="278"/>
      <c r="F144" s="279"/>
      <c r="G144" s="279"/>
      <c r="H144" s="279"/>
      <c r="I144" s="279"/>
      <c r="J144" s="279"/>
      <c r="K144" s="258"/>
    </row>
    <row r="145" spans="1:15" ht="12.95" customHeight="1">
      <c r="A145" s="281" t="s">
        <v>699</v>
      </c>
      <c r="B145" s="281"/>
      <c r="C145" s="281"/>
      <c r="D145" s="281"/>
      <c r="E145" s="281"/>
      <c r="F145" s="281"/>
      <c r="G145" s="281"/>
      <c r="H145" s="281"/>
      <c r="I145" s="281"/>
      <c r="J145" s="281"/>
      <c r="K145" s="281"/>
    </row>
    <row r="146" spans="1:15" ht="14.45" customHeight="1">
      <c r="A146" s="282" t="s">
        <v>714</v>
      </c>
      <c r="B146" s="282"/>
      <c r="C146" s="282"/>
      <c r="D146" s="263" t="s">
        <v>715</v>
      </c>
      <c r="E146" s="263" t="s">
        <v>646</v>
      </c>
      <c r="F146" s="264">
        <v>0</v>
      </c>
      <c r="G146" s="264">
        <v>10672599802.15</v>
      </c>
      <c r="H146" s="264">
        <v>10672599802.15</v>
      </c>
      <c r="I146" s="264">
        <v>0</v>
      </c>
      <c r="J146" s="264">
        <v>0</v>
      </c>
      <c r="K146" s="265">
        <v>0</v>
      </c>
    </row>
    <row r="147" spans="1:15" ht="14.45" customHeight="1">
      <c r="A147" s="283"/>
      <c r="B147" s="283"/>
      <c r="C147" s="283"/>
      <c r="D147" s="267"/>
      <c r="E147" s="268"/>
      <c r="F147" s="269">
        <v>0</v>
      </c>
      <c r="G147" s="269">
        <v>3744785</v>
      </c>
      <c r="H147" s="269">
        <v>3744785</v>
      </c>
      <c r="I147" s="269">
        <v>0</v>
      </c>
      <c r="J147" s="269">
        <v>0</v>
      </c>
      <c r="K147" s="270">
        <v>0</v>
      </c>
    </row>
    <row r="148" spans="1:15" ht="12.95" customHeight="1">
      <c r="A148" s="278" t="s">
        <v>645</v>
      </c>
      <c r="B148" s="278"/>
      <c r="C148" s="278"/>
      <c r="D148" s="278"/>
      <c r="E148" s="278"/>
      <c r="F148" s="279">
        <v>0</v>
      </c>
      <c r="G148" s="279">
        <v>10672599802.15</v>
      </c>
      <c r="H148" s="279">
        <v>10672599802.15</v>
      </c>
      <c r="I148" s="279">
        <v>0</v>
      </c>
      <c r="J148" s="279">
        <v>0</v>
      </c>
      <c r="K148" s="266">
        <v>0</v>
      </c>
    </row>
    <row r="149" spans="1:15" ht="1.5" customHeight="1">
      <c r="A149" s="278"/>
      <c r="B149" s="278"/>
      <c r="C149" s="278"/>
      <c r="D149" s="278"/>
      <c r="E149" s="278"/>
      <c r="F149" s="279"/>
      <c r="G149" s="279"/>
      <c r="H149" s="279"/>
      <c r="I149" s="279"/>
      <c r="J149" s="279"/>
      <c r="K149" s="258"/>
    </row>
    <row r="150" spans="1:15" ht="12.95" customHeight="1">
      <c r="A150" s="281" t="s">
        <v>716</v>
      </c>
      <c r="B150" s="281"/>
      <c r="C150" s="281"/>
      <c r="D150" s="281"/>
      <c r="E150" s="281"/>
      <c r="F150" s="281"/>
      <c r="G150" s="281"/>
      <c r="H150" s="281"/>
      <c r="I150" s="281"/>
      <c r="J150" s="281"/>
      <c r="K150" s="281"/>
    </row>
    <row r="151" spans="1:15" ht="14.45" customHeight="1">
      <c r="A151" s="280" t="s">
        <v>716</v>
      </c>
      <c r="B151" s="280"/>
      <c r="C151" s="280"/>
      <c r="D151" s="263" t="s">
        <v>717</v>
      </c>
      <c r="E151" s="263" t="s">
        <v>642</v>
      </c>
      <c r="F151" s="264">
        <v>0</v>
      </c>
      <c r="G151" s="264">
        <v>153020000</v>
      </c>
      <c r="H151" s="264">
        <v>0</v>
      </c>
      <c r="I151" s="264">
        <v>0</v>
      </c>
      <c r="J151" s="264">
        <v>0</v>
      </c>
      <c r="K151" s="265">
        <v>153020000</v>
      </c>
    </row>
    <row r="152" spans="1:15" ht="12.2" customHeight="1">
      <c r="A152" s="278" t="s">
        <v>645</v>
      </c>
      <c r="B152" s="278"/>
      <c r="C152" s="278"/>
      <c r="D152" s="278"/>
      <c r="E152" s="278"/>
      <c r="F152" s="279">
        <v>0</v>
      </c>
      <c r="G152" s="279">
        <v>153020000</v>
      </c>
      <c r="H152" s="279">
        <v>0</v>
      </c>
      <c r="I152" s="279">
        <v>0</v>
      </c>
      <c r="J152" s="279">
        <v>0</v>
      </c>
      <c r="K152" s="266">
        <v>153020000</v>
      </c>
    </row>
    <row r="153" spans="1:15" ht="2.25" customHeight="1">
      <c r="A153" s="278"/>
      <c r="B153" s="278"/>
      <c r="C153" s="278"/>
      <c r="D153" s="278"/>
      <c r="E153" s="278"/>
      <c r="F153" s="279"/>
      <c r="G153" s="279"/>
      <c r="H153" s="279"/>
      <c r="I153" s="279"/>
      <c r="J153" s="279"/>
      <c r="K153" s="258"/>
    </row>
    <row r="154" spans="1:15" ht="12.95" customHeight="1">
      <c r="A154" s="281" t="s">
        <v>718</v>
      </c>
      <c r="B154" s="281"/>
      <c r="C154" s="281"/>
      <c r="D154" s="281"/>
      <c r="E154" s="281"/>
      <c r="F154" s="281"/>
      <c r="G154" s="281"/>
      <c r="H154" s="281"/>
      <c r="I154" s="281"/>
      <c r="J154" s="281"/>
      <c r="K154" s="281"/>
    </row>
    <row r="155" spans="1:15" ht="14.45" customHeight="1">
      <c r="A155" s="280" t="s">
        <v>719</v>
      </c>
      <c r="B155" s="280"/>
      <c r="C155" s="280"/>
      <c r="D155" s="263" t="s">
        <v>720</v>
      </c>
      <c r="E155" s="263" t="s">
        <v>642</v>
      </c>
      <c r="F155" s="264">
        <v>0</v>
      </c>
      <c r="G155" s="264">
        <v>-4518902490.3999996</v>
      </c>
      <c r="H155" s="264">
        <v>24126014.100000001</v>
      </c>
      <c r="I155" s="264">
        <v>0</v>
      </c>
      <c r="J155" s="264">
        <v>0</v>
      </c>
      <c r="K155" s="265">
        <v>-4543028504.5</v>
      </c>
      <c r="M155" s="135"/>
      <c r="N155" s="135">
        <f>M155-Balance!D70</f>
        <v>0</v>
      </c>
      <c r="O155" s="163">
        <f>I193-I189</f>
        <v>140019.84999999998</v>
      </c>
    </row>
    <row r="156" spans="1:15" ht="12.2" customHeight="1">
      <c r="A156" s="278" t="s">
        <v>645</v>
      </c>
      <c r="B156" s="278"/>
      <c r="C156" s="278"/>
      <c r="D156" s="278"/>
      <c r="E156" s="278"/>
      <c r="F156" s="279">
        <v>0</v>
      </c>
      <c r="G156" s="279">
        <v>-4518902490.3999996</v>
      </c>
      <c r="H156" s="279">
        <v>24126014.100000001</v>
      </c>
      <c r="I156" s="279">
        <v>0</v>
      </c>
      <c r="J156" s="279">
        <v>0</v>
      </c>
      <c r="K156" s="266">
        <v>-4543028504.5</v>
      </c>
      <c r="O156" s="135">
        <f>O155-N155</f>
        <v>140019.84999999998</v>
      </c>
    </row>
    <row r="157" spans="1:15" ht="2.25" customHeight="1">
      <c r="A157" s="278"/>
      <c r="B157" s="278"/>
      <c r="C157" s="278"/>
      <c r="D157" s="278"/>
      <c r="E157" s="278"/>
      <c r="F157" s="279"/>
      <c r="G157" s="279"/>
      <c r="H157" s="279"/>
      <c r="I157" s="279"/>
      <c r="J157" s="279"/>
      <c r="K157" s="258"/>
    </row>
    <row r="158" spans="1:15" ht="12.2" customHeight="1">
      <c r="A158" s="281" t="s">
        <v>721</v>
      </c>
      <c r="B158" s="281"/>
      <c r="C158" s="281"/>
      <c r="D158" s="281"/>
      <c r="E158" s="281"/>
      <c r="F158" s="281"/>
      <c r="G158" s="281"/>
      <c r="H158" s="281"/>
      <c r="I158" s="281"/>
      <c r="J158" s="281"/>
      <c r="K158" s="281"/>
    </row>
    <row r="159" spans="1:15" ht="14.45" customHeight="1">
      <c r="A159" s="280" t="s">
        <v>721</v>
      </c>
      <c r="B159" s="280"/>
      <c r="C159" s="280"/>
      <c r="D159" s="263" t="s">
        <v>722</v>
      </c>
      <c r="E159" s="263" t="s">
        <v>642</v>
      </c>
      <c r="F159" s="264">
        <v>0</v>
      </c>
      <c r="G159" s="264">
        <v>-345029101.69999999</v>
      </c>
      <c r="H159" s="264">
        <v>0</v>
      </c>
      <c r="I159" s="264">
        <v>0</v>
      </c>
      <c r="J159" s="264">
        <v>0</v>
      </c>
      <c r="K159" s="265">
        <v>-345029101.69999999</v>
      </c>
      <c r="L159" s="163">
        <f>G159+G155</f>
        <v>-4863931592.0999994</v>
      </c>
      <c r="M159" s="135">
        <f>L159-Balance!C65</f>
        <v>47408317.880001068</v>
      </c>
    </row>
    <row r="160" spans="1:15" ht="12.95" customHeight="1">
      <c r="A160" s="278" t="s">
        <v>645</v>
      </c>
      <c r="B160" s="278"/>
      <c r="C160" s="278"/>
      <c r="D160" s="278"/>
      <c r="E160" s="278"/>
      <c r="F160" s="279">
        <v>0</v>
      </c>
      <c r="G160" s="279">
        <v>-345029101.69999999</v>
      </c>
      <c r="H160" s="279">
        <v>0</v>
      </c>
      <c r="I160" s="279">
        <v>0</v>
      </c>
      <c r="J160" s="279">
        <v>0</v>
      </c>
      <c r="K160" s="266">
        <v>-345029101.69999999</v>
      </c>
    </row>
    <row r="161" spans="1:13" ht="2.25" customHeight="1">
      <c r="A161" s="278"/>
      <c r="B161" s="278"/>
      <c r="C161" s="278"/>
      <c r="D161" s="278"/>
      <c r="E161" s="278"/>
      <c r="F161" s="279"/>
      <c r="G161" s="279"/>
      <c r="H161" s="279"/>
      <c r="I161" s="279"/>
      <c r="J161" s="279"/>
      <c r="K161" s="258"/>
    </row>
    <row r="162" spans="1:13" ht="12.2" customHeight="1">
      <c r="A162" s="281" t="s">
        <v>723</v>
      </c>
      <c r="B162" s="281"/>
      <c r="C162" s="281"/>
      <c r="D162" s="281"/>
      <c r="E162" s="281"/>
      <c r="F162" s="281"/>
      <c r="G162" s="281"/>
      <c r="H162" s="281"/>
      <c r="I162" s="281"/>
      <c r="J162" s="281"/>
      <c r="K162" s="281"/>
    </row>
    <row r="163" spans="1:13" ht="14.45" customHeight="1">
      <c r="A163" s="280" t="s">
        <v>724</v>
      </c>
      <c r="B163" s="280"/>
      <c r="C163" s="280"/>
      <c r="D163" s="263" t="s">
        <v>725</v>
      </c>
      <c r="E163" s="263" t="s">
        <v>642</v>
      </c>
      <c r="F163" s="264">
        <v>0</v>
      </c>
      <c r="G163" s="264">
        <v>0</v>
      </c>
      <c r="H163" s="264">
        <v>17360870</v>
      </c>
      <c r="I163" s="264">
        <v>17360870</v>
      </c>
      <c r="J163" s="264">
        <v>0</v>
      </c>
      <c r="K163" s="265">
        <v>0</v>
      </c>
      <c r="L163" s="163">
        <f>I163+I167+I171+I177+I181+I186+I189</f>
        <v>24281691.710000001</v>
      </c>
    </row>
    <row r="164" spans="1:13" ht="12.95" customHeight="1">
      <c r="A164" s="278" t="s">
        <v>645</v>
      </c>
      <c r="B164" s="278"/>
      <c r="C164" s="278"/>
      <c r="D164" s="278"/>
      <c r="E164" s="278"/>
      <c r="F164" s="279">
        <v>0</v>
      </c>
      <c r="G164" s="279">
        <v>0</v>
      </c>
      <c r="H164" s="279">
        <v>17360870</v>
      </c>
      <c r="I164" s="279">
        <v>17360870</v>
      </c>
      <c r="J164" s="279">
        <v>0</v>
      </c>
      <c r="K164" s="266">
        <v>0</v>
      </c>
      <c r="L164" s="163">
        <f>I193</f>
        <v>155577.60999999999</v>
      </c>
    </row>
    <row r="165" spans="1:13" ht="1.5" customHeight="1">
      <c r="A165" s="278"/>
      <c r="B165" s="278"/>
      <c r="C165" s="278"/>
      <c r="D165" s="278"/>
      <c r="E165" s="278"/>
      <c r="F165" s="279"/>
      <c r="G165" s="279"/>
      <c r="H165" s="279"/>
      <c r="I165" s="279"/>
      <c r="J165" s="279"/>
      <c r="K165" s="258"/>
    </row>
    <row r="166" spans="1:13" ht="12.95" customHeight="1">
      <c r="A166" s="281" t="s">
        <v>726</v>
      </c>
      <c r="B166" s="281"/>
      <c r="C166" s="281"/>
      <c r="D166" s="281"/>
      <c r="E166" s="281"/>
      <c r="F166" s="281"/>
      <c r="G166" s="281"/>
      <c r="H166" s="281"/>
      <c r="I166" s="281"/>
      <c r="J166" s="281"/>
      <c r="K166" s="281"/>
      <c r="M166" s="163">
        <f>L163-L164</f>
        <v>24126114.100000001</v>
      </c>
    </row>
    <row r="167" spans="1:13" ht="14.45" customHeight="1">
      <c r="A167" s="280" t="s">
        <v>726</v>
      </c>
      <c r="B167" s="280"/>
      <c r="C167" s="280"/>
      <c r="D167" s="263" t="s">
        <v>727</v>
      </c>
      <c r="E167" s="263" t="s">
        <v>642</v>
      </c>
      <c r="F167" s="264">
        <v>0</v>
      </c>
      <c r="G167" s="264">
        <v>0</v>
      </c>
      <c r="H167" s="264">
        <v>1822891.3</v>
      </c>
      <c r="I167" s="264">
        <v>1822891.3</v>
      </c>
      <c r="J167" s="264">
        <v>0</v>
      </c>
      <c r="K167" s="265">
        <v>0</v>
      </c>
    </row>
    <row r="168" spans="1:13" ht="12.2" customHeight="1">
      <c r="A168" s="278" t="s">
        <v>645</v>
      </c>
      <c r="B168" s="278"/>
      <c r="C168" s="278"/>
      <c r="D168" s="278"/>
      <c r="E168" s="278"/>
      <c r="F168" s="279">
        <v>0</v>
      </c>
      <c r="G168" s="279">
        <v>0</v>
      </c>
      <c r="H168" s="279">
        <v>1822891.3</v>
      </c>
      <c r="I168" s="279">
        <v>1822891.3</v>
      </c>
      <c r="J168" s="279">
        <v>0</v>
      </c>
      <c r="K168" s="266">
        <v>0</v>
      </c>
    </row>
    <row r="169" spans="1:13" ht="2.25" customHeight="1">
      <c r="A169" s="278"/>
      <c r="B169" s="278"/>
      <c r="C169" s="278"/>
      <c r="D169" s="278"/>
      <c r="E169" s="278"/>
      <c r="F169" s="279"/>
      <c r="G169" s="279"/>
      <c r="H169" s="279"/>
      <c r="I169" s="279"/>
      <c r="J169" s="279"/>
      <c r="K169" s="258"/>
    </row>
    <row r="170" spans="1:13" ht="12.95" customHeight="1">
      <c r="A170" s="281" t="s">
        <v>777</v>
      </c>
      <c r="B170" s="281"/>
      <c r="C170" s="281"/>
      <c r="D170" s="281"/>
      <c r="E170" s="281"/>
      <c r="F170" s="281"/>
      <c r="G170" s="281"/>
      <c r="H170" s="281"/>
      <c r="I170" s="281"/>
      <c r="J170" s="281"/>
      <c r="K170" s="281"/>
    </row>
    <row r="171" spans="1:13" ht="14.45" customHeight="1">
      <c r="A171" s="280" t="s">
        <v>778</v>
      </c>
      <c r="B171" s="280"/>
      <c r="C171" s="280"/>
      <c r="D171" s="263" t="s">
        <v>779</v>
      </c>
      <c r="E171" s="263" t="s">
        <v>642</v>
      </c>
      <c r="F171" s="264">
        <v>0</v>
      </c>
      <c r="G171" s="264">
        <v>0</v>
      </c>
      <c r="H171" s="264">
        <v>523145.38</v>
      </c>
      <c r="I171" s="264">
        <v>523145.38</v>
      </c>
      <c r="J171" s="264">
        <v>0</v>
      </c>
      <c r="K171" s="265">
        <v>0</v>
      </c>
      <c r="L171" s="163">
        <f>I171-I72-I80-I88</f>
        <v>-1.5120349416974932E-11</v>
      </c>
    </row>
    <row r="172" spans="1:13" ht="12.2" customHeight="1">
      <c r="A172" s="278" t="s">
        <v>645</v>
      </c>
      <c r="B172" s="278"/>
      <c r="C172" s="278"/>
      <c r="D172" s="278"/>
      <c r="E172" s="278"/>
      <c r="F172" s="279">
        <v>0</v>
      </c>
      <c r="G172" s="279">
        <v>0</v>
      </c>
      <c r="H172" s="279">
        <v>523145.38</v>
      </c>
      <c r="I172" s="279">
        <v>523145.38</v>
      </c>
      <c r="J172" s="279">
        <v>0</v>
      </c>
      <c r="K172" s="266">
        <v>0</v>
      </c>
    </row>
    <row r="173" spans="1:13" ht="2.25" customHeight="1">
      <c r="A173" s="278"/>
      <c r="B173" s="278"/>
      <c r="C173" s="278"/>
      <c r="D173" s="278"/>
      <c r="E173" s="278"/>
      <c r="F173" s="279"/>
      <c r="G173" s="279"/>
      <c r="H173" s="279"/>
      <c r="I173" s="279"/>
      <c r="J173" s="279"/>
      <c r="K173" s="258"/>
    </row>
    <row r="174" spans="1:13" ht="12.2" customHeight="1">
      <c r="A174" s="281" t="s">
        <v>145</v>
      </c>
      <c r="B174" s="281"/>
      <c r="C174" s="281"/>
      <c r="D174" s="281"/>
      <c r="E174" s="281"/>
      <c r="F174" s="281"/>
      <c r="G174" s="281"/>
      <c r="H174" s="281"/>
      <c r="I174" s="281"/>
      <c r="J174" s="281"/>
      <c r="K174" s="281"/>
    </row>
    <row r="175" spans="1:13" ht="15.2" customHeight="1">
      <c r="A175" s="280" t="s">
        <v>801</v>
      </c>
      <c r="B175" s="280"/>
      <c r="C175" s="280"/>
      <c r="D175" s="263" t="s">
        <v>802</v>
      </c>
      <c r="E175" s="263" t="s">
        <v>642</v>
      </c>
      <c r="F175" s="264">
        <v>0</v>
      </c>
      <c r="G175" s="264">
        <v>0</v>
      </c>
      <c r="H175" s="264">
        <v>50800</v>
      </c>
      <c r="I175" s="264">
        <v>50800</v>
      </c>
      <c r="J175" s="264">
        <v>0</v>
      </c>
      <c r="K175" s="265">
        <v>0</v>
      </c>
    </row>
    <row r="176" spans="1:13" ht="14.45" customHeight="1">
      <c r="A176" s="280" t="s">
        <v>780</v>
      </c>
      <c r="B176" s="280"/>
      <c r="C176" s="280"/>
      <c r="D176" s="263" t="s">
        <v>781</v>
      </c>
      <c r="E176" s="263" t="s">
        <v>642</v>
      </c>
      <c r="F176" s="264">
        <v>0</v>
      </c>
      <c r="G176" s="264">
        <v>0</v>
      </c>
      <c r="H176" s="264">
        <v>4000</v>
      </c>
      <c r="I176" s="264">
        <v>4000</v>
      </c>
      <c r="J176" s="264">
        <v>0</v>
      </c>
      <c r="K176" s="265">
        <v>0</v>
      </c>
    </row>
    <row r="177" spans="1:13" ht="12.2" customHeight="1">
      <c r="A177" s="278" t="s">
        <v>645</v>
      </c>
      <c r="B177" s="278"/>
      <c r="C177" s="278"/>
      <c r="D177" s="278"/>
      <c r="E177" s="278"/>
      <c r="F177" s="279">
        <v>0</v>
      </c>
      <c r="G177" s="279">
        <v>0</v>
      </c>
      <c r="H177" s="279">
        <v>54800</v>
      </c>
      <c r="I177" s="279">
        <v>54800</v>
      </c>
      <c r="J177" s="279">
        <v>0</v>
      </c>
      <c r="K177" s="266">
        <v>0</v>
      </c>
    </row>
    <row r="178" spans="1:13" ht="2.25" customHeight="1">
      <c r="A178" s="278"/>
      <c r="B178" s="278"/>
      <c r="C178" s="278"/>
      <c r="D178" s="278"/>
      <c r="E178" s="278"/>
      <c r="F178" s="279"/>
      <c r="G178" s="279"/>
      <c r="H178" s="279"/>
      <c r="I178" s="279"/>
      <c r="J178" s="279"/>
      <c r="K178" s="258"/>
    </row>
    <row r="179" spans="1:13" ht="12.2" customHeight="1">
      <c r="A179" s="281" t="s">
        <v>803</v>
      </c>
      <c r="B179" s="281"/>
      <c r="C179" s="281"/>
      <c r="D179" s="281"/>
      <c r="E179" s="281"/>
      <c r="F179" s="281"/>
      <c r="G179" s="281"/>
      <c r="H179" s="281"/>
      <c r="I179" s="281"/>
      <c r="J179" s="281"/>
      <c r="K179" s="281"/>
    </row>
    <row r="180" spans="1:13" ht="14.45" customHeight="1">
      <c r="A180" s="280" t="s">
        <v>804</v>
      </c>
      <c r="B180" s="280"/>
      <c r="C180" s="280"/>
      <c r="D180" s="263" t="s">
        <v>805</v>
      </c>
      <c r="E180" s="263" t="s">
        <v>642</v>
      </c>
      <c r="F180" s="264">
        <v>0</v>
      </c>
      <c r="G180" s="264">
        <v>0</v>
      </c>
      <c r="H180" s="264">
        <v>1700</v>
      </c>
      <c r="I180" s="264">
        <v>1700</v>
      </c>
      <c r="J180" s="264">
        <v>0</v>
      </c>
      <c r="K180" s="265">
        <v>0</v>
      </c>
    </row>
    <row r="181" spans="1:13" ht="12.95" customHeight="1">
      <c r="A181" s="278" t="s">
        <v>645</v>
      </c>
      <c r="B181" s="278"/>
      <c r="C181" s="278"/>
      <c r="D181" s="278"/>
      <c r="E181" s="278"/>
      <c r="F181" s="279">
        <v>0</v>
      </c>
      <c r="G181" s="279">
        <v>0</v>
      </c>
      <c r="H181" s="279">
        <v>1700</v>
      </c>
      <c r="I181" s="279">
        <v>1700</v>
      </c>
      <c r="J181" s="279">
        <v>0</v>
      </c>
      <c r="K181" s="266">
        <v>0</v>
      </c>
    </row>
    <row r="182" spans="1:13" ht="2.25" customHeight="1">
      <c r="A182" s="278"/>
      <c r="B182" s="278"/>
      <c r="C182" s="278"/>
      <c r="D182" s="278"/>
      <c r="E182" s="278"/>
      <c r="F182" s="279"/>
      <c r="G182" s="279"/>
      <c r="H182" s="279"/>
      <c r="I182" s="279"/>
      <c r="J182" s="279"/>
      <c r="K182" s="258"/>
    </row>
    <row r="183" spans="1:13" ht="12.2" customHeight="1">
      <c r="A183" s="281" t="s">
        <v>728</v>
      </c>
      <c r="B183" s="281"/>
      <c r="C183" s="281"/>
      <c r="D183" s="281"/>
      <c r="E183" s="281"/>
      <c r="F183" s="281"/>
      <c r="G183" s="281"/>
      <c r="H183" s="281"/>
      <c r="I183" s="281"/>
      <c r="J183" s="281"/>
      <c r="K183" s="281"/>
    </row>
    <row r="184" spans="1:13" ht="14.45" customHeight="1">
      <c r="A184" s="280" t="s">
        <v>806</v>
      </c>
      <c r="B184" s="280"/>
      <c r="C184" s="280"/>
      <c r="D184" s="263" t="s">
        <v>807</v>
      </c>
      <c r="E184" s="263" t="s">
        <v>642</v>
      </c>
      <c r="F184" s="264">
        <v>0</v>
      </c>
      <c r="G184" s="264">
        <v>0</v>
      </c>
      <c r="H184" s="264">
        <v>3818181.82</v>
      </c>
      <c r="I184" s="264">
        <v>3818181.82</v>
      </c>
      <c r="J184" s="264">
        <v>0</v>
      </c>
      <c r="K184" s="265">
        <v>0</v>
      </c>
    </row>
    <row r="185" spans="1:13" ht="23.45" customHeight="1">
      <c r="A185" s="280" t="s">
        <v>765</v>
      </c>
      <c r="B185" s="280"/>
      <c r="C185" s="280"/>
      <c r="D185" s="263" t="s">
        <v>766</v>
      </c>
      <c r="E185" s="263" t="s">
        <v>642</v>
      </c>
      <c r="F185" s="264">
        <v>0</v>
      </c>
      <c r="G185" s="264">
        <v>0</v>
      </c>
      <c r="H185" s="264">
        <v>684545.45</v>
      </c>
      <c r="I185" s="264">
        <v>684545.45</v>
      </c>
      <c r="J185" s="264">
        <v>0</v>
      </c>
      <c r="K185" s="265">
        <v>0</v>
      </c>
    </row>
    <row r="186" spans="1:13" ht="12.2" customHeight="1">
      <c r="A186" s="278" t="s">
        <v>645</v>
      </c>
      <c r="B186" s="278"/>
      <c r="C186" s="278"/>
      <c r="D186" s="278"/>
      <c r="E186" s="278"/>
      <c r="F186" s="279">
        <v>0</v>
      </c>
      <c r="G186" s="279">
        <v>0</v>
      </c>
      <c r="H186" s="279">
        <v>4502727.2699999996</v>
      </c>
      <c r="I186" s="279">
        <v>4502727.2699999996</v>
      </c>
      <c r="J186" s="279">
        <v>0</v>
      </c>
      <c r="K186" s="266">
        <v>0</v>
      </c>
    </row>
    <row r="187" spans="1:13" ht="2.25" customHeight="1">
      <c r="A187" s="278"/>
      <c r="B187" s="278"/>
      <c r="C187" s="278"/>
      <c r="D187" s="278"/>
      <c r="E187" s="278"/>
      <c r="F187" s="279"/>
      <c r="G187" s="279"/>
      <c r="H187" s="279"/>
      <c r="I187" s="279"/>
      <c r="J187" s="279"/>
      <c r="K187" s="258"/>
    </row>
    <row r="188" spans="1:13" ht="12.95" customHeight="1">
      <c r="A188" s="281" t="s">
        <v>808</v>
      </c>
      <c r="B188" s="281"/>
      <c r="C188" s="281"/>
      <c r="D188" s="281"/>
      <c r="E188" s="281"/>
      <c r="F188" s="281"/>
      <c r="G188" s="281"/>
      <c r="H188" s="281"/>
      <c r="I188" s="281"/>
      <c r="J188" s="281"/>
      <c r="K188" s="281"/>
    </row>
    <row r="189" spans="1:13" ht="14.45" customHeight="1">
      <c r="A189" s="280" t="s">
        <v>809</v>
      </c>
      <c r="B189" s="280"/>
      <c r="C189" s="280"/>
      <c r="D189" s="263" t="s">
        <v>810</v>
      </c>
      <c r="E189" s="263" t="s">
        <v>642</v>
      </c>
      <c r="F189" s="264">
        <v>0</v>
      </c>
      <c r="G189" s="264">
        <v>0</v>
      </c>
      <c r="H189" s="264">
        <v>15557.76</v>
      </c>
      <c r="I189" s="264">
        <v>15557.76</v>
      </c>
      <c r="J189" s="264">
        <v>0</v>
      </c>
      <c r="K189" s="265">
        <v>0</v>
      </c>
      <c r="L189" s="163">
        <f>I193-I189</f>
        <v>140019.84999999998</v>
      </c>
      <c r="M189" s="135">
        <f>L189+Balance!D70</f>
        <v>140019.84999999998</v>
      </c>
    </row>
    <row r="190" spans="1:13" ht="12.2" customHeight="1">
      <c r="A190" s="278" t="s">
        <v>645</v>
      </c>
      <c r="B190" s="278"/>
      <c r="C190" s="278"/>
      <c r="D190" s="278"/>
      <c r="E190" s="278"/>
      <c r="F190" s="279">
        <v>0</v>
      </c>
      <c r="G190" s="279">
        <v>0</v>
      </c>
      <c r="H190" s="279">
        <v>15557.76</v>
      </c>
      <c r="I190" s="279">
        <v>15557.76</v>
      </c>
      <c r="J190" s="279">
        <v>0</v>
      </c>
      <c r="K190" s="266">
        <v>0</v>
      </c>
    </row>
    <row r="191" spans="1:13" ht="2.25" customHeight="1">
      <c r="A191" s="278"/>
      <c r="B191" s="278"/>
      <c r="C191" s="278"/>
      <c r="D191" s="278"/>
      <c r="E191" s="278"/>
      <c r="F191" s="279"/>
      <c r="G191" s="279"/>
      <c r="H191" s="279"/>
      <c r="I191" s="279"/>
      <c r="J191" s="279"/>
      <c r="K191" s="258"/>
    </row>
    <row r="192" spans="1:13" ht="12.2" customHeight="1">
      <c r="A192" s="281" t="s">
        <v>811</v>
      </c>
      <c r="B192" s="281"/>
      <c r="C192" s="281"/>
      <c r="D192" s="281"/>
      <c r="E192" s="281"/>
      <c r="F192" s="281"/>
      <c r="G192" s="281"/>
      <c r="H192" s="281"/>
      <c r="I192" s="281"/>
      <c r="J192" s="281"/>
      <c r="K192" s="281"/>
    </row>
    <row r="193" spans="1:11" ht="15.2" customHeight="1">
      <c r="A193" s="280" t="s">
        <v>812</v>
      </c>
      <c r="B193" s="280"/>
      <c r="C193" s="280"/>
      <c r="D193" s="263" t="s">
        <v>813</v>
      </c>
      <c r="E193" s="263" t="s">
        <v>642</v>
      </c>
      <c r="F193" s="264">
        <v>0</v>
      </c>
      <c r="G193" s="264">
        <v>0</v>
      </c>
      <c r="H193" s="264">
        <v>155577.60999999999</v>
      </c>
      <c r="I193" s="264">
        <v>155577.60999999999</v>
      </c>
      <c r="J193" s="264">
        <v>0</v>
      </c>
      <c r="K193" s="265">
        <v>0</v>
      </c>
    </row>
    <row r="194" spans="1:11" ht="12.2" customHeight="1">
      <c r="A194" s="278" t="s">
        <v>645</v>
      </c>
      <c r="B194" s="278"/>
      <c r="C194" s="278"/>
      <c r="D194" s="278"/>
      <c r="E194" s="278"/>
      <c r="F194" s="279">
        <v>0</v>
      </c>
      <c r="G194" s="279">
        <v>0</v>
      </c>
      <c r="H194" s="279">
        <v>155577.60999999999</v>
      </c>
      <c r="I194" s="279">
        <v>155577.60999999999</v>
      </c>
      <c r="J194" s="279">
        <v>0</v>
      </c>
      <c r="K194" s="266">
        <v>0</v>
      </c>
    </row>
    <row r="195" spans="1:11" ht="2.25" customHeight="1">
      <c r="A195" s="278"/>
      <c r="B195" s="278"/>
      <c r="C195" s="278"/>
      <c r="D195" s="278"/>
      <c r="E195" s="278"/>
      <c r="F195" s="279"/>
      <c r="G195" s="279"/>
      <c r="H195" s="279"/>
      <c r="I195" s="279"/>
      <c r="J195" s="279"/>
      <c r="K195" s="258"/>
    </row>
    <row r="196" spans="1:11" ht="12.2" customHeight="1">
      <c r="A196" s="281" t="s">
        <v>782</v>
      </c>
      <c r="B196" s="281"/>
      <c r="C196" s="281"/>
      <c r="D196" s="281"/>
      <c r="E196" s="281"/>
      <c r="F196" s="281"/>
      <c r="G196" s="281"/>
      <c r="H196" s="281"/>
      <c r="I196" s="281"/>
      <c r="J196" s="281"/>
      <c r="K196" s="281"/>
    </row>
    <row r="197" spans="1:11" ht="14.45" customHeight="1">
      <c r="A197" s="280" t="s">
        <v>783</v>
      </c>
      <c r="B197" s="280"/>
      <c r="C197" s="280"/>
      <c r="D197" s="263" t="s">
        <v>784</v>
      </c>
      <c r="E197" s="263" t="s">
        <v>642</v>
      </c>
      <c r="F197" s="264">
        <v>0</v>
      </c>
      <c r="G197" s="264">
        <v>0</v>
      </c>
      <c r="H197" s="264">
        <v>24281591.710000001</v>
      </c>
      <c r="I197" s="264">
        <v>24281591.710000001</v>
      </c>
      <c r="J197" s="264">
        <v>0</v>
      </c>
      <c r="K197" s="265">
        <v>0</v>
      </c>
    </row>
    <row r="198" spans="1:11" ht="12.95" customHeight="1">
      <c r="A198" s="278" t="s">
        <v>645</v>
      </c>
      <c r="B198" s="278"/>
      <c r="C198" s="278"/>
      <c r="D198" s="278"/>
      <c r="E198" s="278"/>
      <c r="F198" s="279">
        <v>0</v>
      </c>
      <c r="G198" s="279">
        <v>0</v>
      </c>
      <c r="H198" s="279">
        <v>24281591.710000001</v>
      </c>
      <c r="I198" s="279">
        <v>24281591.710000001</v>
      </c>
      <c r="J198" s="279">
        <v>0</v>
      </c>
      <c r="K198" s="266">
        <v>0</v>
      </c>
    </row>
    <row r="199" spans="1:11" ht="1.5" customHeight="1">
      <c r="A199" s="278"/>
      <c r="B199" s="278"/>
      <c r="C199" s="278"/>
      <c r="D199" s="278"/>
      <c r="E199" s="278"/>
      <c r="F199" s="279"/>
      <c r="G199" s="279"/>
      <c r="H199" s="279"/>
      <c r="I199" s="279"/>
      <c r="J199" s="279"/>
      <c r="K199" s="258"/>
    </row>
    <row r="200" spans="1:11" ht="12.95" customHeight="1">
      <c r="A200" s="278" t="s">
        <v>729</v>
      </c>
      <c r="B200" s="278"/>
      <c r="C200" s="278"/>
      <c r="D200" s="278"/>
      <c r="E200" s="278"/>
      <c r="F200" s="279">
        <v>11156583483.950001</v>
      </c>
      <c r="G200" s="279">
        <v>11156583483.950001</v>
      </c>
      <c r="H200" s="279">
        <v>21243286604.59</v>
      </c>
      <c r="I200" s="279">
        <v>21243286604.59</v>
      </c>
      <c r="J200" s="279">
        <v>12108593093.17</v>
      </c>
      <c r="K200" s="266">
        <v>12108593093.17</v>
      </c>
    </row>
    <row r="201" spans="1:11" ht="2.25" customHeight="1">
      <c r="A201" s="278"/>
      <c r="B201" s="278"/>
      <c r="C201" s="278"/>
      <c r="D201" s="278"/>
      <c r="E201" s="278"/>
      <c r="F201" s="279"/>
      <c r="G201" s="279"/>
      <c r="H201" s="279"/>
      <c r="I201" s="279"/>
      <c r="J201" s="279"/>
      <c r="K201" s="258"/>
    </row>
    <row r="202" spans="1:11" ht="27.2" customHeight="1">
      <c r="A202" s="256"/>
      <c r="B202" s="256"/>
      <c r="C202" s="256"/>
      <c r="D202" s="256"/>
      <c r="E202" s="256"/>
      <c r="F202" s="256"/>
      <c r="G202" s="256"/>
      <c r="H202" s="256"/>
      <c r="I202" s="256"/>
      <c r="J202" s="256"/>
      <c r="K202" s="256"/>
    </row>
    <row r="203" spans="1:11" ht="14.45" customHeight="1">
      <c r="A203" s="274"/>
      <c r="B203" s="274"/>
      <c r="C203" s="274"/>
      <c r="D203" s="275" t="s">
        <v>730</v>
      </c>
      <c r="E203" s="275"/>
      <c r="F203" s="276" t="s">
        <v>731</v>
      </c>
      <c r="G203" s="276"/>
      <c r="H203" s="256"/>
      <c r="I203" s="256"/>
      <c r="J203" s="256"/>
      <c r="K203" s="256"/>
    </row>
    <row r="204" spans="1:11" ht="23.45" customHeight="1">
      <c r="A204" s="256"/>
      <c r="B204" s="256"/>
      <c r="C204" s="256"/>
      <c r="D204" s="256"/>
      <c r="E204" s="256"/>
      <c r="F204" s="256"/>
      <c r="G204" s="256"/>
      <c r="H204" s="256"/>
      <c r="I204" s="256"/>
      <c r="J204" s="256"/>
      <c r="K204" s="256"/>
    </row>
    <row r="205" spans="1:11" ht="14.45" customHeight="1">
      <c r="A205" s="271" t="s">
        <v>732</v>
      </c>
      <c r="B205" s="277">
        <v>46059.958935185183</v>
      </c>
      <c r="C205" s="277"/>
      <c r="D205" s="277"/>
      <c r="E205" s="277"/>
      <c r="F205" s="277"/>
      <c r="G205" s="277"/>
      <c r="H205" s="277"/>
      <c r="I205" s="277"/>
      <c r="J205" s="271" t="s">
        <v>733</v>
      </c>
      <c r="K205" s="272" t="s">
        <v>734</v>
      </c>
    </row>
  </sheetData>
  <mergeCells count="388">
    <mergeCell ref="A177:E178"/>
    <mergeCell ref="F177:F178"/>
    <mergeCell ref="G177:G178"/>
    <mergeCell ref="H177:H178"/>
    <mergeCell ref="I177:I178"/>
    <mergeCell ref="J177:J178"/>
    <mergeCell ref="F31:F32"/>
    <mergeCell ref="G31:G32"/>
    <mergeCell ref="H31:H32"/>
    <mergeCell ref="I31:I32"/>
    <mergeCell ref="J31:J32"/>
    <mergeCell ref="A33:K33"/>
    <mergeCell ref="A34:C34"/>
    <mergeCell ref="A175:C175"/>
    <mergeCell ref="A176:C176"/>
    <mergeCell ref="A47:K47"/>
    <mergeCell ref="A48:C48"/>
    <mergeCell ref="A49:E50"/>
    <mergeCell ref="F49:F50"/>
    <mergeCell ref="G49:G50"/>
    <mergeCell ref="H49:H50"/>
    <mergeCell ref="I49:I50"/>
    <mergeCell ref="J49:J50"/>
    <mergeCell ref="A121:E122"/>
    <mergeCell ref="I73:I74"/>
    <mergeCell ref="J73:J74"/>
    <mergeCell ref="G15:G16"/>
    <mergeCell ref="H15:H16"/>
    <mergeCell ref="I15:I16"/>
    <mergeCell ref="J15:J16"/>
    <mergeCell ref="A2:C2"/>
    <mergeCell ref="D2:K2"/>
    <mergeCell ref="A10:C10"/>
    <mergeCell ref="F10:G10"/>
    <mergeCell ref="H10:I10"/>
    <mergeCell ref="J10:K10"/>
    <mergeCell ref="A11:C11"/>
    <mergeCell ref="A12:K12"/>
    <mergeCell ref="A5:K5"/>
    <mergeCell ref="A7:I8"/>
    <mergeCell ref="J7:K8"/>
    <mergeCell ref="A17:K17"/>
    <mergeCell ref="A18:C18"/>
    <mergeCell ref="A19:E20"/>
    <mergeCell ref="F19:F20"/>
    <mergeCell ref="G19:G20"/>
    <mergeCell ref="H19:H20"/>
    <mergeCell ref="I19:I20"/>
    <mergeCell ref="I117:I118"/>
    <mergeCell ref="J117:J118"/>
    <mergeCell ref="A119:K119"/>
    <mergeCell ref="A120:C120"/>
    <mergeCell ref="A113:E114"/>
    <mergeCell ref="F113:F114"/>
    <mergeCell ref="A13:C13"/>
    <mergeCell ref="A14:C14"/>
    <mergeCell ref="A15:E16"/>
    <mergeCell ref="F15:F16"/>
    <mergeCell ref="A31:E32"/>
    <mergeCell ref="A75:K75"/>
    <mergeCell ref="A76:C76"/>
    <mergeCell ref="A77:E78"/>
    <mergeCell ref="F77:F78"/>
    <mergeCell ref="G77:G78"/>
    <mergeCell ref="H77:H78"/>
    <mergeCell ref="I77:I78"/>
    <mergeCell ref="J77:J78"/>
    <mergeCell ref="A72:C72"/>
    <mergeCell ref="A73:E74"/>
    <mergeCell ref="F73:F74"/>
    <mergeCell ref="G73:G74"/>
    <mergeCell ref="H73:H74"/>
    <mergeCell ref="A107:K107"/>
    <mergeCell ref="A108:C108"/>
    <mergeCell ref="A109:E110"/>
    <mergeCell ref="F109:F110"/>
    <mergeCell ref="G109:G110"/>
    <mergeCell ref="H109:H110"/>
    <mergeCell ref="I109:I110"/>
    <mergeCell ref="J109:J110"/>
    <mergeCell ref="A111:K111"/>
    <mergeCell ref="G113:G114"/>
    <mergeCell ref="H113:H114"/>
    <mergeCell ref="I113:I114"/>
    <mergeCell ref="J113:J114"/>
    <mergeCell ref="A115:K115"/>
    <mergeCell ref="A116:C116"/>
    <mergeCell ref="A112:C112"/>
    <mergeCell ref="A146:C146"/>
    <mergeCell ref="A147:C147"/>
    <mergeCell ref="F138:F139"/>
    <mergeCell ref="G138:G139"/>
    <mergeCell ref="H138:H139"/>
    <mergeCell ref="I138:I139"/>
    <mergeCell ref="J138:J139"/>
    <mergeCell ref="A140:K140"/>
    <mergeCell ref="F121:F122"/>
    <mergeCell ref="G121:G122"/>
    <mergeCell ref="H121:H122"/>
    <mergeCell ref="I121:I122"/>
    <mergeCell ref="J121:J122"/>
    <mergeCell ref="A117:E118"/>
    <mergeCell ref="F117:F118"/>
    <mergeCell ref="G117:G118"/>
    <mergeCell ref="H117:H118"/>
    <mergeCell ref="A148:E149"/>
    <mergeCell ref="F148:F149"/>
    <mergeCell ref="G148:G149"/>
    <mergeCell ref="H148:H149"/>
    <mergeCell ref="I148:I149"/>
    <mergeCell ref="J148:J149"/>
    <mergeCell ref="A129:C129"/>
    <mergeCell ref="A132:K132"/>
    <mergeCell ref="A133:C133"/>
    <mergeCell ref="A130:E131"/>
    <mergeCell ref="F130:F131"/>
    <mergeCell ref="G130:G131"/>
    <mergeCell ref="H130:H131"/>
    <mergeCell ref="I130:I131"/>
    <mergeCell ref="J130:J131"/>
    <mergeCell ref="A134:E135"/>
    <mergeCell ref="F134:F135"/>
    <mergeCell ref="G134:G135"/>
    <mergeCell ref="H134:H135"/>
    <mergeCell ref="I134:I135"/>
    <mergeCell ref="J134:J135"/>
    <mergeCell ref="A136:K136"/>
    <mergeCell ref="A137:C137"/>
    <mergeCell ref="A138:E139"/>
    <mergeCell ref="J19:J20"/>
    <mergeCell ref="A21:K21"/>
    <mergeCell ref="A22:C22"/>
    <mergeCell ref="A23:E24"/>
    <mergeCell ref="F23:F24"/>
    <mergeCell ref="G23:G24"/>
    <mergeCell ref="H23:H24"/>
    <mergeCell ref="I23:I24"/>
    <mergeCell ref="J23:J24"/>
    <mergeCell ref="A25:K25"/>
    <mergeCell ref="A45:E46"/>
    <mergeCell ref="A26:C26"/>
    <mergeCell ref="A27:E28"/>
    <mergeCell ref="F27:F28"/>
    <mergeCell ref="G27:G28"/>
    <mergeCell ref="H27:H28"/>
    <mergeCell ref="I27:I28"/>
    <mergeCell ref="J27:J28"/>
    <mergeCell ref="A29:K29"/>
    <mergeCell ref="A30:C30"/>
    <mergeCell ref="A35:C35"/>
    <mergeCell ref="A36:C36"/>
    <mergeCell ref="A37:E38"/>
    <mergeCell ref="F37:F38"/>
    <mergeCell ref="G37:G38"/>
    <mergeCell ref="H37:H38"/>
    <mergeCell ref="I37:I38"/>
    <mergeCell ref="J37:J38"/>
    <mergeCell ref="A39:K39"/>
    <mergeCell ref="F45:F46"/>
    <mergeCell ref="G45:G46"/>
    <mergeCell ref="H45:H46"/>
    <mergeCell ref="I45:I46"/>
    <mergeCell ref="J45:J46"/>
    <mergeCell ref="A40:C40"/>
    <mergeCell ref="A41:E42"/>
    <mergeCell ref="F41:F42"/>
    <mergeCell ref="G41:G42"/>
    <mergeCell ref="H41:H42"/>
    <mergeCell ref="I41:I42"/>
    <mergeCell ref="J41:J42"/>
    <mergeCell ref="A43:K43"/>
    <mergeCell ref="A44:C44"/>
    <mergeCell ref="A51:K51"/>
    <mergeCell ref="A52:C52"/>
    <mergeCell ref="A53:E54"/>
    <mergeCell ref="F53:F54"/>
    <mergeCell ref="G53:G54"/>
    <mergeCell ref="H53:H54"/>
    <mergeCell ref="I53:I54"/>
    <mergeCell ref="J53:J54"/>
    <mergeCell ref="A55:K55"/>
    <mergeCell ref="A104:C104"/>
    <mergeCell ref="A105:E106"/>
    <mergeCell ref="F105:F106"/>
    <mergeCell ref="G105:G106"/>
    <mergeCell ref="H105:H106"/>
    <mergeCell ref="I105:I106"/>
    <mergeCell ref="J105:J106"/>
    <mergeCell ref="A95:K95"/>
    <mergeCell ref="A96:C96"/>
    <mergeCell ref="A97:E98"/>
    <mergeCell ref="F97:F98"/>
    <mergeCell ref="G97:G98"/>
    <mergeCell ref="H97:H98"/>
    <mergeCell ref="I97:I98"/>
    <mergeCell ref="J97:J98"/>
    <mergeCell ref="A99:K99"/>
    <mergeCell ref="A100:C100"/>
    <mergeCell ref="A101:E102"/>
    <mergeCell ref="F101:F102"/>
    <mergeCell ref="G101:G102"/>
    <mergeCell ref="H101:H102"/>
    <mergeCell ref="I101:I102"/>
    <mergeCell ref="J101:J102"/>
    <mergeCell ref="A103:K103"/>
    <mergeCell ref="A163:C163"/>
    <mergeCell ref="A150:K150"/>
    <mergeCell ref="A151:C151"/>
    <mergeCell ref="A152:E153"/>
    <mergeCell ref="F152:F153"/>
    <mergeCell ref="A123:K123"/>
    <mergeCell ref="A124:C124"/>
    <mergeCell ref="A125:C125"/>
    <mergeCell ref="A126:E127"/>
    <mergeCell ref="F126:F127"/>
    <mergeCell ref="G126:G127"/>
    <mergeCell ref="H126:H127"/>
    <mergeCell ref="I126:I127"/>
    <mergeCell ref="J126:J127"/>
    <mergeCell ref="A128:K128"/>
    <mergeCell ref="A142:C142"/>
    <mergeCell ref="A143:E144"/>
    <mergeCell ref="F143:F144"/>
    <mergeCell ref="G143:G144"/>
    <mergeCell ref="H143:H144"/>
    <mergeCell ref="I143:I144"/>
    <mergeCell ref="J143:J144"/>
    <mergeCell ref="A141:C141"/>
    <mergeCell ref="A145:K145"/>
    <mergeCell ref="A158:K158"/>
    <mergeCell ref="A159:C159"/>
    <mergeCell ref="A160:E161"/>
    <mergeCell ref="F160:F161"/>
    <mergeCell ref="G160:G161"/>
    <mergeCell ref="H160:H161"/>
    <mergeCell ref="I160:I161"/>
    <mergeCell ref="J160:J161"/>
    <mergeCell ref="A162:K162"/>
    <mergeCell ref="A164:E165"/>
    <mergeCell ref="F164:F165"/>
    <mergeCell ref="G164:G165"/>
    <mergeCell ref="H164:H165"/>
    <mergeCell ref="I164:I165"/>
    <mergeCell ref="J164:J165"/>
    <mergeCell ref="A166:K166"/>
    <mergeCell ref="A167:C167"/>
    <mergeCell ref="A168:E169"/>
    <mergeCell ref="F168:F169"/>
    <mergeCell ref="G168:G169"/>
    <mergeCell ref="H168:H169"/>
    <mergeCell ref="I168:I169"/>
    <mergeCell ref="J168:J169"/>
    <mergeCell ref="A56:C56"/>
    <mergeCell ref="A57:E58"/>
    <mergeCell ref="F57:F58"/>
    <mergeCell ref="G57:G58"/>
    <mergeCell ref="H57:H58"/>
    <mergeCell ref="I57:I58"/>
    <mergeCell ref="J57:J58"/>
    <mergeCell ref="A59:K59"/>
    <mergeCell ref="A60:C60"/>
    <mergeCell ref="A61:E62"/>
    <mergeCell ref="F61:F62"/>
    <mergeCell ref="G61:G62"/>
    <mergeCell ref="H61:H62"/>
    <mergeCell ref="I61:I62"/>
    <mergeCell ref="J61:J62"/>
    <mergeCell ref="A63:K63"/>
    <mergeCell ref="A64:C64"/>
    <mergeCell ref="A65:E66"/>
    <mergeCell ref="F65:F66"/>
    <mergeCell ref="G65:G66"/>
    <mergeCell ref="H65:H66"/>
    <mergeCell ref="I65:I66"/>
    <mergeCell ref="J65:J66"/>
    <mergeCell ref="A67:K67"/>
    <mergeCell ref="A68:C68"/>
    <mergeCell ref="A69:E70"/>
    <mergeCell ref="F69:F70"/>
    <mergeCell ref="G69:G70"/>
    <mergeCell ref="H69:H70"/>
    <mergeCell ref="I69:I70"/>
    <mergeCell ref="J69:J70"/>
    <mergeCell ref="A71:K71"/>
    <mergeCell ref="A79:K79"/>
    <mergeCell ref="A80:C80"/>
    <mergeCell ref="A81:E82"/>
    <mergeCell ref="F81:F82"/>
    <mergeCell ref="G81:G82"/>
    <mergeCell ref="H81:H82"/>
    <mergeCell ref="I81:I82"/>
    <mergeCell ref="J81:J82"/>
    <mergeCell ref="A83:K83"/>
    <mergeCell ref="A84:C84"/>
    <mergeCell ref="A85:E86"/>
    <mergeCell ref="F85:F86"/>
    <mergeCell ref="G85:G86"/>
    <mergeCell ref="H85:H86"/>
    <mergeCell ref="I85:I86"/>
    <mergeCell ref="J85:J86"/>
    <mergeCell ref="A87:K87"/>
    <mergeCell ref="A88:C88"/>
    <mergeCell ref="A89:E90"/>
    <mergeCell ref="F89:F90"/>
    <mergeCell ref="G89:G90"/>
    <mergeCell ref="H89:H90"/>
    <mergeCell ref="I89:I90"/>
    <mergeCell ref="J89:J90"/>
    <mergeCell ref="A91:K91"/>
    <mergeCell ref="A92:C92"/>
    <mergeCell ref="A93:E94"/>
    <mergeCell ref="F93:F94"/>
    <mergeCell ref="G93:G94"/>
    <mergeCell ref="H93:H94"/>
    <mergeCell ref="I93:I94"/>
    <mergeCell ref="J93:J94"/>
    <mergeCell ref="G152:G153"/>
    <mergeCell ref="H152:H153"/>
    <mergeCell ref="I152:I153"/>
    <mergeCell ref="J152:J153"/>
    <mergeCell ref="A154:K154"/>
    <mergeCell ref="A155:C155"/>
    <mergeCell ref="A156:E157"/>
    <mergeCell ref="F156:F157"/>
    <mergeCell ref="G156:G157"/>
    <mergeCell ref="H156:H157"/>
    <mergeCell ref="I156:I157"/>
    <mergeCell ref="J156:J157"/>
    <mergeCell ref="A170:K170"/>
    <mergeCell ref="A171:C171"/>
    <mergeCell ref="A172:E173"/>
    <mergeCell ref="F172:F173"/>
    <mergeCell ref="G172:G173"/>
    <mergeCell ref="H172:H173"/>
    <mergeCell ref="I172:I173"/>
    <mergeCell ref="J172:J173"/>
    <mergeCell ref="A174:K174"/>
    <mergeCell ref="A179:K179"/>
    <mergeCell ref="A180:C180"/>
    <mergeCell ref="A183:K183"/>
    <mergeCell ref="A185:C185"/>
    <mergeCell ref="A186:E187"/>
    <mergeCell ref="F186:F187"/>
    <mergeCell ref="G186:G187"/>
    <mergeCell ref="H186:H187"/>
    <mergeCell ref="I186:I187"/>
    <mergeCell ref="J186:J187"/>
    <mergeCell ref="A184:C184"/>
    <mergeCell ref="A181:E182"/>
    <mergeCell ref="F181:F182"/>
    <mergeCell ref="G181:G182"/>
    <mergeCell ref="H181:H182"/>
    <mergeCell ref="I181:I182"/>
    <mergeCell ref="J181:J182"/>
    <mergeCell ref="A188:K188"/>
    <mergeCell ref="A189:C189"/>
    <mergeCell ref="A190:E191"/>
    <mergeCell ref="F190:F191"/>
    <mergeCell ref="G190:G191"/>
    <mergeCell ref="H190:H191"/>
    <mergeCell ref="I190:I191"/>
    <mergeCell ref="J190:J191"/>
    <mergeCell ref="A192:K192"/>
    <mergeCell ref="J198:J199"/>
    <mergeCell ref="A200:E201"/>
    <mergeCell ref="F200:F201"/>
    <mergeCell ref="G200:G201"/>
    <mergeCell ref="H200:H201"/>
    <mergeCell ref="I200:I201"/>
    <mergeCell ref="J200:J201"/>
    <mergeCell ref="A193:C193"/>
    <mergeCell ref="A194:E195"/>
    <mergeCell ref="F194:F195"/>
    <mergeCell ref="G194:G195"/>
    <mergeCell ref="H194:H195"/>
    <mergeCell ref="I194:I195"/>
    <mergeCell ref="J194:J195"/>
    <mergeCell ref="A196:K196"/>
    <mergeCell ref="A197:C197"/>
    <mergeCell ref="A203:C203"/>
    <mergeCell ref="D203:E203"/>
    <mergeCell ref="F203:G203"/>
    <mergeCell ref="B205:I205"/>
    <mergeCell ref="A198:E199"/>
    <mergeCell ref="F198:F199"/>
    <mergeCell ref="G198:G199"/>
    <mergeCell ref="H198:H199"/>
    <mergeCell ref="I198:I199"/>
  </mergeCells>
  <pageMargins left="0" right="0" top="0.75" bottom="0" header="0.3" footer="0"/>
  <pageSetup paperSize="9" scale="8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D56"/>
  <sheetViews>
    <sheetView view="pageBreakPreview" zoomScale="60" zoomScaleNormal="100" workbookViewId="0">
      <selection activeCell="A32" sqref="A32"/>
    </sheetView>
  </sheetViews>
  <sheetFormatPr defaultRowHeight="12.75"/>
  <cols>
    <col min="1" max="1" width="51.7109375" style="2" customWidth="1"/>
    <col min="2" max="2" width="21.5703125" style="2" customWidth="1"/>
    <col min="3" max="255" width="9.140625" style="2"/>
    <col min="256" max="256" width="21.5703125" style="2" customWidth="1"/>
    <col min="257" max="257" width="23.85546875" style="2" customWidth="1"/>
    <col min="258" max="258" width="29.140625" style="2" customWidth="1"/>
    <col min="259" max="511" width="9.140625" style="2"/>
    <col min="512" max="512" width="21.5703125" style="2" customWidth="1"/>
    <col min="513" max="513" width="23.85546875" style="2" customWidth="1"/>
    <col min="514" max="514" width="29.140625" style="2" customWidth="1"/>
    <col min="515" max="767" width="9.140625" style="2"/>
    <col min="768" max="768" width="21.5703125" style="2" customWidth="1"/>
    <col min="769" max="769" width="23.85546875" style="2" customWidth="1"/>
    <col min="770" max="770" width="29.140625" style="2" customWidth="1"/>
    <col min="771" max="1023" width="9.140625" style="2"/>
    <col min="1024" max="1024" width="21.5703125" style="2" customWidth="1"/>
    <col min="1025" max="1025" width="23.85546875" style="2" customWidth="1"/>
    <col min="1026" max="1026" width="29.140625" style="2" customWidth="1"/>
    <col min="1027" max="1279" width="9.140625" style="2"/>
    <col min="1280" max="1280" width="21.5703125" style="2" customWidth="1"/>
    <col min="1281" max="1281" width="23.85546875" style="2" customWidth="1"/>
    <col min="1282" max="1282" width="29.140625" style="2" customWidth="1"/>
    <col min="1283" max="1535" width="9.140625" style="2"/>
    <col min="1536" max="1536" width="21.5703125" style="2" customWidth="1"/>
    <col min="1537" max="1537" width="23.85546875" style="2" customWidth="1"/>
    <col min="1538" max="1538" width="29.140625" style="2" customWidth="1"/>
    <col min="1539" max="1791" width="9.140625" style="2"/>
    <col min="1792" max="1792" width="21.5703125" style="2" customWidth="1"/>
    <col min="1793" max="1793" width="23.85546875" style="2" customWidth="1"/>
    <col min="1794" max="1794" width="29.140625" style="2" customWidth="1"/>
    <col min="1795" max="2047" width="9.140625" style="2"/>
    <col min="2048" max="2048" width="21.5703125" style="2" customWidth="1"/>
    <col min="2049" max="2049" width="23.85546875" style="2" customWidth="1"/>
    <col min="2050" max="2050" width="29.140625" style="2" customWidth="1"/>
    <col min="2051" max="2303" width="9.140625" style="2"/>
    <col min="2304" max="2304" width="21.5703125" style="2" customWidth="1"/>
    <col min="2305" max="2305" width="23.85546875" style="2" customWidth="1"/>
    <col min="2306" max="2306" width="29.140625" style="2" customWidth="1"/>
    <col min="2307" max="2559" width="9.140625" style="2"/>
    <col min="2560" max="2560" width="21.5703125" style="2" customWidth="1"/>
    <col min="2561" max="2561" width="23.85546875" style="2" customWidth="1"/>
    <col min="2562" max="2562" width="29.140625" style="2" customWidth="1"/>
    <col min="2563" max="2815" width="9.140625" style="2"/>
    <col min="2816" max="2816" width="21.5703125" style="2" customWidth="1"/>
    <col min="2817" max="2817" width="23.85546875" style="2" customWidth="1"/>
    <col min="2818" max="2818" width="29.140625" style="2" customWidth="1"/>
    <col min="2819" max="3071" width="9.140625" style="2"/>
    <col min="3072" max="3072" width="21.5703125" style="2" customWidth="1"/>
    <col min="3073" max="3073" width="23.85546875" style="2" customWidth="1"/>
    <col min="3074" max="3074" width="29.140625" style="2" customWidth="1"/>
    <col min="3075" max="3327" width="9.140625" style="2"/>
    <col min="3328" max="3328" width="21.5703125" style="2" customWidth="1"/>
    <col min="3329" max="3329" width="23.85546875" style="2" customWidth="1"/>
    <col min="3330" max="3330" width="29.140625" style="2" customWidth="1"/>
    <col min="3331" max="3583" width="9.140625" style="2"/>
    <col min="3584" max="3584" width="21.5703125" style="2" customWidth="1"/>
    <col min="3585" max="3585" width="23.85546875" style="2" customWidth="1"/>
    <col min="3586" max="3586" width="29.140625" style="2" customWidth="1"/>
    <col min="3587" max="3839" width="9.140625" style="2"/>
    <col min="3840" max="3840" width="21.5703125" style="2" customWidth="1"/>
    <col min="3841" max="3841" width="23.85546875" style="2" customWidth="1"/>
    <col min="3842" max="3842" width="29.140625" style="2" customWidth="1"/>
    <col min="3843" max="4095" width="9.140625" style="2"/>
    <col min="4096" max="4096" width="21.5703125" style="2" customWidth="1"/>
    <col min="4097" max="4097" width="23.85546875" style="2" customWidth="1"/>
    <col min="4098" max="4098" width="29.140625" style="2" customWidth="1"/>
    <col min="4099" max="4351" width="9.140625" style="2"/>
    <col min="4352" max="4352" width="21.5703125" style="2" customWidth="1"/>
    <col min="4353" max="4353" width="23.85546875" style="2" customWidth="1"/>
    <col min="4354" max="4354" width="29.140625" style="2" customWidth="1"/>
    <col min="4355" max="4607" width="9.140625" style="2"/>
    <col min="4608" max="4608" width="21.5703125" style="2" customWidth="1"/>
    <col min="4609" max="4609" width="23.85546875" style="2" customWidth="1"/>
    <col min="4610" max="4610" width="29.140625" style="2" customWidth="1"/>
    <col min="4611" max="4863" width="9.140625" style="2"/>
    <col min="4864" max="4864" width="21.5703125" style="2" customWidth="1"/>
    <col min="4865" max="4865" width="23.85546875" style="2" customWidth="1"/>
    <col min="4866" max="4866" width="29.140625" style="2" customWidth="1"/>
    <col min="4867" max="5119" width="9.140625" style="2"/>
    <col min="5120" max="5120" width="21.5703125" style="2" customWidth="1"/>
    <col min="5121" max="5121" width="23.85546875" style="2" customWidth="1"/>
    <col min="5122" max="5122" width="29.140625" style="2" customWidth="1"/>
    <col min="5123" max="5375" width="9.140625" style="2"/>
    <col min="5376" max="5376" width="21.5703125" style="2" customWidth="1"/>
    <col min="5377" max="5377" width="23.85546875" style="2" customWidth="1"/>
    <col min="5378" max="5378" width="29.140625" style="2" customWidth="1"/>
    <col min="5379" max="5631" width="9.140625" style="2"/>
    <col min="5632" max="5632" width="21.5703125" style="2" customWidth="1"/>
    <col min="5633" max="5633" width="23.85546875" style="2" customWidth="1"/>
    <col min="5634" max="5634" width="29.140625" style="2" customWidth="1"/>
    <col min="5635" max="5887" width="9.140625" style="2"/>
    <col min="5888" max="5888" width="21.5703125" style="2" customWidth="1"/>
    <col min="5889" max="5889" width="23.85546875" style="2" customWidth="1"/>
    <col min="5890" max="5890" width="29.140625" style="2" customWidth="1"/>
    <col min="5891" max="6143" width="9.140625" style="2"/>
    <col min="6144" max="6144" width="21.5703125" style="2" customWidth="1"/>
    <col min="6145" max="6145" width="23.85546875" style="2" customWidth="1"/>
    <col min="6146" max="6146" width="29.140625" style="2" customWidth="1"/>
    <col min="6147" max="6399" width="9.140625" style="2"/>
    <col min="6400" max="6400" width="21.5703125" style="2" customWidth="1"/>
    <col min="6401" max="6401" width="23.85546875" style="2" customWidth="1"/>
    <col min="6402" max="6402" width="29.140625" style="2" customWidth="1"/>
    <col min="6403" max="6655" width="9.140625" style="2"/>
    <col min="6656" max="6656" width="21.5703125" style="2" customWidth="1"/>
    <col min="6657" max="6657" width="23.85546875" style="2" customWidth="1"/>
    <col min="6658" max="6658" width="29.140625" style="2" customWidth="1"/>
    <col min="6659" max="6911" width="9.140625" style="2"/>
    <col min="6912" max="6912" width="21.5703125" style="2" customWidth="1"/>
    <col min="6913" max="6913" width="23.85546875" style="2" customWidth="1"/>
    <col min="6914" max="6914" width="29.140625" style="2" customWidth="1"/>
    <col min="6915" max="7167" width="9.140625" style="2"/>
    <col min="7168" max="7168" width="21.5703125" style="2" customWidth="1"/>
    <col min="7169" max="7169" width="23.85546875" style="2" customWidth="1"/>
    <col min="7170" max="7170" width="29.140625" style="2" customWidth="1"/>
    <col min="7171" max="7423" width="9.140625" style="2"/>
    <col min="7424" max="7424" width="21.5703125" style="2" customWidth="1"/>
    <col min="7425" max="7425" width="23.85546875" style="2" customWidth="1"/>
    <col min="7426" max="7426" width="29.140625" style="2" customWidth="1"/>
    <col min="7427" max="7679" width="9.140625" style="2"/>
    <col min="7680" max="7680" width="21.5703125" style="2" customWidth="1"/>
    <col min="7681" max="7681" width="23.85546875" style="2" customWidth="1"/>
    <col min="7682" max="7682" width="29.140625" style="2" customWidth="1"/>
    <col min="7683" max="7935" width="9.140625" style="2"/>
    <col min="7936" max="7936" width="21.5703125" style="2" customWidth="1"/>
    <col min="7937" max="7937" width="23.85546875" style="2" customWidth="1"/>
    <col min="7938" max="7938" width="29.140625" style="2" customWidth="1"/>
    <col min="7939" max="8191" width="9.140625" style="2"/>
    <col min="8192" max="8192" width="21.5703125" style="2" customWidth="1"/>
    <col min="8193" max="8193" width="23.85546875" style="2" customWidth="1"/>
    <col min="8194" max="8194" width="29.140625" style="2" customWidth="1"/>
    <col min="8195" max="8447" width="9.140625" style="2"/>
    <col min="8448" max="8448" width="21.5703125" style="2" customWidth="1"/>
    <col min="8449" max="8449" width="23.85546875" style="2" customWidth="1"/>
    <col min="8450" max="8450" width="29.140625" style="2" customWidth="1"/>
    <col min="8451" max="8703" width="9.140625" style="2"/>
    <col min="8704" max="8704" width="21.5703125" style="2" customWidth="1"/>
    <col min="8705" max="8705" width="23.85546875" style="2" customWidth="1"/>
    <col min="8706" max="8706" width="29.140625" style="2" customWidth="1"/>
    <col min="8707" max="8959" width="9.140625" style="2"/>
    <col min="8960" max="8960" width="21.5703125" style="2" customWidth="1"/>
    <col min="8961" max="8961" width="23.85546875" style="2" customWidth="1"/>
    <col min="8962" max="8962" width="29.140625" style="2" customWidth="1"/>
    <col min="8963" max="9215" width="9.140625" style="2"/>
    <col min="9216" max="9216" width="21.5703125" style="2" customWidth="1"/>
    <col min="9217" max="9217" width="23.85546875" style="2" customWidth="1"/>
    <col min="9218" max="9218" width="29.140625" style="2" customWidth="1"/>
    <col min="9219" max="9471" width="9.140625" style="2"/>
    <col min="9472" max="9472" width="21.5703125" style="2" customWidth="1"/>
    <col min="9473" max="9473" width="23.85546875" style="2" customWidth="1"/>
    <col min="9474" max="9474" width="29.140625" style="2" customWidth="1"/>
    <col min="9475" max="9727" width="9.140625" style="2"/>
    <col min="9728" max="9728" width="21.5703125" style="2" customWidth="1"/>
    <col min="9729" max="9729" width="23.85546875" style="2" customWidth="1"/>
    <col min="9730" max="9730" width="29.140625" style="2" customWidth="1"/>
    <col min="9731" max="9983" width="9.140625" style="2"/>
    <col min="9984" max="9984" width="21.5703125" style="2" customWidth="1"/>
    <col min="9985" max="9985" width="23.85546875" style="2" customWidth="1"/>
    <col min="9986" max="9986" width="29.140625" style="2" customWidth="1"/>
    <col min="9987" max="10239" width="9.140625" style="2"/>
    <col min="10240" max="10240" width="21.5703125" style="2" customWidth="1"/>
    <col min="10241" max="10241" width="23.85546875" style="2" customWidth="1"/>
    <col min="10242" max="10242" width="29.140625" style="2" customWidth="1"/>
    <col min="10243" max="10495" width="9.140625" style="2"/>
    <col min="10496" max="10496" width="21.5703125" style="2" customWidth="1"/>
    <col min="10497" max="10497" width="23.85546875" style="2" customWidth="1"/>
    <col min="10498" max="10498" width="29.140625" style="2" customWidth="1"/>
    <col min="10499" max="10751" width="9.140625" style="2"/>
    <col min="10752" max="10752" width="21.5703125" style="2" customWidth="1"/>
    <col min="10753" max="10753" width="23.85546875" style="2" customWidth="1"/>
    <col min="10754" max="10754" width="29.140625" style="2" customWidth="1"/>
    <col min="10755" max="11007" width="9.140625" style="2"/>
    <col min="11008" max="11008" width="21.5703125" style="2" customWidth="1"/>
    <col min="11009" max="11009" width="23.85546875" style="2" customWidth="1"/>
    <col min="11010" max="11010" width="29.140625" style="2" customWidth="1"/>
    <col min="11011" max="11263" width="9.140625" style="2"/>
    <col min="11264" max="11264" width="21.5703125" style="2" customWidth="1"/>
    <col min="11265" max="11265" width="23.85546875" style="2" customWidth="1"/>
    <col min="11266" max="11266" width="29.140625" style="2" customWidth="1"/>
    <col min="11267" max="11519" width="9.140625" style="2"/>
    <col min="11520" max="11520" width="21.5703125" style="2" customWidth="1"/>
    <col min="11521" max="11521" width="23.85546875" style="2" customWidth="1"/>
    <col min="11522" max="11522" width="29.140625" style="2" customWidth="1"/>
    <col min="11523" max="11775" width="9.140625" style="2"/>
    <col min="11776" max="11776" width="21.5703125" style="2" customWidth="1"/>
    <col min="11777" max="11777" width="23.85546875" style="2" customWidth="1"/>
    <col min="11778" max="11778" width="29.140625" style="2" customWidth="1"/>
    <col min="11779" max="12031" width="9.140625" style="2"/>
    <col min="12032" max="12032" width="21.5703125" style="2" customWidth="1"/>
    <col min="12033" max="12033" width="23.85546875" style="2" customWidth="1"/>
    <col min="12034" max="12034" width="29.140625" style="2" customWidth="1"/>
    <col min="12035" max="12287" width="9.140625" style="2"/>
    <col min="12288" max="12288" width="21.5703125" style="2" customWidth="1"/>
    <col min="12289" max="12289" width="23.85546875" style="2" customWidth="1"/>
    <col min="12290" max="12290" width="29.140625" style="2" customWidth="1"/>
    <col min="12291" max="12543" width="9.140625" style="2"/>
    <col min="12544" max="12544" width="21.5703125" style="2" customWidth="1"/>
    <col min="12545" max="12545" width="23.85546875" style="2" customWidth="1"/>
    <col min="12546" max="12546" width="29.140625" style="2" customWidth="1"/>
    <col min="12547" max="12799" width="9.140625" style="2"/>
    <col min="12800" max="12800" width="21.5703125" style="2" customWidth="1"/>
    <col min="12801" max="12801" width="23.85546875" style="2" customWidth="1"/>
    <col min="12802" max="12802" width="29.140625" style="2" customWidth="1"/>
    <col min="12803" max="13055" width="9.140625" style="2"/>
    <col min="13056" max="13056" width="21.5703125" style="2" customWidth="1"/>
    <col min="13057" max="13057" width="23.85546875" style="2" customWidth="1"/>
    <col min="13058" max="13058" width="29.140625" style="2" customWidth="1"/>
    <col min="13059" max="13311" width="9.140625" style="2"/>
    <col min="13312" max="13312" width="21.5703125" style="2" customWidth="1"/>
    <col min="13313" max="13313" width="23.85546875" style="2" customWidth="1"/>
    <col min="13314" max="13314" width="29.140625" style="2" customWidth="1"/>
    <col min="13315" max="13567" width="9.140625" style="2"/>
    <col min="13568" max="13568" width="21.5703125" style="2" customWidth="1"/>
    <col min="13569" max="13569" width="23.85546875" style="2" customWidth="1"/>
    <col min="13570" max="13570" width="29.140625" style="2" customWidth="1"/>
    <col min="13571" max="13823" width="9.140625" style="2"/>
    <col min="13824" max="13824" width="21.5703125" style="2" customWidth="1"/>
    <col min="13825" max="13825" width="23.85546875" style="2" customWidth="1"/>
    <col min="13826" max="13826" width="29.140625" style="2" customWidth="1"/>
    <col min="13827" max="14079" width="9.140625" style="2"/>
    <col min="14080" max="14080" width="21.5703125" style="2" customWidth="1"/>
    <col min="14081" max="14081" width="23.85546875" style="2" customWidth="1"/>
    <col min="14082" max="14082" width="29.140625" style="2" customWidth="1"/>
    <col min="14083" max="14335" width="9.140625" style="2"/>
    <col min="14336" max="14336" width="21.5703125" style="2" customWidth="1"/>
    <col min="14337" max="14337" width="23.85546875" style="2" customWidth="1"/>
    <col min="14338" max="14338" width="29.140625" style="2" customWidth="1"/>
    <col min="14339" max="14591" width="9.140625" style="2"/>
    <col min="14592" max="14592" width="21.5703125" style="2" customWidth="1"/>
    <col min="14593" max="14593" width="23.85546875" style="2" customWidth="1"/>
    <col min="14594" max="14594" width="29.140625" style="2" customWidth="1"/>
    <col min="14595" max="14847" width="9.140625" style="2"/>
    <col min="14848" max="14848" width="21.5703125" style="2" customWidth="1"/>
    <col min="14849" max="14849" width="23.85546875" style="2" customWidth="1"/>
    <col min="14850" max="14850" width="29.140625" style="2" customWidth="1"/>
    <col min="14851" max="15103" width="9.140625" style="2"/>
    <col min="15104" max="15104" width="21.5703125" style="2" customWidth="1"/>
    <col min="15105" max="15105" width="23.85546875" style="2" customWidth="1"/>
    <col min="15106" max="15106" width="29.140625" style="2" customWidth="1"/>
    <col min="15107" max="15359" width="9.140625" style="2"/>
    <col min="15360" max="15360" width="21.5703125" style="2" customWidth="1"/>
    <col min="15361" max="15361" width="23.85546875" style="2" customWidth="1"/>
    <col min="15362" max="15362" width="29.140625" style="2" customWidth="1"/>
    <col min="15363" max="15615" width="9.140625" style="2"/>
    <col min="15616" max="15616" width="21.5703125" style="2" customWidth="1"/>
    <col min="15617" max="15617" width="23.85546875" style="2" customWidth="1"/>
    <col min="15618" max="15618" width="29.140625" style="2" customWidth="1"/>
    <col min="15619" max="15871" width="9.140625" style="2"/>
    <col min="15872" max="15872" width="21.5703125" style="2" customWidth="1"/>
    <col min="15873" max="15873" width="23.85546875" style="2" customWidth="1"/>
    <col min="15874" max="15874" width="29.140625" style="2" customWidth="1"/>
    <col min="15875" max="16127" width="9.140625" style="2"/>
    <col min="16128" max="16128" width="21.5703125" style="2" customWidth="1"/>
    <col min="16129" max="16129" width="23.85546875" style="2" customWidth="1"/>
    <col min="16130" max="16130" width="29.140625" style="2" customWidth="1"/>
    <col min="16131" max="16384" width="9.140625" style="2"/>
  </cols>
  <sheetData>
    <row r="1" spans="1:4" ht="15">
      <c r="B1"/>
      <c r="D1" s="164" t="s">
        <v>615</v>
      </c>
    </row>
    <row r="2" spans="1:4" ht="15">
      <c r="B2"/>
      <c r="D2" s="164" t="s">
        <v>616</v>
      </c>
    </row>
    <row r="3" spans="1:4" ht="15">
      <c r="B3"/>
      <c r="D3" s="164" t="s">
        <v>617</v>
      </c>
    </row>
    <row r="4" spans="1:4" ht="15">
      <c r="A4" s="164"/>
      <c r="B4"/>
      <c r="C4"/>
    </row>
    <row r="5" spans="1:4" ht="14.25">
      <c r="A5" s="166"/>
      <c r="B5"/>
      <c r="C5"/>
    </row>
    <row r="6" spans="1:4" ht="14.25">
      <c r="A6" s="166"/>
      <c r="B6"/>
      <c r="C6"/>
    </row>
    <row r="7" spans="1:4" ht="14.25">
      <c r="A7" s="166"/>
      <c r="B7"/>
      <c r="C7"/>
    </row>
    <row r="8" spans="1:4" ht="15.75">
      <c r="A8" s="165"/>
      <c r="B8"/>
      <c r="C8"/>
    </row>
    <row r="9" spans="1:4">
      <c r="A9"/>
      <c r="B9"/>
      <c r="C9"/>
    </row>
    <row r="10" spans="1:4" ht="15">
      <c r="A10" s="167" t="s">
        <v>1</v>
      </c>
      <c r="B10">
        <v>2010054</v>
      </c>
      <c r="C10"/>
    </row>
    <row r="11" spans="1:4" ht="15">
      <c r="A11" s="167"/>
      <c r="B11"/>
      <c r="C11"/>
    </row>
    <row r="12" spans="1:4" ht="15">
      <c r="A12" s="167" t="s">
        <v>621</v>
      </c>
      <c r="B12"/>
      <c r="C12"/>
    </row>
    <row r="13" spans="1:4" ht="15">
      <c r="A13" s="167"/>
      <c r="B13"/>
      <c r="C13"/>
    </row>
    <row r="14" spans="1:4" ht="15">
      <c r="A14" s="167" t="s">
        <v>624</v>
      </c>
      <c r="B14"/>
      <c r="C14"/>
    </row>
    <row r="15" spans="1:4" ht="15">
      <c r="A15" s="167"/>
      <c r="B15"/>
      <c r="C15"/>
    </row>
    <row r="16" spans="1:4" ht="15">
      <c r="A16" s="167" t="s">
        <v>622</v>
      </c>
      <c r="B16"/>
      <c r="C16"/>
    </row>
    <row r="17" spans="1:3" ht="15">
      <c r="A17" s="167" t="s">
        <v>2</v>
      </c>
      <c r="B17"/>
      <c r="C17"/>
    </row>
    <row r="18" spans="1:3" ht="15">
      <c r="A18" s="167" t="s">
        <v>3</v>
      </c>
      <c r="B18" s="167" t="s">
        <v>4</v>
      </c>
      <c r="C18" s="167" t="s">
        <v>623</v>
      </c>
    </row>
    <row r="19" spans="1:3" ht="15.75">
      <c r="A19" s="168"/>
      <c r="B19"/>
      <c r="C19"/>
    </row>
    <row r="20" spans="1:3" ht="15.75">
      <c r="A20" s="168"/>
      <c r="B20"/>
      <c r="C20"/>
    </row>
    <row r="21" spans="1:3" ht="15.75">
      <c r="A21" s="168"/>
      <c r="B21"/>
      <c r="C21"/>
    </row>
    <row r="22" spans="1:3" ht="15.75">
      <c r="A22" s="168"/>
      <c r="B22"/>
      <c r="C22"/>
    </row>
    <row r="23" spans="1:3" ht="15.75">
      <c r="A23" s="165"/>
      <c r="B23"/>
      <c r="C23"/>
    </row>
    <row r="24" spans="1:3" ht="15.75">
      <c r="A24" s="169"/>
      <c r="B24"/>
      <c r="C24"/>
    </row>
    <row r="25" spans="1:3" ht="14.25">
      <c r="A25" s="170"/>
      <c r="B25"/>
      <c r="C25"/>
    </row>
    <row r="26" spans="1:3" ht="15.75">
      <c r="A26" s="169"/>
      <c r="B26"/>
      <c r="C26"/>
    </row>
    <row r="27" spans="1:3" ht="15.75">
      <c r="A27" s="169"/>
      <c r="B27"/>
      <c r="C27"/>
    </row>
    <row r="28" spans="1:3" ht="15.75">
      <c r="A28" s="165"/>
      <c r="B28"/>
      <c r="C28"/>
    </row>
    <row r="29" spans="1:3">
      <c r="A29"/>
      <c r="B29"/>
      <c r="C29"/>
    </row>
    <row r="30" spans="1:3">
      <c r="B30"/>
      <c r="C30"/>
    </row>
    <row r="31" spans="1:3" ht="18.75">
      <c r="A31" s="168" t="s">
        <v>625</v>
      </c>
      <c r="B31"/>
      <c r="C31"/>
    </row>
    <row r="32" spans="1:3" ht="15.75">
      <c r="A32" s="168" t="s">
        <v>773</v>
      </c>
      <c r="B32"/>
      <c r="C32"/>
    </row>
    <row r="33" spans="1:4" ht="15.75">
      <c r="A33" s="168" t="s">
        <v>5</v>
      </c>
      <c r="B33"/>
      <c r="C33"/>
    </row>
    <row r="34" spans="1:4" ht="15.75">
      <c r="A34" s="168"/>
      <c r="B34"/>
      <c r="C34"/>
    </row>
    <row r="35" spans="1:4" ht="15.75">
      <c r="A35" s="165"/>
      <c r="B35"/>
      <c r="C35"/>
    </row>
    <row r="36" spans="1:4" ht="15.75">
      <c r="A36" s="165"/>
      <c r="B36"/>
      <c r="C36"/>
    </row>
    <row r="37" spans="1:4" ht="15.75">
      <c r="A37" s="168"/>
      <c r="B37"/>
      <c r="C37"/>
    </row>
    <row r="38" spans="1:4" ht="15.75">
      <c r="A38" s="168"/>
      <c r="B38"/>
      <c r="C38"/>
    </row>
    <row r="39" spans="1:4" ht="15.75">
      <c r="A39" s="168"/>
      <c r="B39"/>
      <c r="C39"/>
    </row>
    <row r="40" spans="1:4" ht="15.75">
      <c r="A40" s="168"/>
      <c r="B40"/>
      <c r="C40"/>
    </row>
    <row r="41" spans="1:4" ht="16.5" thickBot="1">
      <c r="A41" s="168"/>
      <c r="B41"/>
      <c r="C41"/>
    </row>
    <row r="42" spans="1:4" ht="15.75">
      <c r="A42" s="171" t="s">
        <v>618</v>
      </c>
      <c r="B42" s="294" t="s">
        <v>6</v>
      </c>
      <c r="C42" s="296" t="s">
        <v>7</v>
      </c>
      <c r="D42" s="297"/>
    </row>
    <row r="43" spans="1:4" ht="16.5" thickBot="1">
      <c r="A43" s="172" t="s">
        <v>619</v>
      </c>
      <c r="B43" s="295"/>
      <c r="C43" s="298"/>
      <c r="D43" s="299"/>
    </row>
    <row r="44" spans="1:4" ht="16.5" thickBot="1">
      <c r="A44" s="173"/>
      <c r="B44" s="175"/>
      <c r="C44" s="300"/>
      <c r="D44" s="301"/>
    </row>
    <row r="45" spans="1:4" ht="16.5" thickBot="1">
      <c r="A45" s="173"/>
      <c r="B45" s="175"/>
      <c r="C45" s="300"/>
      <c r="D45" s="301"/>
    </row>
    <row r="46" spans="1:4" ht="16.5" thickBot="1">
      <c r="A46" s="173"/>
      <c r="B46" s="175"/>
      <c r="C46" s="300"/>
      <c r="D46" s="301"/>
    </row>
    <row r="47" spans="1:4" ht="16.5" thickBot="1">
      <c r="A47" s="173"/>
      <c r="B47" s="175"/>
      <c r="C47" s="292"/>
      <c r="D47" s="293"/>
    </row>
    <row r="48" spans="1:4" ht="15.75">
      <c r="A48" s="168"/>
      <c r="B48"/>
      <c r="C48"/>
    </row>
    <row r="49" spans="1:3" ht="15.75">
      <c r="A49" s="165"/>
      <c r="B49"/>
      <c r="C49"/>
    </row>
    <row r="50" spans="1:3" ht="15.75">
      <c r="A50" s="174"/>
      <c r="B50"/>
      <c r="C50"/>
    </row>
    <row r="51" spans="1:3" ht="15.75">
      <c r="A51" s="168"/>
      <c r="B51"/>
      <c r="C51"/>
    </row>
    <row r="52" spans="1:3" ht="15.75">
      <c r="A52" s="168"/>
      <c r="B52"/>
      <c r="C52"/>
    </row>
    <row r="53" spans="1:3" ht="15.75">
      <c r="A53" s="168"/>
      <c r="B53"/>
      <c r="C53"/>
    </row>
    <row r="54" spans="1:3" ht="15.75">
      <c r="A54" s="168"/>
      <c r="B54"/>
      <c r="C54"/>
    </row>
    <row r="55" spans="1:3" ht="15.75">
      <c r="A55" s="168"/>
      <c r="B55"/>
      <c r="C55"/>
    </row>
    <row r="56" spans="1:3" ht="15.75">
      <c r="A56" s="168"/>
      <c r="B56"/>
      <c r="C56"/>
    </row>
  </sheetData>
  <mergeCells count="6">
    <mergeCell ref="C47:D47"/>
    <mergeCell ref="B42:B43"/>
    <mergeCell ref="C42:D43"/>
    <mergeCell ref="C44:D44"/>
    <mergeCell ref="C45:D45"/>
    <mergeCell ref="C46:D46"/>
  </mergeCells>
  <pageMargins left="0.7" right="0.7" top="0.75" bottom="0.75" header="0.3" footer="0.3"/>
  <pageSetup scale="97"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pageSetUpPr fitToPage="1"/>
  </sheetPr>
  <dimension ref="A5:D32"/>
  <sheetViews>
    <sheetView view="pageBreakPreview" zoomScale="60" zoomScaleNormal="100" workbookViewId="0">
      <selection activeCell="A18" sqref="A18:D18"/>
    </sheetView>
  </sheetViews>
  <sheetFormatPr defaultRowHeight="12.75"/>
  <cols>
    <col min="1" max="1" width="9.140625" style="5"/>
    <col min="2" max="2" width="12.5703125" style="5" customWidth="1"/>
    <col min="3" max="3" width="9.140625" style="5"/>
    <col min="4" max="4" width="95.28515625" style="5" customWidth="1"/>
    <col min="5" max="257" width="9.140625" style="5"/>
    <col min="258" max="258" width="12.5703125" style="5" customWidth="1"/>
    <col min="259" max="259" width="9.140625" style="5"/>
    <col min="260" max="260" width="68.42578125" style="5" customWidth="1"/>
    <col min="261" max="513" width="9.140625" style="5"/>
    <col min="514" max="514" width="12.5703125" style="5" customWidth="1"/>
    <col min="515" max="515" width="9.140625" style="5"/>
    <col min="516" max="516" width="68.42578125" style="5" customWidth="1"/>
    <col min="517" max="769" width="9.140625" style="5"/>
    <col min="770" max="770" width="12.5703125" style="5" customWidth="1"/>
    <col min="771" max="771" width="9.140625" style="5"/>
    <col min="772" max="772" width="68.42578125" style="5" customWidth="1"/>
    <col min="773" max="1025" width="9.140625" style="5"/>
    <col min="1026" max="1026" width="12.5703125" style="5" customWidth="1"/>
    <col min="1027" max="1027" width="9.140625" style="5"/>
    <col min="1028" max="1028" width="68.42578125" style="5" customWidth="1"/>
    <col min="1029" max="1281" width="9.140625" style="5"/>
    <col min="1282" max="1282" width="12.5703125" style="5" customWidth="1"/>
    <col min="1283" max="1283" width="9.140625" style="5"/>
    <col min="1284" max="1284" width="68.42578125" style="5" customWidth="1"/>
    <col min="1285" max="1537" width="9.140625" style="5"/>
    <col min="1538" max="1538" width="12.5703125" style="5" customWidth="1"/>
    <col min="1539" max="1539" width="9.140625" style="5"/>
    <col min="1540" max="1540" width="68.42578125" style="5" customWidth="1"/>
    <col min="1541" max="1793" width="9.140625" style="5"/>
    <col min="1794" max="1794" width="12.5703125" style="5" customWidth="1"/>
    <col min="1795" max="1795" width="9.140625" style="5"/>
    <col min="1796" max="1796" width="68.42578125" style="5" customWidth="1"/>
    <col min="1797" max="2049" width="9.140625" style="5"/>
    <col min="2050" max="2050" width="12.5703125" style="5" customWidth="1"/>
    <col min="2051" max="2051" width="9.140625" style="5"/>
    <col min="2052" max="2052" width="68.42578125" style="5" customWidth="1"/>
    <col min="2053" max="2305" width="9.140625" style="5"/>
    <col min="2306" max="2306" width="12.5703125" style="5" customWidth="1"/>
    <col min="2307" max="2307" width="9.140625" style="5"/>
    <col min="2308" max="2308" width="68.42578125" style="5" customWidth="1"/>
    <col min="2309" max="2561" width="9.140625" style="5"/>
    <col min="2562" max="2562" width="12.5703125" style="5" customWidth="1"/>
    <col min="2563" max="2563" width="9.140625" style="5"/>
    <col min="2564" max="2564" width="68.42578125" style="5" customWidth="1"/>
    <col min="2565" max="2817" width="9.140625" style="5"/>
    <col min="2818" max="2818" width="12.5703125" style="5" customWidth="1"/>
    <col min="2819" max="2819" width="9.140625" style="5"/>
    <col min="2820" max="2820" width="68.42578125" style="5" customWidth="1"/>
    <col min="2821" max="3073" width="9.140625" style="5"/>
    <col min="3074" max="3074" width="12.5703125" style="5" customWidth="1"/>
    <col min="3075" max="3075" width="9.140625" style="5"/>
    <col min="3076" max="3076" width="68.42578125" style="5" customWidth="1"/>
    <col min="3077" max="3329" width="9.140625" style="5"/>
    <col min="3330" max="3330" width="12.5703125" style="5" customWidth="1"/>
    <col min="3331" max="3331" width="9.140625" style="5"/>
    <col min="3332" max="3332" width="68.42578125" style="5" customWidth="1"/>
    <col min="3333" max="3585" width="9.140625" style="5"/>
    <col min="3586" max="3586" width="12.5703125" style="5" customWidth="1"/>
    <col min="3587" max="3587" width="9.140625" style="5"/>
    <col min="3588" max="3588" width="68.42578125" style="5" customWidth="1"/>
    <col min="3589" max="3841" width="9.140625" style="5"/>
    <col min="3842" max="3842" width="12.5703125" style="5" customWidth="1"/>
    <col min="3843" max="3843" width="9.140625" style="5"/>
    <col min="3844" max="3844" width="68.42578125" style="5" customWidth="1"/>
    <col min="3845" max="4097" width="9.140625" style="5"/>
    <col min="4098" max="4098" width="12.5703125" style="5" customWidth="1"/>
    <col min="4099" max="4099" width="9.140625" style="5"/>
    <col min="4100" max="4100" width="68.42578125" style="5" customWidth="1"/>
    <col min="4101" max="4353" width="9.140625" style="5"/>
    <col min="4354" max="4354" width="12.5703125" style="5" customWidth="1"/>
    <col min="4355" max="4355" width="9.140625" style="5"/>
    <col min="4356" max="4356" width="68.42578125" style="5" customWidth="1"/>
    <col min="4357" max="4609" width="9.140625" style="5"/>
    <col min="4610" max="4610" width="12.5703125" style="5" customWidth="1"/>
    <col min="4611" max="4611" width="9.140625" style="5"/>
    <col min="4612" max="4612" width="68.42578125" style="5" customWidth="1"/>
    <col min="4613" max="4865" width="9.140625" style="5"/>
    <col min="4866" max="4866" width="12.5703125" style="5" customWidth="1"/>
    <col min="4867" max="4867" width="9.140625" style="5"/>
    <col min="4868" max="4868" width="68.42578125" style="5" customWidth="1"/>
    <col min="4869" max="5121" width="9.140625" style="5"/>
    <col min="5122" max="5122" width="12.5703125" style="5" customWidth="1"/>
    <col min="5123" max="5123" width="9.140625" style="5"/>
    <col min="5124" max="5124" width="68.42578125" style="5" customWidth="1"/>
    <col min="5125" max="5377" width="9.140625" style="5"/>
    <col min="5378" max="5378" width="12.5703125" style="5" customWidth="1"/>
    <col min="5379" max="5379" width="9.140625" style="5"/>
    <col min="5380" max="5380" width="68.42578125" style="5" customWidth="1"/>
    <col min="5381" max="5633" width="9.140625" style="5"/>
    <col min="5634" max="5634" width="12.5703125" style="5" customWidth="1"/>
    <col min="5635" max="5635" width="9.140625" style="5"/>
    <col min="5636" max="5636" width="68.42578125" style="5" customWidth="1"/>
    <col min="5637" max="5889" width="9.140625" style="5"/>
    <col min="5890" max="5890" width="12.5703125" style="5" customWidth="1"/>
    <col min="5891" max="5891" width="9.140625" style="5"/>
    <col min="5892" max="5892" width="68.42578125" style="5" customWidth="1"/>
    <col min="5893" max="6145" width="9.140625" style="5"/>
    <col min="6146" max="6146" width="12.5703125" style="5" customWidth="1"/>
    <col min="6147" max="6147" width="9.140625" style="5"/>
    <col min="6148" max="6148" width="68.42578125" style="5" customWidth="1"/>
    <col min="6149" max="6401" width="9.140625" style="5"/>
    <col min="6402" max="6402" width="12.5703125" style="5" customWidth="1"/>
    <col min="6403" max="6403" width="9.140625" style="5"/>
    <col min="6404" max="6404" width="68.42578125" style="5" customWidth="1"/>
    <col min="6405" max="6657" width="9.140625" style="5"/>
    <col min="6658" max="6658" width="12.5703125" style="5" customWidth="1"/>
    <col min="6659" max="6659" width="9.140625" style="5"/>
    <col min="6660" max="6660" width="68.42578125" style="5" customWidth="1"/>
    <col min="6661" max="6913" width="9.140625" style="5"/>
    <col min="6914" max="6914" width="12.5703125" style="5" customWidth="1"/>
    <col min="6915" max="6915" width="9.140625" style="5"/>
    <col min="6916" max="6916" width="68.42578125" style="5" customWidth="1"/>
    <col min="6917" max="7169" width="9.140625" style="5"/>
    <col min="7170" max="7170" width="12.5703125" style="5" customWidth="1"/>
    <col min="7171" max="7171" width="9.140625" style="5"/>
    <col min="7172" max="7172" width="68.42578125" style="5" customWidth="1"/>
    <col min="7173" max="7425" width="9.140625" style="5"/>
    <col min="7426" max="7426" width="12.5703125" style="5" customWidth="1"/>
    <col min="7427" max="7427" width="9.140625" style="5"/>
    <col min="7428" max="7428" width="68.42578125" style="5" customWidth="1"/>
    <col min="7429" max="7681" width="9.140625" style="5"/>
    <col min="7682" max="7682" width="12.5703125" style="5" customWidth="1"/>
    <col min="7683" max="7683" width="9.140625" style="5"/>
    <col min="7684" max="7684" width="68.42578125" style="5" customWidth="1"/>
    <col min="7685" max="7937" width="9.140625" style="5"/>
    <col min="7938" max="7938" width="12.5703125" style="5" customWidth="1"/>
    <col min="7939" max="7939" width="9.140625" style="5"/>
    <col min="7940" max="7940" width="68.42578125" style="5" customWidth="1"/>
    <col min="7941" max="8193" width="9.140625" style="5"/>
    <col min="8194" max="8194" width="12.5703125" style="5" customWidth="1"/>
    <col min="8195" max="8195" width="9.140625" style="5"/>
    <col min="8196" max="8196" width="68.42578125" style="5" customWidth="1"/>
    <col min="8197" max="8449" width="9.140625" style="5"/>
    <col min="8450" max="8450" width="12.5703125" style="5" customWidth="1"/>
    <col min="8451" max="8451" width="9.140625" style="5"/>
    <col min="8452" max="8452" width="68.42578125" style="5" customWidth="1"/>
    <col min="8453" max="8705" width="9.140625" style="5"/>
    <col min="8706" max="8706" width="12.5703125" style="5" customWidth="1"/>
    <col min="8707" max="8707" width="9.140625" style="5"/>
    <col min="8708" max="8708" width="68.42578125" style="5" customWidth="1"/>
    <col min="8709" max="8961" width="9.140625" style="5"/>
    <col min="8962" max="8962" width="12.5703125" style="5" customWidth="1"/>
    <col min="8963" max="8963" width="9.140625" style="5"/>
    <col min="8964" max="8964" width="68.42578125" style="5" customWidth="1"/>
    <col min="8965" max="9217" width="9.140625" style="5"/>
    <col min="9218" max="9218" width="12.5703125" style="5" customWidth="1"/>
    <col min="9219" max="9219" width="9.140625" style="5"/>
    <col min="9220" max="9220" width="68.42578125" style="5" customWidth="1"/>
    <col min="9221" max="9473" width="9.140625" style="5"/>
    <col min="9474" max="9474" width="12.5703125" style="5" customWidth="1"/>
    <col min="9475" max="9475" width="9.140625" style="5"/>
    <col min="9476" max="9476" width="68.42578125" style="5" customWidth="1"/>
    <col min="9477" max="9729" width="9.140625" style="5"/>
    <col min="9730" max="9730" width="12.5703125" style="5" customWidth="1"/>
    <col min="9731" max="9731" width="9.140625" style="5"/>
    <col min="9732" max="9732" width="68.42578125" style="5" customWidth="1"/>
    <col min="9733" max="9985" width="9.140625" style="5"/>
    <col min="9986" max="9986" width="12.5703125" style="5" customWidth="1"/>
    <col min="9987" max="9987" width="9.140625" style="5"/>
    <col min="9988" max="9988" width="68.42578125" style="5" customWidth="1"/>
    <col min="9989" max="10241" width="9.140625" style="5"/>
    <col min="10242" max="10242" width="12.5703125" style="5" customWidth="1"/>
    <col min="10243" max="10243" width="9.140625" style="5"/>
    <col min="10244" max="10244" width="68.42578125" style="5" customWidth="1"/>
    <col min="10245" max="10497" width="9.140625" style="5"/>
    <col min="10498" max="10498" width="12.5703125" style="5" customWidth="1"/>
    <col min="10499" max="10499" width="9.140625" style="5"/>
    <col min="10500" max="10500" width="68.42578125" style="5" customWidth="1"/>
    <col min="10501" max="10753" width="9.140625" style="5"/>
    <col min="10754" max="10754" width="12.5703125" style="5" customWidth="1"/>
    <col min="10755" max="10755" width="9.140625" style="5"/>
    <col min="10756" max="10756" width="68.42578125" style="5" customWidth="1"/>
    <col min="10757" max="11009" width="9.140625" style="5"/>
    <col min="11010" max="11010" width="12.5703125" style="5" customWidth="1"/>
    <col min="11011" max="11011" width="9.140625" style="5"/>
    <col min="11012" max="11012" width="68.42578125" style="5" customWidth="1"/>
    <col min="11013" max="11265" width="9.140625" style="5"/>
    <col min="11266" max="11266" width="12.5703125" style="5" customWidth="1"/>
    <col min="11267" max="11267" width="9.140625" style="5"/>
    <col min="11268" max="11268" width="68.42578125" style="5" customWidth="1"/>
    <col min="11269" max="11521" width="9.140625" style="5"/>
    <col min="11522" max="11522" width="12.5703125" style="5" customWidth="1"/>
    <col min="11523" max="11523" width="9.140625" style="5"/>
    <col min="11524" max="11524" width="68.42578125" style="5" customWidth="1"/>
    <col min="11525" max="11777" width="9.140625" style="5"/>
    <col min="11778" max="11778" width="12.5703125" style="5" customWidth="1"/>
    <col min="11779" max="11779" width="9.140625" style="5"/>
    <col min="11780" max="11780" width="68.42578125" style="5" customWidth="1"/>
    <col min="11781" max="12033" width="9.140625" style="5"/>
    <col min="12034" max="12034" width="12.5703125" style="5" customWidth="1"/>
    <col min="12035" max="12035" width="9.140625" style="5"/>
    <col min="12036" max="12036" width="68.42578125" style="5" customWidth="1"/>
    <col min="12037" max="12289" width="9.140625" style="5"/>
    <col min="12290" max="12290" width="12.5703125" style="5" customWidth="1"/>
    <col min="12291" max="12291" width="9.140625" style="5"/>
    <col min="12292" max="12292" width="68.42578125" style="5" customWidth="1"/>
    <col min="12293" max="12545" width="9.140625" style="5"/>
    <col min="12546" max="12546" width="12.5703125" style="5" customWidth="1"/>
    <col min="12547" max="12547" width="9.140625" style="5"/>
    <col min="12548" max="12548" width="68.42578125" style="5" customWidth="1"/>
    <col min="12549" max="12801" width="9.140625" style="5"/>
    <col min="12802" max="12802" width="12.5703125" style="5" customWidth="1"/>
    <col min="12803" max="12803" width="9.140625" style="5"/>
    <col min="12804" max="12804" width="68.42578125" style="5" customWidth="1"/>
    <col min="12805" max="13057" width="9.140625" style="5"/>
    <col min="13058" max="13058" width="12.5703125" style="5" customWidth="1"/>
    <col min="13059" max="13059" width="9.140625" style="5"/>
    <col min="13060" max="13060" width="68.42578125" style="5" customWidth="1"/>
    <col min="13061" max="13313" width="9.140625" style="5"/>
    <col min="13314" max="13314" width="12.5703125" style="5" customWidth="1"/>
    <col min="13315" max="13315" width="9.140625" style="5"/>
    <col min="13316" max="13316" width="68.42578125" style="5" customWidth="1"/>
    <col min="13317" max="13569" width="9.140625" style="5"/>
    <col min="13570" max="13570" width="12.5703125" style="5" customWidth="1"/>
    <col min="13571" max="13571" width="9.140625" style="5"/>
    <col min="13572" max="13572" width="68.42578125" style="5" customWidth="1"/>
    <col min="13573" max="13825" width="9.140625" style="5"/>
    <col min="13826" max="13826" width="12.5703125" style="5" customWidth="1"/>
    <col min="13827" max="13827" width="9.140625" style="5"/>
    <col min="13828" max="13828" width="68.42578125" style="5" customWidth="1"/>
    <col min="13829" max="14081" width="9.140625" style="5"/>
    <col min="14082" max="14082" width="12.5703125" style="5" customWidth="1"/>
    <col min="14083" max="14083" width="9.140625" style="5"/>
    <col min="14084" max="14084" width="68.42578125" style="5" customWidth="1"/>
    <col min="14085" max="14337" width="9.140625" style="5"/>
    <col min="14338" max="14338" width="12.5703125" style="5" customWidth="1"/>
    <col min="14339" max="14339" width="9.140625" style="5"/>
    <col min="14340" max="14340" width="68.42578125" style="5" customWidth="1"/>
    <col min="14341" max="14593" width="9.140625" style="5"/>
    <col min="14594" max="14594" width="12.5703125" style="5" customWidth="1"/>
    <col min="14595" max="14595" width="9.140625" style="5"/>
    <col min="14596" max="14596" width="68.42578125" style="5" customWidth="1"/>
    <col min="14597" max="14849" width="9.140625" style="5"/>
    <col min="14850" max="14850" width="12.5703125" style="5" customWidth="1"/>
    <col min="14851" max="14851" width="9.140625" style="5"/>
    <col min="14852" max="14852" width="68.42578125" style="5" customWidth="1"/>
    <col min="14853" max="15105" width="9.140625" style="5"/>
    <col min="15106" max="15106" width="12.5703125" style="5" customWidth="1"/>
    <col min="15107" max="15107" width="9.140625" style="5"/>
    <col min="15108" max="15108" width="68.42578125" style="5" customWidth="1"/>
    <col min="15109" max="15361" width="9.140625" style="5"/>
    <col min="15362" max="15362" width="12.5703125" style="5" customWidth="1"/>
    <col min="15363" max="15363" width="9.140625" style="5"/>
    <col min="15364" max="15364" width="68.42578125" style="5" customWidth="1"/>
    <col min="15365" max="15617" width="9.140625" style="5"/>
    <col min="15618" max="15618" width="12.5703125" style="5" customWidth="1"/>
    <col min="15619" max="15619" width="9.140625" style="5"/>
    <col min="15620" max="15620" width="68.42578125" style="5" customWidth="1"/>
    <col min="15621" max="15873" width="9.140625" style="5"/>
    <col min="15874" max="15874" width="12.5703125" style="5" customWidth="1"/>
    <col min="15875" max="15875" width="9.140625" style="5"/>
    <col min="15876" max="15876" width="68.42578125" style="5" customWidth="1"/>
    <col min="15877" max="16129" width="9.140625" style="5"/>
    <col min="16130" max="16130" width="12.5703125" style="5" customWidth="1"/>
    <col min="16131" max="16131" width="9.140625" style="5"/>
    <col min="16132" max="16132" width="68.42578125" style="5" customWidth="1"/>
    <col min="16133" max="16384" width="9.140625" style="5"/>
  </cols>
  <sheetData>
    <row r="5" spans="1:4">
      <c r="A5" s="4"/>
      <c r="B5" s="4"/>
      <c r="D5" s="8" t="s">
        <v>620</v>
      </c>
    </row>
    <row r="6" spans="1:4">
      <c r="A6" s="4"/>
      <c r="B6" s="4"/>
      <c r="D6" s="28" t="s">
        <v>774</v>
      </c>
    </row>
    <row r="7" spans="1:4">
      <c r="A7" s="4"/>
      <c r="B7" s="4"/>
      <c r="D7" s="28" t="s">
        <v>8</v>
      </c>
    </row>
    <row r="8" spans="1:4">
      <c r="A8" s="4"/>
      <c r="B8" s="4"/>
      <c r="C8" s="3"/>
    </row>
    <row r="9" spans="1:4">
      <c r="A9" s="4"/>
      <c r="B9" s="4"/>
      <c r="C9" s="3"/>
    </row>
    <row r="10" spans="1:4">
      <c r="A10" s="4"/>
      <c r="B10" s="4"/>
      <c r="C10" s="3" t="s">
        <v>775</v>
      </c>
    </row>
    <row r="11" spans="1:4">
      <c r="A11" s="4"/>
      <c r="B11" s="4"/>
      <c r="C11" s="3"/>
    </row>
    <row r="12" spans="1:4">
      <c r="A12" s="3"/>
    </row>
    <row r="13" spans="1:4">
      <c r="A13" s="3"/>
    </row>
    <row r="14" spans="1:4" ht="15.75" customHeight="1">
      <c r="A14" s="303" t="s">
        <v>776</v>
      </c>
      <c r="B14" s="303"/>
      <c r="C14" s="303"/>
      <c r="D14" s="303"/>
    </row>
    <row r="15" spans="1:4" ht="15.75" customHeight="1">
      <c r="A15" s="303" t="s">
        <v>9</v>
      </c>
      <c r="B15" s="303"/>
      <c r="C15" s="303"/>
      <c r="D15" s="303"/>
    </row>
    <row r="16" spans="1:4" ht="15.75" customHeight="1">
      <c r="A16" s="303" t="s">
        <v>10</v>
      </c>
      <c r="B16" s="303"/>
      <c r="C16" s="303"/>
      <c r="D16" s="303"/>
    </row>
    <row r="17" spans="1:4">
      <c r="A17" s="302" t="s">
        <v>11</v>
      </c>
      <c r="B17" s="302"/>
      <c r="C17" s="302"/>
      <c r="D17" s="302"/>
    </row>
    <row r="18" spans="1:4">
      <c r="A18" s="302" t="s">
        <v>12</v>
      </c>
      <c r="B18" s="302"/>
      <c r="C18" s="302"/>
      <c r="D18" s="302"/>
    </row>
    <row r="19" spans="1:4">
      <c r="A19" s="302" t="s">
        <v>13</v>
      </c>
      <c r="B19" s="302"/>
      <c r="C19" s="302"/>
      <c r="D19" s="302"/>
    </row>
    <row r="20" spans="1:4">
      <c r="A20" s="302" t="s">
        <v>14</v>
      </c>
      <c r="B20" s="302"/>
      <c r="C20" s="302"/>
      <c r="D20" s="302"/>
    </row>
    <row r="21" spans="1:4">
      <c r="A21" s="302" t="s">
        <v>15</v>
      </c>
      <c r="B21" s="302"/>
      <c r="C21" s="302"/>
      <c r="D21" s="302"/>
    </row>
    <row r="22" spans="1:4">
      <c r="A22" s="302" t="s">
        <v>16</v>
      </c>
      <c r="B22" s="302"/>
      <c r="C22" s="302"/>
      <c r="D22" s="302"/>
    </row>
    <row r="23" spans="1:4">
      <c r="A23" s="3"/>
    </row>
    <row r="24" spans="1:4">
      <c r="A24" s="3"/>
    </row>
    <row r="25" spans="1:4">
      <c r="A25" s="3"/>
    </row>
    <row r="26" spans="1:4">
      <c r="A26" s="3" t="s">
        <v>17</v>
      </c>
      <c r="C26" s="3" t="s">
        <v>18</v>
      </c>
      <c r="D26" s="3"/>
    </row>
    <row r="27" spans="1:4">
      <c r="A27" s="3"/>
    </row>
    <row r="28" spans="1:4">
      <c r="A28" s="3" t="s">
        <v>19</v>
      </c>
      <c r="C28" s="3" t="s">
        <v>18</v>
      </c>
    </row>
    <row r="29" spans="1:4">
      <c r="A29" s="3"/>
      <c r="B29" s="3"/>
      <c r="C29" s="3"/>
    </row>
    <row r="30" spans="1:4">
      <c r="A30" s="3"/>
      <c r="B30" s="3"/>
      <c r="C30" s="3"/>
    </row>
    <row r="31" spans="1:4">
      <c r="A31" s="3"/>
      <c r="B31" s="3"/>
      <c r="C31" s="3"/>
    </row>
    <row r="32" spans="1:4">
      <c r="A32" s="3"/>
      <c r="B32" s="3"/>
      <c r="C32" s="3"/>
    </row>
  </sheetData>
  <mergeCells count="9">
    <mergeCell ref="A20:D20"/>
    <mergeCell ref="A21:D21"/>
    <mergeCell ref="A22:D22"/>
    <mergeCell ref="A14:D14"/>
    <mergeCell ref="A15:D15"/>
    <mergeCell ref="A16:D16"/>
    <mergeCell ref="A17:D17"/>
    <mergeCell ref="A18:D18"/>
    <mergeCell ref="A19:D19"/>
  </mergeCells>
  <pageMargins left="0.45833333333333298" right="0.64583333333333304" top="0.75" bottom="0.75" header="0.3" footer="0.3"/>
  <pageSetup scale="75"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2:F74"/>
  <sheetViews>
    <sheetView topLeftCell="A40" zoomScaleNormal="100" workbookViewId="0">
      <selection activeCell="D65" sqref="D65"/>
    </sheetView>
  </sheetViews>
  <sheetFormatPr defaultRowHeight="15.75"/>
  <cols>
    <col min="1" max="1" width="8.5703125" style="189" customWidth="1"/>
    <col min="2" max="2" width="50.140625" style="189" customWidth="1"/>
    <col min="3" max="3" width="27.85546875" style="202" customWidth="1"/>
    <col min="4" max="4" width="26.140625" style="203" customWidth="1"/>
    <col min="5" max="5" width="25" style="189" customWidth="1"/>
    <col min="6" max="6" width="15.5703125" style="189" bestFit="1" customWidth="1"/>
    <col min="7" max="255" width="9.140625" style="189"/>
    <col min="256" max="256" width="11.5703125" style="189" customWidth="1"/>
    <col min="257" max="257" width="50.7109375" style="189" customWidth="1"/>
    <col min="258" max="258" width="14" style="189" customWidth="1"/>
    <col min="259" max="259" width="14.85546875" style="189" bestFit="1" customWidth="1"/>
    <col min="260" max="260" width="11.5703125" style="189" bestFit="1" customWidth="1"/>
    <col min="261" max="511" width="9.140625" style="189"/>
    <col min="512" max="512" width="11.5703125" style="189" customWidth="1"/>
    <col min="513" max="513" width="50.7109375" style="189" customWidth="1"/>
    <col min="514" max="514" width="14" style="189" customWidth="1"/>
    <col min="515" max="515" width="14.85546875" style="189" bestFit="1" customWidth="1"/>
    <col min="516" max="516" width="11.5703125" style="189" bestFit="1" customWidth="1"/>
    <col min="517" max="767" width="9.140625" style="189"/>
    <col min="768" max="768" width="11.5703125" style="189" customWidth="1"/>
    <col min="769" max="769" width="50.7109375" style="189" customWidth="1"/>
    <col min="770" max="770" width="14" style="189" customWidth="1"/>
    <col min="771" max="771" width="14.85546875" style="189" bestFit="1" customWidth="1"/>
    <col min="772" max="772" width="11.5703125" style="189" bestFit="1" customWidth="1"/>
    <col min="773" max="1023" width="9.140625" style="189"/>
    <col min="1024" max="1024" width="11.5703125" style="189" customWidth="1"/>
    <col min="1025" max="1025" width="50.7109375" style="189" customWidth="1"/>
    <col min="1026" max="1026" width="14" style="189" customWidth="1"/>
    <col min="1027" max="1027" width="14.85546875" style="189" bestFit="1" customWidth="1"/>
    <col min="1028" max="1028" width="11.5703125" style="189" bestFit="1" customWidth="1"/>
    <col min="1029" max="1279" width="9.140625" style="189"/>
    <col min="1280" max="1280" width="11.5703125" style="189" customWidth="1"/>
    <col min="1281" max="1281" width="50.7109375" style="189" customWidth="1"/>
    <col min="1282" max="1282" width="14" style="189" customWidth="1"/>
    <col min="1283" max="1283" width="14.85546875" style="189" bestFit="1" customWidth="1"/>
    <col min="1284" max="1284" width="11.5703125" style="189" bestFit="1" customWidth="1"/>
    <col min="1285" max="1535" width="9.140625" style="189"/>
    <col min="1536" max="1536" width="11.5703125" style="189" customWidth="1"/>
    <col min="1537" max="1537" width="50.7109375" style="189" customWidth="1"/>
    <col min="1538" max="1538" width="14" style="189" customWidth="1"/>
    <col min="1539" max="1539" width="14.85546875" style="189" bestFit="1" customWidth="1"/>
    <col min="1540" max="1540" width="11.5703125" style="189" bestFit="1" customWidth="1"/>
    <col min="1541" max="1791" width="9.140625" style="189"/>
    <col min="1792" max="1792" width="11.5703125" style="189" customWidth="1"/>
    <col min="1793" max="1793" width="50.7109375" style="189" customWidth="1"/>
    <col min="1794" max="1794" width="14" style="189" customWidth="1"/>
    <col min="1795" max="1795" width="14.85546875" style="189" bestFit="1" customWidth="1"/>
    <col min="1796" max="1796" width="11.5703125" style="189" bestFit="1" customWidth="1"/>
    <col min="1797" max="2047" width="9.140625" style="189"/>
    <col min="2048" max="2048" width="11.5703125" style="189" customWidth="1"/>
    <col min="2049" max="2049" width="50.7109375" style="189" customWidth="1"/>
    <col min="2050" max="2050" width="14" style="189" customWidth="1"/>
    <col min="2051" max="2051" width="14.85546875" style="189" bestFit="1" customWidth="1"/>
    <col min="2052" max="2052" width="11.5703125" style="189" bestFit="1" customWidth="1"/>
    <col min="2053" max="2303" width="9.140625" style="189"/>
    <col min="2304" max="2304" width="11.5703125" style="189" customWidth="1"/>
    <col min="2305" max="2305" width="50.7109375" style="189" customWidth="1"/>
    <col min="2306" max="2306" width="14" style="189" customWidth="1"/>
    <col min="2307" max="2307" width="14.85546875" style="189" bestFit="1" customWidth="1"/>
    <col min="2308" max="2308" width="11.5703125" style="189" bestFit="1" customWidth="1"/>
    <col min="2309" max="2559" width="9.140625" style="189"/>
    <col min="2560" max="2560" width="11.5703125" style="189" customWidth="1"/>
    <col min="2561" max="2561" width="50.7109375" style="189" customWidth="1"/>
    <col min="2562" max="2562" width="14" style="189" customWidth="1"/>
    <col min="2563" max="2563" width="14.85546875" style="189" bestFit="1" customWidth="1"/>
    <col min="2564" max="2564" width="11.5703125" style="189" bestFit="1" customWidth="1"/>
    <col min="2565" max="2815" width="9.140625" style="189"/>
    <col min="2816" max="2816" width="11.5703125" style="189" customWidth="1"/>
    <col min="2817" max="2817" width="50.7109375" style="189" customWidth="1"/>
    <col min="2818" max="2818" width="14" style="189" customWidth="1"/>
    <col min="2819" max="2819" width="14.85546875" style="189" bestFit="1" customWidth="1"/>
    <col min="2820" max="2820" width="11.5703125" style="189" bestFit="1" customWidth="1"/>
    <col min="2821" max="3071" width="9.140625" style="189"/>
    <col min="3072" max="3072" width="11.5703125" style="189" customWidth="1"/>
    <col min="3073" max="3073" width="50.7109375" style="189" customWidth="1"/>
    <col min="3074" max="3074" width="14" style="189" customWidth="1"/>
    <col min="3075" max="3075" width="14.85546875" style="189" bestFit="1" customWidth="1"/>
    <col min="3076" max="3076" width="11.5703125" style="189" bestFit="1" customWidth="1"/>
    <col min="3077" max="3327" width="9.140625" style="189"/>
    <col min="3328" max="3328" width="11.5703125" style="189" customWidth="1"/>
    <col min="3329" max="3329" width="50.7109375" style="189" customWidth="1"/>
    <col min="3330" max="3330" width="14" style="189" customWidth="1"/>
    <col min="3331" max="3331" width="14.85546875" style="189" bestFit="1" customWidth="1"/>
    <col min="3332" max="3332" width="11.5703125" style="189" bestFit="1" customWidth="1"/>
    <col min="3333" max="3583" width="9.140625" style="189"/>
    <col min="3584" max="3584" width="11.5703125" style="189" customWidth="1"/>
    <col min="3585" max="3585" width="50.7109375" style="189" customWidth="1"/>
    <col min="3586" max="3586" width="14" style="189" customWidth="1"/>
    <col min="3587" max="3587" width="14.85546875" style="189" bestFit="1" customWidth="1"/>
    <col min="3588" max="3588" width="11.5703125" style="189" bestFit="1" customWidth="1"/>
    <col min="3589" max="3839" width="9.140625" style="189"/>
    <col min="3840" max="3840" width="11.5703125" style="189" customWidth="1"/>
    <col min="3841" max="3841" width="50.7109375" style="189" customWidth="1"/>
    <col min="3842" max="3842" width="14" style="189" customWidth="1"/>
    <col min="3843" max="3843" width="14.85546875" style="189" bestFit="1" customWidth="1"/>
    <col min="3844" max="3844" width="11.5703125" style="189" bestFit="1" customWidth="1"/>
    <col min="3845" max="4095" width="9.140625" style="189"/>
    <col min="4096" max="4096" width="11.5703125" style="189" customWidth="1"/>
    <col min="4097" max="4097" width="50.7109375" style="189" customWidth="1"/>
    <col min="4098" max="4098" width="14" style="189" customWidth="1"/>
    <col min="4099" max="4099" width="14.85546875" style="189" bestFit="1" customWidth="1"/>
    <col min="4100" max="4100" width="11.5703125" style="189" bestFit="1" customWidth="1"/>
    <col min="4101" max="4351" width="9.140625" style="189"/>
    <col min="4352" max="4352" width="11.5703125" style="189" customWidth="1"/>
    <col min="4353" max="4353" width="50.7109375" style="189" customWidth="1"/>
    <col min="4354" max="4354" width="14" style="189" customWidth="1"/>
    <col min="4355" max="4355" width="14.85546875" style="189" bestFit="1" customWidth="1"/>
    <col min="4356" max="4356" width="11.5703125" style="189" bestFit="1" customWidth="1"/>
    <col min="4357" max="4607" width="9.140625" style="189"/>
    <col min="4608" max="4608" width="11.5703125" style="189" customWidth="1"/>
    <col min="4609" max="4609" width="50.7109375" style="189" customWidth="1"/>
    <col min="4610" max="4610" width="14" style="189" customWidth="1"/>
    <col min="4611" max="4611" width="14.85546875" style="189" bestFit="1" customWidth="1"/>
    <col min="4612" max="4612" width="11.5703125" style="189" bestFit="1" customWidth="1"/>
    <col min="4613" max="4863" width="9.140625" style="189"/>
    <col min="4864" max="4864" width="11.5703125" style="189" customWidth="1"/>
    <col min="4865" max="4865" width="50.7109375" style="189" customWidth="1"/>
    <col min="4866" max="4866" width="14" style="189" customWidth="1"/>
    <col min="4867" max="4867" width="14.85546875" style="189" bestFit="1" customWidth="1"/>
    <col min="4868" max="4868" width="11.5703125" style="189" bestFit="1" customWidth="1"/>
    <col min="4869" max="5119" width="9.140625" style="189"/>
    <col min="5120" max="5120" width="11.5703125" style="189" customWidth="1"/>
    <col min="5121" max="5121" width="50.7109375" style="189" customWidth="1"/>
    <col min="5122" max="5122" width="14" style="189" customWidth="1"/>
    <col min="5123" max="5123" width="14.85546875" style="189" bestFit="1" customWidth="1"/>
    <col min="5124" max="5124" width="11.5703125" style="189" bestFit="1" customWidth="1"/>
    <col min="5125" max="5375" width="9.140625" style="189"/>
    <col min="5376" max="5376" width="11.5703125" style="189" customWidth="1"/>
    <col min="5377" max="5377" width="50.7109375" style="189" customWidth="1"/>
    <col min="5378" max="5378" width="14" style="189" customWidth="1"/>
    <col min="5379" max="5379" width="14.85546875" style="189" bestFit="1" customWidth="1"/>
    <col min="5380" max="5380" width="11.5703125" style="189" bestFit="1" customWidth="1"/>
    <col min="5381" max="5631" width="9.140625" style="189"/>
    <col min="5632" max="5632" width="11.5703125" style="189" customWidth="1"/>
    <col min="5633" max="5633" width="50.7109375" style="189" customWidth="1"/>
    <col min="5634" max="5634" width="14" style="189" customWidth="1"/>
    <col min="5635" max="5635" width="14.85546875" style="189" bestFit="1" customWidth="1"/>
    <col min="5636" max="5636" width="11.5703125" style="189" bestFit="1" customWidth="1"/>
    <col min="5637" max="5887" width="9.140625" style="189"/>
    <col min="5888" max="5888" width="11.5703125" style="189" customWidth="1"/>
    <col min="5889" max="5889" width="50.7109375" style="189" customWidth="1"/>
    <col min="5890" max="5890" width="14" style="189" customWidth="1"/>
    <col min="5891" max="5891" width="14.85546875" style="189" bestFit="1" customWidth="1"/>
    <col min="5892" max="5892" width="11.5703125" style="189" bestFit="1" customWidth="1"/>
    <col min="5893" max="6143" width="9.140625" style="189"/>
    <col min="6144" max="6144" width="11.5703125" style="189" customWidth="1"/>
    <col min="6145" max="6145" width="50.7109375" style="189" customWidth="1"/>
    <col min="6146" max="6146" width="14" style="189" customWidth="1"/>
    <col min="6147" max="6147" width="14.85546875" style="189" bestFit="1" customWidth="1"/>
    <col min="6148" max="6148" width="11.5703125" style="189" bestFit="1" customWidth="1"/>
    <col min="6149" max="6399" width="9.140625" style="189"/>
    <col min="6400" max="6400" width="11.5703125" style="189" customWidth="1"/>
    <col min="6401" max="6401" width="50.7109375" style="189" customWidth="1"/>
    <col min="6402" max="6402" width="14" style="189" customWidth="1"/>
    <col min="6403" max="6403" width="14.85546875" style="189" bestFit="1" customWidth="1"/>
    <col min="6404" max="6404" width="11.5703125" style="189" bestFit="1" customWidth="1"/>
    <col min="6405" max="6655" width="9.140625" style="189"/>
    <col min="6656" max="6656" width="11.5703125" style="189" customWidth="1"/>
    <col min="6657" max="6657" width="50.7109375" style="189" customWidth="1"/>
    <col min="6658" max="6658" width="14" style="189" customWidth="1"/>
    <col min="6659" max="6659" width="14.85546875" style="189" bestFit="1" customWidth="1"/>
    <col min="6660" max="6660" width="11.5703125" style="189" bestFit="1" customWidth="1"/>
    <col min="6661" max="6911" width="9.140625" style="189"/>
    <col min="6912" max="6912" width="11.5703125" style="189" customWidth="1"/>
    <col min="6913" max="6913" width="50.7109375" style="189" customWidth="1"/>
    <col min="6914" max="6914" width="14" style="189" customWidth="1"/>
    <col min="6915" max="6915" width="14.85546875" style="189" bestFit="1" customWidth="1"/>
    <col min="6916" max="6916" width="11.5703125" style="189" bestFit="1" customWidth="1"/>
    <col min="6917" max="7167" width="9.140625" style="189"/>
    <col min="7168" max="7168" width="11.5703125" style="189" customWidth="1"/>
    <col min="7169" max="7169" width="50.7109375" style="189" customWidth="1"/>
    <col min="7170" max="7170" width="14" style="189" customWidth="1"/>
    <col min="7171" max="7171" width="14.85546875" style="189" bestFit="1" customWidth="1"/>
    <col min="7172" max="7172" width="11.5703125" style="189" bestFit="1" customWidth="1"/>
    <col min="7173" max="7423" width="9.140625" style="189"/>
    <col min="7424" max="7424" width="11.5703125" style="189" customWidth="1"/>
    <col min="7425" max="7425" width="50.7109375" style="189" customWidth="1"/>
    <col min="7426" max="7426" width="14" style="189" customWidth="1"/>
    <col min="7427" max="7427" width="14.85546875" style="189" bestFit="1" customWidth="1"/>
    <col min="7428" max="7428" width="11.5703125" style="189" bestFit="1" customWidth="1"/>
    <col min="7429" max="7679" width="9.140625" style="189"/>
    <col min="7680" max="7680" width="11.5703125" style="189" customWidth="1"/>
    <col min="7681" max="7681" width="50.7109375" style="189" customWidth="1"/>
    <col min="7682" max="7682" width="14" style="189" customWidth="1"/>
    <col min="7683" max="7683" width="14.85546875" style="189" bestFit="1" customWidth="1"/>
    <col min="7684" max="7684" width="11.5703125" style="189" bestFit="1" customWidth="1"/>
    <col min="7685" max="7935" width="9.140625" style="189"/>
    <col min="7936" max="7936" width="11.5703125" style="189" customWidth="1"/>
    <col min="7937" max="7937" width="50.7109375" style="189" customWidth="1"/>
    <col min="7938" max="7938" width="14" style="189" customWidth="1"/>
    <col min="7939" max="7939" width="14.85546875" style="189" bestFit="1" customWidth="1"/>
    <col min="7940" max="7940" width="11.5703125" style="189" bestFit="1" customWidth="1"/>
    <col min="7941" max="8191" width="9.140625" style="189"/>
    <col min="8192" max="8192" width="11.5703125" style="189" customWidth="1"/>
    <col min="8193" max="8193" width="50.7109375" style="189" customWidth="1"/>
    <col min="8194" max="8194" width="14" style="189" customWidth="1"/>
    <col min="8195" max="8195" width="14.85546875" style="189" bestFit="1" customWidth="1"/>
    <col min="8196" max="8196" width="11.5703125" style="189" bestFit="1" customWidth="1"/>
    <col min="8197" max="8447" width="9.140625" style="189"/>
    <col min="8448" max="8448" width="11.5703125" style="189" customWidth="1"/>
    <col min="8449" max="8449" width="50.7109375" style="189" customWidth="1"/>
    <col min="8450" max="8450" width="14" style="189" customWidth="1"/>
    <col min="8451" max="8451" width="14.85546875" style="189" bestFit="1" customWidth="1"/>
    <col min="8452" max="8452" width="11.5703125" style="189" bestFit="1" customWidth="1"/>
    <col min="8453" max="8703" width="9.140625" style="189"/>
    <col min="8704" max="8704" width="11.5703125" style="189" customWidth="1"/>
    <col min="8705" max="8705" width="50.7109375" style="189" customWidth="1"/>
    <col min="8706" max="8706" width="14" style="189" customWidth="1"/>
    <col min="8707" max="8707" width="14.85546875" style="189" bestFit="1" customWidth="1"/>
    <col min="8708" max="8708" width="11.5703125" style="189" bestFit="1" customWidth="1"/>
    <col min="8709" max="8959" width="9.140625" style="189"/>
    <col min="8960" max="8960" width="11.5703125" style="189" customWidth="1"/>
    <col min="8961" max="8961" width="50.7109375" style="189" customWidth="1"/>
    <col min="8962" max="8962" width="14" style="189" customWidth="1"/>
    <col min="8963" max="8963" width="14.85546875" style="189" bestFit="1" customWidth="1"/>
    <col min="8964" max="8964" width="11.5703125" style="189" bestFit="1" customWidth="1"/>
    <col min="8965" max="9215" width="9.140625" style="189"/>
    <col min="9216" max="9216" width="11.5703125" style="189" customWidth="1"/>
    <col min="9217" max="9217" width="50.7109375" style="189" customWidth="1"/>
    <col min="9218" max="9218" width="14" style="189" customWidth="1"/>
    <col min="9219" max="9219" width="14.85546875" style="189" bestFit="1" customWidth="1"/>
    <col min="9220" max="9220" width="11.5703125" style="189" bestFit="1" customWidth="1"/>
    <col min="9221" max="9471" width="9.140625" style="189"/>
    <col min="9472" max="9472" width="11.5703125" style="189" customWidth="1"/>
    <col min="9473" max="9473" width="50.7109375" style="189" customWidth="1"/>
    <col min="9474" max="9474" width="14" style="189" customWidth="1"/>
    <col min="9475" max="9475" width="14.85546875" style="189" bestFit="1" customWidth="1"/>
    <col min="9476" max="9476" width="11.5703125" style="189" bestFit="1" customWidth="1"/>
    <col min="9477" max="9727" width="9.140625" style="189"/>
    <col min="9728" max="9728" width="11.5703125" style="189" customWidth="1"/>
    <col min="9729" max="9729" width="50.7109375" style="189" customWidth="1"/>
    <col min="9730" max="9730" width="14" style="189" customWidth="1"/>
    <col min="9731" max="9731" width="14.85546875" style="189" bestFit="1" customWidth="1"/>
    <col min="9732" max="9732" width="11.5703125" style="189" bestFit="1" customWidth="1"/>
    <col min="9733" max="9983" width="9.140625" style="189"/>
    <col min="9984" max="9984" width="11.5703125" style="189" customWidth="1"/>
    <col min="9985" max="9985" width="50.7109375" style="189" customWidth="1"/>
    <col min="9986" max="9986" width="14" style="189" customWidth="1"/>
    <col min="9987" max="9987" width="14.85546875" style="189" bestFit="1" customWidth="1"/>
    <col min="9988" max="9988" width="11.5703125" style="189" bestFit="1" customWidth="1"/>
    <col min="9989" max="10239" width="9.140625" style="189"/>
    <col min="10240" max="10240" width="11.5703125" style="189" customWidth="1"/>
    <col min="10241" max="10241" width="50.7109375" style="189" customWidth="1"/>
    <col min="10242" max="10242" width="14" style="189" customWidth="1"/>
    <col min="10243" max="10243" width="14.85546875" style="189" bestFit="1" customWidth="1"/>
    <col min="10244" max="10244" width="11.5703125" style="189" bestFit="1" customWidth="1"/>
    <col min="10245" max="10495" width="9.140625" style="189"/>
    <col min="10496" max="10496" width="11.5703125" style="189" customWidth="1"/>
    <col min="10497" max="10497" width="50.7109375" style="189" customWidth="1"/>
    <col min="10498" max="10498" width="14" style="189" customWidth="1"/>
    <col min="10499" max="10499" width="14.85546875" style="189" bestFit="1" customWidth="1"/>
    <col min="10500" max="10500" width="11.5703125" style="189" bestFit="1" customWidth="1"/>
    <col min="10501" max="10751" width="9.140625" style="189"/>
    <col min="10752" max="10752" width="11.5703125" style="189" customWidth="1"/>
    <col min="10753" max="10753" width="50.7109375" style="189" customWidth="1"/>
    <col min="10754" max="10754" width="14" style="189" customWidth="1"/>
    <col min="10755" max="10755" width="14.85546875" style="189" bestFit="1" customWidth="1"/>
    <col min="10756" max="10756" width="11.5703125" style="189" bestFit="1" customWidth="1"/>
    <col min="10757" max="11007" width="9.140625" style="189"/>
    <col min="11008" max="11008" width="11.5703125" style="189" customWidth="1"/>
    <col min="11009" max="11009" width="50.7109375" style="189" customWidth="1"/>
    <col min="11010" max="11010" width="14" style="189" customWidth="1"/>
    <col min="11011" max="11011" width="14.85546875" style="189" bestFit="1" customWidth="1"/>
    <col min="11012" max="11012" width="11.5703125" style="189" bestFit="1" customWidth="1"/>
    <col min="11013" max="11263" width="9.140625" style="189"/>
    <col min="11264" max="11264" width="11.5703125" style="189" customWidth="1"/>
    <col min="11265" max="11265" width="50.7109375" style="189" customWidth="1"/>
    <col min="11266" max="11266" width="14" style="189" customWidth="1"/>
    <col min="11267" max="11267" width="14.85546875" style="189" bestFit="1" customWidth="1"/>
    <col min="11268" max="11268" width="11.5703125" style="189" bestFit="1" customWidth="1"/>
    <col min="11269" max="11519" width="9.140625" style="189"/>
    <col min="11520" max="11520" width="11.5703125" style="189" customWidth="1"/>
    <col min="11521" max="11521" width="50.7109375" style="189" customWidth="1"/>
    <col min="11522" max="11522" width="14" style="189" customWidth="1"/>
    <col min="11523" max="11523" width="14.85546875" style="189" bestFit="1" customWidth="1"/>
    <col min="11524" max="11524" width="11.5703125" style="189" bestFit="1" customWidth="1"/>
    <col min="11525" max="11775" width="9.140625" style="189"/>
    <col min="11776" max="11776" width="11.5703125" style="189" customWidth="1"/>
    <col min="11777" max="11777" width="50.7109375" style="189" customWidth="1"/>
    <col min="11778" max="11778" width="14" style="189" customWidth="1"/>
    <col min="11779" max="11779" width="14.85546875" style="189" bestFit="1" customWidth="1"/>
    <col min="11780" max="11780" width="11.5703125" style="189" bestFit="1" customWidth="1"/>
    <col min="11781" max="12031" width="9.140625" style="189"/>
    <col min="12032" max="12032" width="11.5703125" style="189" customWidth="1"/>
    <col min="12033" max="12033" width="50.7109375" style="189" customWidth="1"/>
    <col min="12034" max="12034" width="14" style="189" customWidth="1"/>
    <col min="12035" max="12035" width="14.85546875" style="189" bestFit="1" customWidth="1"/>
    <col min="12036" max="12036" width="11.5703125" style="189" bestFit="1" customWidth="1"/>
    <col min="12037" max="12287" width="9.140625" style="189"/>
    <col min="12288" max="12288" width="11.5703125" style="189" customWidth="1"/>
    <col min="12289" max="12289" width="50.7109375" style="189" customWidth="1"/>
    <col min="12290" max="12290" width="14" style="189" customWidth="1"/>
    <col min="12291" max="12291" width="14.85546875" style="189" bestFit="1" customWidth="1"/>
    <col min="12292" max="12292" width="11.5703125" style="189" bestFit="1" customWidth="1"/>
    <col min="12293" max="12543" width="9.140625" style="189"/>
    <col min="12544" max="12544" width="11.5703125" style="189" customWidth="1"/>
    <col min="12545" max="12545" width="50.7109375" style="189" customWidth="1"/>
    <col min="12546" max="12546" width="14" style="189" customWidth="1"/>
    <col min="12547" max="12547" width="14.85546875" style="189" bestFit="1" customWidth="1"/>
    <col min="12548" max="12548" width="11.5703125" style="189" bestFit="1" customWidth="1"/>
    <col min="12549" max="12799" width="9.140625" style="189"/>
    <col min="12800" max="12800" width="11.5703125" style="189" customWidth="1"/>
    <col min="12801" max="12801" width="50.7109375" style="189" customWidth="1"/>
    <col min="12802" max="12802" width="14" style="189" customWidth="1"/>
    <col min="12803" max="12803" width="14.85546875" style="189" bestFit="1" customWidth="1"/>
    <col min="12804" max="12804" width="11.5703125" style="189" bestFit="1" customWidth="1"/>
    <col min="12805" max="13055" width="9.140625" style="189"/>
    <col min="13056" max="13056" width="11.5703125" style="189" customWidth="1"/>
    <col min="13057" max="13057" width="50.7109375" style="189" customWidth="1"/>
    <col min="13058" max="13058" width="14" style="189" customWidth="1"/>
    <col min="13059" max="13059" width="14.85546875" style="189" bestFit="1" customWidth="1"/>
    <col min="13060" max="13060" width="11.5703125" style="189" bestFit="1" customWidth="1"/>
    <col min="13061" max="13311" width="9.140625" style="189"/>
    <col min="13312" max="13312" width="11.5703125" style="189" customWidth="1"/>
    <col min="13313" max="13313" width="50.7109375" style="189" customWidth="1"/>
    <col min="13314" max="13314" width="14" style="189" customWidth="1"/>
    <col min="13315" max="13315" width="14.85546875" style="189" bestFit="1" customWidth="1"/>
    <col min="13316" max="13316" width="11.5703125" style="189" bestFit="1" customWidth="1"/>
    <col min="13317" max="13567" width="9.140625" style="189"/>
    <col min="13568" max="13568" width="11.5703125" style="189" customWidth="1"/>
    <col min="13569" max="13569" width="50.7109375" style="189" customWidth="1"/>
    <col min="13570" max="13570" width="14" style="189" customWidth="1"/>
    <col min="13571" max="13571" width="14.85546875" style="189" bestFit="1" customWidth="1"/>
    <col min="13572" max="13572" width="11.5703125" style="189" bestFit="1" customWidth="1"/>
    <col min="13573" max="13823" width="9.140625" style="189"/>
    <col min="13824" max="13824" width="11.5703125" style="189" customWidth="1"/>
    <col min="13825" max="13825" width="50.7109375" style="189" customWidth="1"/>
    <col min="13826" max="13826" width="14" style="189" customWidth="1"/>
    <col min="13827" max="13827" width="14.85546875" style="189" bestFit="1" customWidth="1"/>
    <col min="13828" max="13828" width="11.5703125" style="189" bestFit="1" customWidth="1"/>
    <col min="13829" max="14079" width="9.140625" style="189"/>
    <col min="14080" max="14080" width="11.5703125" style="189" customWidth="1"/>
    <col min="14081" max="14081" width="50.7109375" style="189" customWidth="1"/>
    <col min="14082" max="14082" width="14" style="189" customWidth="1"/>
    <col min="14083" max="14083" width="14.85546875" style="189" bestFit="1" customWidth="1"/>
    <col min="14084" max="14084" width="11.5703125" style="189" bestFit="1" customWidth="1"/>
    <col min="14085" max="14335" width="9.140625" style="189"/>
    <col min="14336" max="14336" width="11.5703125" style="189" customWidth="1"/>
    <col min="14337" max="14337" width="50.7109375" style="189" customWidth="1"/>
    <col min="14338" max="14338" width="14" style="189" customWidth="1"/>
    <col min="14339" max="14339" width="14.85546875" style="189" bestFit="1" customWidth="1"/>
    <col min="14340" max="14340" width="11.5703125" style="189" bestFit="1" customWidth="1"/>
    <col min="14341" max="14591" width="9.140625" style="189"/>
    <col min="14592" max="14592" width="11.5703125" style="189" customWidth="1"/>
    <col min="14593" max="14593" width="50.7109375" style="189" customWidth="1"/>
    <col min="14594" max="14594" width="14" style="189" customWidth="1"/>
    <col min="14595" max="14595" width="14.85546875" style="189" bestFit="1" customWidth="1"/>
    <col min="14596" max="14596" width="11.5703125" style="189" bestFit="1" customWidth="1"/>
    <col min="14597" max="14847" width="9.140625" style="189"/>
    <col min="14848" max="14848" width="11.5703125" style="189" customWidth="1"/>
    <col min="14849" max="14849" width="50.7109375" style="189" customWidth="1"/>
    <col min="14850" max="14850" width="14" style="189" customWidth="1"/>
    <col min="14851" max="14851" width="14.85546875" style="189" bestFit="1" customWidth="1"/>
    <col min="14852" max="14852" width="11.5703125" style="189" bestFit="1" customWidth="1"/>
    <col min="14853" max="15103" width="9.140625" style="189"/>
    <col min="15104" max="15104" width="11.5703125" style="189" customWidth="1"/>
    <col min="15105" max="15105" width="50.7109375" style="189" customWidth="1"/>
    <col min="15106" max="15106" width="14" style="189" customWidth="1"/>
    <col min="15107" max="15107" width="14.85546875" style="189" bestFit="1" customWidth="1"/>
    <col min="15108" max="15108" width="11.5703125" style="189" bestFit="1" customWidth="1"/>
    <col min="15109" max="15359" width="9.140625" style="189"/>
    <col min="15360" max="15360" width="11.5703125" style="189" customWidth="1"/>
    <col min="15361" max="15361" width="50.7109375" style="189" customWidth="1"/>
    <col min="15362" max="15362" width="14" style="189" customWidth="1"/>
    <col min="15363" max="15363" width="14.85546875" style="189" bestFit="1" customWidth="1"/>
    <col min="15364" max="15364" width="11.5703125" style="189" bestFit="1" customWidth="1"/>
    <col min="15365" max="15615" width="9.140625" style="189"/>
    <col min="15616" max="15616" width="11.5703125" style="189" customWidth="1"/>
    <col min="15617" max="15617" width="50.7109375" style="189" customWidth="1"/>
    <col min="15618" max="15618" width="14" style="189" customWidth="1"/>
    <col min="15619" max="15619" width="14.85546875" style="189" bestFit="1" customWidth="1"/>
    <col min="15620" max="15620" width="11.5703125" style="189" bestFit="1" customWidth="1"/>
    <col min="15621" max="15871" width="9.140625" style="189"/>
    <col min="15872" max="15872" width="11.5703125" style="189" customWidth="1"/>
    <col min="15873" max="15873" width="50.7109375" style="189" customWidth="1"/>
    <col min="15874" max="15874" width="14" style="189" customWidth="1"/>
    <col min="15875" max="15875" width="14.85546875" style="189" bestFit="1" customWidth="1"/>
    <col min="15876" max="15876" width="11.5703125" style="189" bestFit="1" customWidth="1"/>
    <col min="15877" max="16127" width="9.140625" style="189"/>
    <col min="16128" max="16128" width="11.5703125" style="189" customWidth="1"/>
    <col min="16129" max="16129" width="50.7109375" style="189" customWidth="1"/>
    <col min="16130" max="16130" width="14" style="189" customWidth="1"/>
    <col min="16131" max="16131" width="14.85546875" style="189" bestFit="1" customWidth="1"/>
    <col min="16132" max="16132" width="11.5703125" style="189" bestFit="1" customWidth="1"/>
    <col min="16133" max="16384" width="9.140625" style="189"/>
  </cols>
  <sheetData>
    <row r="2" spans="1:6">
      <c r="A2" s="304" t="s">
        <v>20</v>
      </c>
      <c r="B2" s="304"/>
    </row>
    <row r="3" spans="1:6">
      <c r="A3" s="204" t="s">
        <v>626</v>
      </c>
      <c r="B3" s="205"/>
      <c r="D3" s="206" t="s">
        <v>788</v>
      </c>
    </row>
    <row r="4" spans="1:6">
      <c r="A4" s="305" t="s">
        <v>21</v>
      </c>
      <c r="B4" s="305"/>
      <c r="C4" s="206" t="s">
        <v>22</v>
      </c>
    </row>
    <row r="5" spans="1:6">
      <c r="A5" s="306" t="s">
        <v>23</v>
      </c>
      <c r="B5" s="306" t="s">
        <v>24</v>
      </c>
      <c r="C5" s="207"/>
      <c r="D5" s="208"/>
    </row>
    <row r="6" spans="1:6">
      <c r="A6" s="306"/>
      <c r="B6" s="306"/>
      <c r="C6" s="209" t="s">
        <v>735</v>
      </c>
      <c r="D6" s="210" t="s">
        <v>736</v>
      </c>
    </row>
    <row r="7" spans="1:6">
      <c r="A7" s="211">
        <v>1</v>
      </c>
      <c r="B7" s="212" t="s">
        <v>25</v>
      </c>
      <c r="C7" s="213"/>
      <c r="D7" s="208"/>
    </row>
    <row r="8" spans="1:6">
      <c r="A8" s="214">
        <v>1.1000000000000001</v>
      </c>
      <c r="B8" s="215" t="s">
        <v>26</v>
      </c>
      <c r="C8" s="213"/>
      <c r="D8" s="208"/>
    </row>
    <row r="9" spans="1:6">
      <c r="A9" s="216" t="s">
        <v>27</v>
      </c>
      <c r="B9" s="215" t="s">
        <v>28</v>
      </c>
      <c r="C9" s="213">
        <v>7000</v>
      </c>
      <c r="D9" s="208">
        <f>'гүйлгээ баланс '!J15</f>
        <v>86019.85</v>
      </c>
      <c r="E9" s="196">
        <f>D9-C9</f>
        <v>79019.850000000006</v>
      </c>
    </row>
    <row r="10" spans="1:6">
      <c r="A10" s="216" t="s">
        <v>29</v>
      </c>
      <c r="B10" s="215" t="s">
        <v>30</v>
      </c>
      <c r="C10" s="213">
        <v>9226095882.8599987</v>
      </c>
      <c r="D10" s="208">
        <f>'гүйлгээ баланс '!L18</f>
        <v>10175800102.49</v>
      </c>
      <c r="E10" s="196">
        <f>D10-C10</f>
        <v>949704219.63000107</v>
      </c>
      <c r="F10" s="196">
        <f>D10-'гүйлгээ баланс '!L18</f>
        <v>0</v>
      </c>
    </row>
    <row r="11" spans="1:6">
      <c r="A11" s="216" t="s">
        <v>31</v>
      </c>
      <c r="B11" s="215" t="s">
        <v>32</v>
      </c>
      <c r="C11" s="213">
        <v>148424968.33000001</v>
      </c>
      <c r="D11" s="208">
        <f>'гүйлгээ баланс '!L37</f>
        <v>148992159.33999997</v>
      </c>
      <c r="E11" s="196">
        <f>D11-C11</f>
        <v>567191.00999996066</v>
      </c>
      <c r="F11" s="196">
        <f>D11-'гүйлгээ баланс '!L37</f>
        <v>0</v>
      </c>
    </row>
    <row r="12" spans="1:6">
      <c r="A12" s="216" t="s">
        <v>33</v>
      </c>
      <c r="B12" s="215" t="s">
        <v>34</v>
      </c>
      <c r="C12" s="217"/>
      <c r="D12" s="208"/>
      <c r="E12" s="196">
        <f t="shared" ref="E12:E70" si="0">D12-C12</f>
        <v>0</v>
      </c>
    </row>
    <row r="13" spans="1:6">
      <c r="A13" s="216" t="s">
        <v>35</v>
      </c>
      <c r="B13" s="215" t="s">
        <v>36</v>
      </c>
      <c r="C13" s="213"/>
      <c r="D13" s="208"/>
      <c r="E13" s="196">
        <f t="shared" si="0"/>
        <v>0</v>
      </c>
    </row>
    <row r="14" spans="1:6">
      <c r="A14" s="216" t="s">
        <v>37</v>
      </c>
      <c r="B14" s="215" t="s">
        <v>38</v>
      </c>
      <c r="C14" s="213">
        <v>1587599661.49</v>
      </c>
      <c r="D14" s="208">
        <f>'гүйлгээ баланс '!L49</f>
        <v>1587599661.49</v>
      </c>
      <c r="E14" s="196">
        <f t="shared" si="0"/>
        <v>0</v>
      </c>
    </row>
    <row r="15" spans="1:6">
      <c r="A15" s="216" t="s">
        <v>39</v>
      </c>
      <c r="B15" s="215" t="s">
        <v>40</v>
      </c>
      <c r="C15" s="213"/>
      <c r="D15" s="208">
        <f>'гүйлгээ баланс '!J52</f>
        <v>1800000</v>
      </c>
      <c r="E15" s="196">
        <f t="shared" si="0"/>
        <v>1800000</v>
      </c>
    </row>
    <row r="16" spans="1:6">
      <c r="A16" s="216" t="s">
        <v>41</v>
      </c>
      <c r="B16" s="215" t="s">
        <v>42</v>
      </c>
      <c r="C16" s="213"/>
      <c r="D16" s="208"/>
      <c r="E16" s="196">
        <f t="shared" si="0"/>
        <v>0</v>
      </c>
    </row>
    <row r="17" spans="1:6" ht="31.5">
      <c r="A17" s="216" t="s">
        <v>43</v>
      </c>
      <c r="B17" s="215" t="s">
        <v>44</v>
      </c>
      <c r="C17" s="213"/>
      <c r="D17" s="208"/>
      <c r="E17" s="196">
        <f t="shared" si="0"/>
        <v>0</v>
      </c>
    </row>
    <row r="18" spans="1:6">
      <c r="A18" s="216" t="s">
        <v>45</v>
      </c>
      <c r="B18" s="215"/>
      <c r="C18" s="213"/>
      <c r="D18" s="208"/>
      <c r="E18" s="196">
        <f t="shared" si="0"/>
        <v>0</v>
      </c>
    </row>
    <row r="19" spans="1:6">
      <c r="A19" s="216" t="s">
        <v>46</v>
      </c>
      <c r="B19" s="212" t="s">
        <v>47</v>
      </c>
      <c r="C19" s="218">
        <v>10962127512.679998</v>
      </c>
      <c r="D19" s="218">
        <f>SUM(D9:D17)</f>
        <v>11914277943.17</v>
      </c>
      <c r="E19" s="196">
        <f t="shared" si="0"/>
        <v>952150430.49000168</v>
      </c>
    </row>
    <row r="20" spans="1:6">
      <c r="A20" s="211">
        <v>1.2</v>
      </c>
      <c r="B20" s="212" t="s">
        <v>48</v>
      </c>
      <c r="C20" s="213"/>
      <c r="D20" s="208"/>
      <c r="E20" s="196">
        <f t="shared" si="0"/>
        <v>0</v>
      </c>
    </row>
    <row r="21" spans="1:6">
      <c r="A21" s="216" t="s">
        <v>49</v>
      </c>
      <c r="B21" s="215" t="s">
        <v>50</v>
      </c>
      <c r="C21" s="213">
        <v>15028744.460000001</v>
      </c>
      <c r="D21" s="208">
        <f>'гүйлгээ баланс '!L69-'гүйлгээ баланс '!L85</f>
        <v>14506502.469999999</v>
      </c>
      <c r="E21" s="196">
        <f t="shared" si="0"/>
        <v>-522241.99000000209</v>
      </c>
      <c r="F21" s="196">
        <f>D21-('гүйлгээ баланс '!L69-'гүйлгээ баланс '!L85)</f>
        <v>0</v>
      </c>
    </row>
    <row r="22" spans="1:6">
      <c r="A22" s="216" t="s">
        <v>51</v>
      </c>
      <c r="B22" s="215" t="s">
        <v>52</v>
      </c>
      <c r="C22" s="213">
        <v>903.39</v>
      </c>
      <c r="D22" s="208">
        <f>'гүйлгээ баланс '!L83</f>
        <v>0</v>
      </c>
      <c r="E22" s="196">
        <f t="shared" si="0"/>
        <v>-903.39</v>
      </c>
    </row>
    <row r="23" spans="1:6">
      <c r="A23" s="216" t="s">
        <v>53</v>
      </c>
      <c r="B23" s="215" t="s">
        <v>54</v>
      </c>
      <c r="C23" s="213">
        <v>0</v>
      </c>
      <c r="D23" s="208">
        <f t="shared" ref="D23:D29" si="1">C23</f>
        <v>0</v>
      </c>
      <c r="E23" s="196">
        <f t="shared" si="0"/>
        <v>0</v>
      </c>
    </row>
    <row r="24" spans="1:6">
      <c r="A24" s="216" t="s">
        <v>55</v>
      </c>
      <c r="B24" s="215" t="s">
        <v>56</v>
      </c>
      <c r="C24" s="213">
        <v>153000000</v>
      </c>
      <c r="D24" s="208">
        <f t="shared" si="1"/>
        <v>153000000</v>
      </c>
      <c r="E24" s="196">
        <f t="shared" si="0"/>
        <v>0</v>
      </c>
    </row>
    <row r="25" spans="1:6">
      <c r="A25" s="216" t="s">
        <v>57</v>
      </c>
      <c r="B25" s="215" t="s">
        <v>58</v>
      </c>
      <c r="C25" s="213">
        <v>0</v>
      </c>
      <c r="D25" s="208">
        <f t="shared" si="1"/>
        <v>0</v>
      </c>
      <c r="E25" s="196">
        <f t="shared" si="0"/>
        <v>0</v>
      </c>
    </row>
    <row r="26" spans="1:6">
      <c r="A26" s="216" t="s">
        <v>59</v>
      </c>
      <c r="B26" s="215" t="s">
        <v>60</v>
      </c>
      <c r="C26" s="213">
        <v>0</v>
      </c>
      <c r="D26" s="208">
        <f t="shared" si="1"/>
        <v>0</v>
      </c>
      <c r="E26" s="196">
        <f t="shared" si="0"/>
        <v>0</v>
      </c>
    </row>
    <row r="27" spans="1:6" ht="31.5">
      <c r="A27" s="216" t="s">
        <v>61</v>
      </c>
      <c r="B27" s="215" t="s">
        <v>62</v>
      </c>
      <c r="C27" s="213">
        <v>0</v>
      </c>
      <c r="D27" s="208">
        <f t="shared" si="1"/>
        <v>0</v>
      </c>
      <c r="E27" s="196">
        <f t="shared" si="0"/>
        <v>0</v>
      </c>
    </row>
    <row r="28" spans="1:6">
      <c r="A28" s="216" t="s">
        <v>63</v>
      </c>
      <c r="B28" s="215" t="s">
        <v>64</v>
      </c>
      <c r="C28" s="213">
        <v>0</v>
      </c>
      <c r="D28" s="208">
        <f t="shared" si="1"/>
        <v>0</v>
      </c>
      <c r="E28" s="196">
        <f t="shared" si="0"/>
        <v>0</v>
      </c>
    </row>
    <row r="29" spans="1:6">
      <c r="A29" s="216" t="s">
        <v>65</v>
      </c>
      <c r="B29" s="215"/>
      <c r="C29" s="213">
        <v>0</v>
      </c>
      <c r="D29" s="208">
        <f t="shared" si="1"/>
        <v>0</v>
      </c>
      <c r="E29" s="196">
        <f t="shared" si="0"/>
        <v>0</v>
      </c>
    </row>
    <row r="30" spans="1:6">
      <c r="A30" s="216" t="s">
        <v>66</v>
      </c>
      <c r="B30" s="212" t="s">
        <v>67</v>
      </c>
      <c r="C30" s="213">
        <v>168029647.84999999</v>
      </c>
      <c r="D30" s="213">
        <f>SUM(D21:D29)</f>
        <v>167506502.47</v>
      </c>
      <c r="E30" s="196">
        <f t="shared" si="0"/>
        <v>-523145.37999999523</v>
      </c>
    </row>
    <row r="31" spans="1:6">
      <c r="A31" s="211">
        <v>1.3</v>
      </c>
      <c r="B31" s="211" t="s">
        <v>68</v>
      </c>
      <c r="C31" s="218">
        <v>11130157160.529999</v>
      </c>
      <c r="D31" s="218">
        <f>D19+D30</f>
        <v>12081784445.639999</v>
      </c>
      <c r="E31" s="196">
        <f t="shared" si="0"/>
        <v>951627285.11000061</v>
      </c>
    </row>
    <row r="32" spans="1:6">
      <c r="A32" s="211">
        <v>2</v>
      </c>
      <c r="B32" s="212" t="s">
        <v>69</v>
      </c>
      <c r="C32" s="213"/>
      <c r="D32" s="208"/>
      <c r="E32" s="196">
        <f t="shared" si="0"/>
        <v>0</v>
      </c>
    </row>
    <row r="33" spans="1:6">
      <c r="A33" s="211">
        <v>2.1</v>
      </c>
      <c r="B33" s="212" t="s">
        <v>70</v>
      </c>
      <c r="C33" s="213"/>
      <c r="D33" s="208"/>
      <c r="E33" s="196">
        <f t="shared" si="0"/>
        <v>0</v>
      </c>
    </row>
    <row r="34" spans="1:6">
      <c r="A34" s="216" t="s">
        <v>71</v>
      </c>
      <c r="B34" s="212" t="s">
        <v>72</v>
      </c>
      <c r="C34" s="213"/>
      <c r="D34" s="208"/>
      <c r="E34" s="196">
        <f t="shared" si="0"/>
        <v>0</v>
      </c>
    </row>
    <row r="35" spans="1:6">
      <c r="A35" s="215" t="s">
        <v>73</v>
      </c>
      <c r="B35" s="215" t="s">
        <v>74</v>
      </c>
      <c r="C35" s="213">
        <v>21869948.41</v>
      </c>
      <c r="D35" s="208">
        <f>'гүйлгээ баланс '!L96</f>
        <v>21920948.41</v>
      </c>
      <c r="E35" s="196">
        <f t="shared" si="0"/>
        <v>51000</v>
      </c>
      <c r="F35" s="196">
        <f>D35-'гүйлгээ баланс '!L96</f>
        <v>0</v>
      </c>
    </row>
    <row r="36" spans="1:6">
      <c r="A36" s="215" t="s">
        <v>75</v>
      </c>
      <c r="B36" s="215" t="s">
        <v>76</v>
      </c>
      <c r="C36" s="213">
        <v>3189777.21</v>
      </c>
      <c r="D36" s="208">
        <f>'гүйлгээ баланс '!L104</f>
        <v>14673958.08</v>
      </c>
      <c r="E36" s="196">
        <f t="shared" si="0"/>
        <v>11484180.870000001</v>
      </c>
      <c r="F36" s="196">
        <f>D36-'гүйлгээ баланс '!L104</f>
        <v>0</v>
      </c>
    </row>
    <row r="37" spans="1:6">
      <c r="A37" s="215" t="s">
        <v>77</v>
      </c>
      <c r="B37" s="215" t="s">
        <v>78</v>
      </c>
      <c r="C37" s="219">
        <v>85018145.340000004</v>
      </c>
      <c r="D37" s="208">
        <f>'гүйлгээ баланс '!L129</f>
        <v>84939745.799999997</v>
      </c>
      <c r="E37" s="196">
        <f t="shared" si="0"/>
        <v>-78399.540000006557</v>
      </c>
      <c r="F37" s="196">
        <f>D37-'гүйлгээ баланс '!L129</f>
        <v>0</v>
      </c>
    </row>
    <row r="38" spans="1:6">
      <c r="A38" s="215" t="s">
        <v>79</v>
      </c>
      <c r="B38" s="215" t="s">
        <v>80</v>
      </c>
      <c r="C38" s="219">
        <v>0</v>
      </c>
      <c r="D38" s="208"/>
      <c r="E38" s="196">
        <f t="shared" si="0"/>
        <v>0</v>
      </c>
    </row>
    <row r="39" spans="1:6">
      <c r="A39" s="215" t="s">
        <v>81</v>
      </c>
      <c r="B39" s="215" t="s">
        <v>82</v>
      </c>
      <c r="C39" s="219"/>
      <c r="D39" s="208"/>
      <c r="E39" s="196">
        <f t="shared" si="0"/>
        <v>0</v>
      </c>
    </row>
    <row r="40" spans="1:6">
      <c r="A40" s="215" t="s">
        <v>83</v>
      </c>
      <c r="B40" s="215" t="s">
        <v>84</v>
      </c>
      <c r="C40" s="219">
        <v>3823712107.48</v>
      </c>
      <c r="D40" s="208">
        <f>'гүйлгээ баланс '!K120</f>
        <v>1600000000</v>
      </c>
      <c r="E40" s="196">
        <f t="shared" si="0"/>
        <v>-2223712107.48</v>
      </c>
    </row>
    <row r="41" spans="1:6">
      <c r="A41" s="215" t="s">
        <v>85</v>
      </c>
      <c r="B41" s="215" t="s">
        <v>86</v>
      </c>
      <c r="C41" s="219"/>
      <c r="D41" s="208"/>
      <c r="E41" s="196">
        <f t="shared" si="0"/>
        <v>0</v>
      </c>
    </row>
    <row r="42" spans="1:6">
      <c r="A42" s="215" t="s">
        <v>87</v>
      </c>
      <c r="B42" s="215" t="s">
        <v>88</v>
      </c>
      <c r="C42" s="219"/>
      <c r="D42" s="208"/>
      <c r="E42" s="196">
        <f t="shared" si="0"/>
        <v>0</v>
      </c>
    </row>
    <row r="43" spans="1:6">
      <c r="A43" s="215" t="s">
        <v>89</v>
      </c>
      <c r="B43" s="215" t="s">
        <v>90</v>
      </c>
      <c r="C43" s="213"/>
      <c r="D43" s="208"/>
      <c r="E43" s="196">
        <f t="shared" si="0"/>
        <v>0</v>
      </c>
    </row>
    <row r="44" spans="1:6">
      <c r="A44" s="215" t="s">
        <v>91</v>
      </c>
      <c r="B44" s="215" t="s">
        <v>92</v>
      </c>
      <c r="C44" s="213">
        <v>218566123.91999999</v>
      </c>
      <c r="D44" s="208">
        <f>'гүйлгээ баланс '!L100</f>
        <v>4942278231.3899994</v>
      </c>
      <c r="E44" s="196">
        <f t="shared" si="0"/>
        <v>4723712107.4699993</v>
      </c>
      <c r="F44" s="196">
        <f>D44-'гүйлгээ баланс '!L100</f>
        <v>0</v>
      </c>
    </row>
    <row r="45" spans="1:6" ht="47.25">
      <c r="A45" s="215" t="s">
        <v>93</v>
      </c>
      <c r="B45" s="215" t="s">
        <v>94</v>
      </c>
      <c r="C45" s="213">
        <v>1016252766</v>
      </c>
      <c r="D45" s="208">
        <f>'гүйлгээ баланс '!L143</f>
        <v>1016252766</v>
      </c>
      <c r="E45" s="196">
        <f t="shared" si="0"/>
        <v>0</v>
      </c>
      <c r="F45" s="196">
        <f>D45-'гүйлгээ баланс '!L143</f>
        <v>0</v>
      </c>
    </row>
    <row r="46" spans="1:6">
      <c r="A46" s="215" t="s">
        <v>95</v>
      </c>
      <c r="B46" s="215"/>
      <c r="C46" s="213"/>
      <c r="D46" s="208"/>
      <c r="E46" s="196">
        <f t="shared" si="0"/>
        <v>0</v>
      </c>
    </row>
    <row r="47" spans="1:6">
      <c r="A47" s="212" t="s">
        <v>96</v>
      </c>
      <c r="B47" s="212" t="s">
        <v>97</v>
      </c>
      <c r="C47" s="220">
        <v>5168608868.3600006</v>
      </c>
      <c r="D47" s="220">
        <f>SUM(D35:D46)</f>
        <v>7680065649.6799994</v>
      </c>
      <c r="E47" s="196">
        <f t="shared" si="0"/>
        <v>2511456781.3199987</v>
      </c>
    </row>
    <row r="48" spans="1:6">
      <c r="A48" s="221" t="s">
        <v>98</v>
      </c>
      <c r="B48" s="212" t="s">
        <v>99</v>
      </c>
      <c r="C48" s="213"/>
      <c r="D48" s="208"/>
      <c r="E48" s="196">
        <f t="shared" si="0"/>
        <v>0</v>
      </c>
    </row>
    <row r="49" spans="1:6">
      <c r="A49" s="215" t="s">
        <v>100</v>
      </c>
      <c r="B49" s="215" t="s">
        <v>101</v>
      </c>
      <c r="C49" s="213">
        <v>10672599802.15</v>
      </c>
      <c r="D49" s="208">
        <f>'гүйлгээ баланс '!L108</f>
        <v>9136756402.1499996</v>
      </c>
      <c r="E49" s="196">
        <f t="shared" si="0"/>
        <v>-1535843400</v>
      </c>
      <c r="F49" s="196">
        <f>D49-'гүйлгээ баланс '!L108</f>
        <v>0</v>
      </c>
    </row>
    <row r="50" spans="1:6">
      <c r="A50" s="215" t="s">
        <v>102</v>
      </c>
      <c r="B50" s="215" t="s">
        <v>103</v>
      </c>
      <c r="C50" s="213"/>
      <c r="D50" s="208"/>
      <c r="E50" s="196">
        <f t="shared" si="0"/>
        <v>0</v>
      </c>
    </row>
    <row r="51" spans="1:6">
      <c r="A51" s="215" t="s">
        <v>104</v>
      </c>
      <c r="B51" s="215" t="s">
        <v>105</v>
      </c>
      <c r="C51" s="213"/>
      <c r="D51" s="208"/>
      <c r="E51" s="196">
        <f t="shared" si="0"/>
        <v>0</v>
      </c>
    </row>
    <row r="52" spans="1:6">
      <c r="A52" s="215" t="s">
        <v>106</v>
      </c>
      <c r="B52" s="215" t="s">
        <v>107</v>
      </c>
      <c r="C52" s="213"/>
      <c r="D52" s="208"/>
      <c r="E52" s="196">
        <f t="shared" si="0"/>
        <v>0</v>
      </c>
    </row>
    <row r="53" spans="1:6">
      <c r="A53" s="215" t="s">
        <v>108</v>
      </c>
      <c r="B53" s="212"/>
      <c r="C53" s="213"/>
      <c r="D53" s="208"/>
      <c r="E53" s="196">
        <f t="shared" si="0"/>
        <v>0</v>
      </c>
    </row>
    <row r="54" spans="1:6">
      <c r="A54" s="212" t="s">
        <v>109</v>
      </c>
      <c r="B54" s="212" t="s">
        <v>110</v>
      </c>
      <c r="C54" s="222">
        <v>10672599802.15</v>
      </c>
      <c r="D54" s="222">
        <f>SUM(D49:D53)</f>
        <v>9136756402.1499996</v>
      </c>
      <c r="E54" s="196">
        <f t="shared" si="0"/>
        <v>-1535843400</v>
      </c>
    </row>
    <row r="55" spans="1:6">
      <c r="A55" s="211">
        <v>2.2000000000000002</v>
      </c>
      <c r="B55" s="212" t="s">
        <v>111</v>
      </c>
      <c r="C55" s="220">
        <v>15841208670.51</v>
      </c>
      <c r="D55" s="220">
        <f>+D47+D54</f>
        <v>16816822051.829998</v>
      </c>
      <c r="E55" s="196">
        <f t="shared" si="0"/>
        <v>975613381.31999779</v>
      </c>
    </row>
    <row r="56" spans="1:6">
      <c r="A56" s="211">
        <v>2.2999999999999998</v>
      </c>
      <c r="B56" s="215" t="s">
        <v>767</v>
      </c>
      <c r="C56" s="213"/>
      <c r="D56" s="208"/>
      <c r="E56" s="196">
        <f t="shared" si="0"/>
        <v>0</v>
      </c>
    </row>
    <row r="57" spans="1:6">
      <c r="A57" s="216" t="s">
        <v>112</v>
      </c>
      <c r="B57" s="215" t="s">
        <v>113</v>
      </c>
      <c r="C57" s="213"/>
      <c r="D57" s="208"/>
      <c r="E57" s="196">
        <f t="shared" si="0"/>
        <v>0</v>
      </c>
    </row>
    <row r="58" spans="1:6">
      <c r="A58" s="216" t="s">
        <v>114</v>
      </c>
      <c r="B58" s="223" t="s">
        <v>768</v>
      </c>
      <c r="C58" s="213">
        <v>162780700</v>
      </c>
      <c r="D58" s="208">
        <f>C58</f>
        <v>162780700</v>
      </c>
      <c r="E58" s="196">
        <f t="shared" si="0"/>
        <v>0</v>
      </c>
    </row>
    <row r="59" spans="1:6">
      <c r="A59" s="216" t="s">
        <v>115</v>
      </c>
      <c r="B59" s="223" t="s">
        <v>769</v>
      </c>
      <c r="C59" s="213"/>
      <c r="D59" s="208"/>
      <c r="E59" s="196">
        <f t="shared" si="0"/>
        <v>0</v>
      </c>
    </row>
    <row r="60" spans="1:6">
      <c r="A60" s="216" t="s">
        <v>116</v>
      </c>
      <c r="B60" s="215" t="s">
        <v>117</v>
      </c>
      <c r="C60" s="213"/>
      <c r="D60" s="208"/>
      <c r="E60" s="196">
        <f t="shared" si="0"/>
        <v>0</v>
      </c>
    </row>
    <row r="61" spans="1:6">
      <c r="A61" s="216" t="s">
        <v>118</v>
      </c>
      <c r="B61" s="215" t="s">
        <v>119</v>
      </c>
      <c r="C61" s="213"/>
      <c r="D61" s="208"/>
      <c r="E61" s="196">
        <f>D61-C61</f>
        <v>0</v>
      </c>
    </row>
    <row r="62" spans="1:6">
      <c r="A62" s="216" t="s">
        <v>120</v>
      </c>
      <c r="B62" s="215" t="s">
        <v>121</v>
      </c>
      <c r="C62" s="213"/>
      <c r="D62" s="208"/>
      <c r="E62" s="196">
        <f>D62-C62</f>
        <v>0</v>
      </c>
    </row>
    <row r="63" spans="1:6">
      <c r="A63" s="216" t="s">
        <v>122</v>
      </c>
      <c r="B63" s="215" t="s">
        <v>123</v>
      </c>
      <c r="C63" s="213"/>
      <c r="D63" s="208"/>
      <c r="E63" s="196">
        <f t="shared" si="0"/>
        <v>0</v>
      </c>
    </row>
    <row r="64" spans="1:6">
      <c r="A64" s="216" t="s">
        <v>124</v>
      </c>
      <c r="B64" s="215" t="s">
        <v>125</v>
      </c>
      <c r="C64" s="213">
        <v>37507700</v>
      </c>
      <c r="D64" s="208">
        <f>C64</f>
        <v>37507700</v>
      </c>
      <c r="E64" s="196">
        <f t="shared" si="0"/>
        <v>0</v>
      </c>
    </row>
    <row r="65" spans="1:5">
      <c r="A65" s="216" t="s">
        <v>126</v>
      </c>
      <c r="B65" s="215" t="s">
        <v>127</v>
      </c>
      <c r="C65" s="213">
        <v>-4911339909.9800005</v>
      </c>
      <c r="D65" s="208">
        <f>C65+IS!D33</f>
        <v>-4935326006.1900005</v>
      </c>
      <c r="E65" s="196">
        <f t="shared" si="0"/>
        <v>-23986096.210000038</v>
      </c>
    </row>
    <row r="66" spans="1:5">
      <c r="A66" s="216" t="s">
        <v>128</v>
      </c>
      <c r="B66" s="215"/>
      <c r="C66" s="213"/>
      <c r="D66" s="208"/>
      <c r="E66" s="196">
        <f t="shared" si="0"/>
        <v>0</v>
      </c>
    </row>
    <row r="67" spans="1:5" ht="16.5" thickBot="1">
      <c r="A67" s="226" t="s">
        <v>129</v>
      </c>
      <c r="B67" s="227" t="s">
        <v>130</v>
      </c>
      <c r="C67" s="228">
        <v>-4711051509.9800005</v>
      </c>
      <c r="D67" s="228">
        <f>SUM(D58:D66)</f>
        <v>-4735037606.1900005</v>
      </c>
      <c r="E67" s="196">
        <f t="shared" si="0"/>
        <v>-23986096.210000038</v>
      </c>
    </row>
    <row r="68" spans="1:5" ht="16.5" thickBot="1">
      <c r="A68" s="229">
        <v>2.4</v>
      </c>
      <c r="B68" s="230" t="s">
        <v>131</v>
      </c>
      <c r="C68" s="231">
        <v>11130157160.529999</v>
      </c>
      <c r="D68" s="232">
        <f>+D55+D67</f>
        <v>12081784445.639997</v>
      </c>
      <c r="E68" s="196">
        <f t="shared" si="0"/>
        <v>951627285.1099987</v>
      </c>
    </row>
    <row r="69" spans="1:5" hidden="1">
      <c r="A69" s="224"/>
      <c r="C69" s="202">
        <f>C31-C68</f>
        <v>0</v>
      </c>
      <c r="E69" s="196">
        <f t="shared" si="0"/>
        <v>0</v>
      </c>
    </row>
    <row r="70" spans="1:5">
      <c r="A70" s="224"/>
      <c r="C70" s="202">
        <f>C68-C31</f>
        <v>0</v>
      </c>
      <c r="D70" s="203">
        <f>D68-D31</f>
        <v>0</v>
      </c>
      <c r="E70" s="196">
        <f t="shared" si="0"/>
        <v>0</v>
      </c>
    </row>
    <row r="71" spans="1:5">
      <c r="B71" s="224" t="s">
        <v>17</v>
      </c>
    </row>
    <row r="72" spans="1:5">
      <c r="A72" s="225"/>
    </row>
    <row r="73" spans="1:5">
      <c r="A73" s="224"/>
      <c r="B73" s="224" t="s">
        <v>132</v>
      </c>
    </row>
    <row r="74" spans="1:5">
      <c r="A74" s="201"/>
    </row>
  </sheetData>
  <mergeCells count="4">
    <mergeCell ref="A2:B2"/>
    <mergeCell ref="A4:B4"/>
    <mergeCell ref="A5:A6"/>
    <mergeCell ref="B5:B6"/>
  </mergeCells>
  <pageMargins left="0.23622047244094499" right="0.23622047244094499" top="0.74803149606299202" bottom="0.74803149606299202" header="0.31496062992126" footer="0.31496062992126"/>
  <pageSetup scale="56" fitToHeight="0" orientation="portrait" horizontalDpi="360" verticalDpi="36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H43"/>
  <sheetViews>
    <sheetView zoomScaleNormal="100" workbookViewId="0">
      <selection activeCell="D17" sqref="D17"/>
    </sheetView>
  </sheetViews>
  <sheetFormatPr defaultRowHeight="12.75"/>
  <cols>
    <col min="1" max="1" width="7.7109375" style="32" customWidth="1"/>
    <col min="2" max="2" width="50.140625" style="22" customWidth="1"/>
    <col min="3" max="3" width="25.85546875" style="22" customWidth="1"/>
    <col min="4" max="4" width="32.42578125" style="25" customWidth="1"/>
    <col min="5" max="5" width="15.5703125" style="22" bestFit="1" customWidth="1"/>
    <col min="6" max="6" width="12.42578125" style="22" bestFit="1" customWidth="1"/>
    <col min="7" max="7" width="26.42578125" style="22" customWidth="1"/>
    <col min="8" max="8" width="19.28515625" style="22" customWidth="1"/>
    <col min="9" max="257" width="9.140625" style="22"/>
    <col min="258" max="258" width="58.140625" style="22" customWidth="1"/>
    <col min="259" max="259" width="18" style="22" customWidth="1"/>
    <col min="260" max="260" width="20.42578125" style="22" customWidth="1"/>
    <col min="261" max="513" width="9.140625" style="22"/>
    <col min="514" max="514" width="58.140625" style="22" customWidth="1"/>
    <col min="515" max="515" width="18" style="22" customWidth="1"/>
    <col min="516" max="516" width="20.42578125" style="22" customWidth="1"/>
    <col min="517" max="769" width="9.140625" style="22"/>
    <col min="770" max="770" width="58.140625" style="22" customWidth="1"/>
    <col min="771" max="771" width="18" style="22" customWidth="1"/>
    <col min="772" max="772" width="20.42578125" style="22" customWidth="1"/>
    <col min="773" max="1025" width="9.140625" style="22"/>
    <col min="1026" max="1026" width="58.140625" style="22" customWidth="1"/>
    <col min="1027" max="1027" width="18" style="22" customWidth="1"/>
    <col min="1028" max="1028" width="20.42578125" style="22" customWidth="1"/>
    <col min="1029" max="1281" width="9.140625" style="22"/>
    <col min="1282" max="1282" width="58.140625" style="22" customWidth="1"/>
    <col min="1283" max="1283" width="18" style="22" customWidth="1"/>
    <col min="1284" max="1284" width="20.42578125" style="22" customWidth="1"/>
    <col min="1285" max="1537" width="9.140625" style="22"/>
    <col min="1538" max="1538" width="58.140625" style="22" customWidth="1"/>
    <col min="1539" max="1539" width="18" style="22" customWidth="1"/>
    <col min="1540" max="1540" width="20.42578125" style="22" customWidth="1"/>
    <col min="1541" max="1793" width="9.140625" style="22"/>
    <col min="1794" max="1794" width="58.140625" style="22" customWidth="1"/>
    <col min="1795" max="1795" width="18" style="22" customWidth="1"/>
    <col min="1796" max="1796" width="20.42578125" style="22" customWidth="1"/>
    <col min="1797" max="2049" width="9.140625" style="22"/>
    <col min="2050" max="2050" width="58.140625" style="22" customWidth="1"/>
    <col min="2051" max="2051" width="18" style="22" customWidth="1"/>
    <col min="2052" max="2052" width="20.42578125" style="22" customWidth="1"/>
    <col min="2053" max="2305" width="9.140625" style="22"/>
    <col min="2306" max="2306" width="58.140625" style="22" customWidth="1"/>
    <col min="2307" max="2307" width="18" style="22" customWidth="1"/>
    <col min="2308" max="2308" width="20.42578125" style="22" customWidth="1"/>
    <col min="2309" max="2561" width="9.140625" style="22"/>
    <col min="2562" max="2562" width="58.140625" style="22" customWidth="1"/>
    <col min="2563" max="2563" width="18" style="22" customWidth="1"/>
    <col min="2564" max="2564" width="20.42578125" style="22" customWidth="1"/>
    <col min="2565" max="2817" width="9.140625" style="22"/>
    <col min="2818" max="2818" width="58.140625" style="22" customWidth="1"/>
    <col min="2819" max="2819" width="18" style="22" customWidth="1"/>
    <col min="2820" max="2820" width="20.42578125" style="22" customWidth="1"/>
    <col min="2821" max="3073" width="9.140625" style="22"/>
    <col min="3074" max="3074" width="58.140625" style="22" customWidth="1"/>
    <col min="3075" max="3075" width="18" style="22" customWidth="1"/>
    <col min="3076" max="3076" width="20.42578125" style="22" customWidth="1"/>
    <col min="3077" max="3329" width="9.140625" style="22"/>
    <col min="3330" max="3330" width="58.140625" style="22" customWidth="1"/>
    <col min="3331" max="3331" width="18" style="22" customWidth="1"/>
    <col min="3332" max="3332" width="20.42578125" style="22" customWidth="1"/>
    <col min="3333" max="3585" width="9.140625" style="22"/>
    <col min="3586" max="3586" width="58.140625" style="22" customWidth="1"/>
    <col min="3587" max="3587" width="18" style="22" customWidth="1"/>
    <col min="3588" max="3588" width="20.42578125" style="22" customWidth="1"/>
    <col min="3589" max="3841" width="9.140625" style="22"/>
    <col min="3842" max="3842" width="58.140625" style="22" customWidth="1"/>
    <col min="3843" max="3843" width="18" style="22" customWidth="1"/>
    <col min="3844" max="3844" width="20.42578125" style="22" customWidth="1"/>
    <col min="3845" max="4097" width="9.140625" style="22"/>
    <col min="4098" max="4098" width="58.140625" style="22" customWidth="1"/>
    <col min="4099" max="4099" width="18" style="22" customWidth="1"/>
    <col min="4100" max="4100" width="20.42578125" style="22" customWidth="1"/>
    <col min="4101" max="4353" width="9.140625" style="22"/>
    <col min="4354" max="4354" width="58.140625" style="22" customWidth="1"/>
    <col min="4355" max="4355" width="18" style="22" customWidth="1"/>
    <col min="4356" max="4356" width="20.42578125" style="22" customWidth="1"/>
    <col min="4357" max="4609" width="9.140625" style="22"/>
    <col min="4610" max="4610" width="58.140625" style="22" customWidth="1"/>
    <col min="4611" max="4611" width="18" style="22" customWidth="1"/>
    <col min="4612" max="4612" width="20.42578125" style="22" customWidth="1"/>
    <col min="4613" max="4865" width="9.140625" style="22"/>
    <col min="4866" max="4866" width="58.140625" style="22" customWidth="1"/>
    <col min="4867" max="4867" width="18" style="22" customWidth="1"/>
    <col min="4868" max="4868" width="20.42578125" style="22" customWidth="1"/>
    <col min="4869" max="5121" width="9.140625" style="22"/>
    <col min="5122" max="5122" width="58.140625" style="22" customWidth="1"/>
    <col min="5123" max="5123" width="18" style="22" customWidth="1"/>
    <col min="5124" max="5124" width="20.42578125" style="22" customWidth="1"/>
    <col min="5125" max="5377" width="9.140625" style="22"/>
    <col min="5378" max="5378" width="58.140625" style="22" customWidth="1"/>
    <col min="5379" max="5379" width="18" style="22" customWidth="1"/>
    <col min="5380" max="5380" width="20.42578125" style="22" customWidth="1"/>
    <col min="5381" max="5633" width="9.140625" style="22"/>
    <col min="5634" max="5634" width="58.140625" style="22" customWidth="1"/>
    <col min="5635" max="5635" width="18" style="22" customWidth="1"/>
    <col min="5636" max="5636" width="20.42578125" style="22" customWidth="1"/>
    <col min="5637" max="5889" width="9.140625" style="22"/>
    <col min="5890" max="5890" width="58.140625" style="22" customWidth="1"/>
    <col min="5891" max="5891" width="18" style="22" customWidth="1"/>
    <col min="5892" max="5892" width="20.42578125" style="22" customWidth="1"/>
    <col min="5893" max="6145" width="9.140625" style="22"/>
    <col min="6146" max="6146" width="58.140625" style="22" customWidth="1"/>
    <col min="6147" max="6147" width="18" style="22" customWidth="1"/>
    <col min="6148" max="6148" width="20.42578125" style="22" customWidth="1"/>
    <col min="6149" max="6401" width="9.140625" style="22"/>
    <col min="6402" max="6402" width="58.140625" style="22" customWidth="1"/>
    <col min="6403" max="6403" width="18" style="22" customWidth="1"/>
    <col min="6404" max="6404" width="20.42578125" style="22" customWidth="1"/>
    <col min="6405" max="6657" width="9.140625" style="22"/>
    <col min="6658" max="6658" width="58.140625" style="22" customWidth="1"/>
    <col min="6659" max="6659" width="18" style="22" customWidth="1"/>
    <col min="6660" max="6660" width="20.42578125" style="22" customWidth="1"/>
    <col min="6661" max="6913" width="9.140625" style="22"/>
    <col min="6914" max="6914" width="58.140625" style="22" customWidth="1"/>
    <col min="6915" max="6915" width="18" style="22" customWidth="1"/>
    <col min="6916" max="6916" width="20.42578125" style="22" customWidth="1"/>
    <col min="6917" max="7169" width="9.140625" style="22"/>
    <col min="7170" max="7170" width="58.140625" style="22" customWidth="1"/>
    <col min="7171" max="7171" width="18" style="22" customWidth="1"/>
    <col min="7172" max="7172" width="20.42578125" style="22" customWidth="1"/>
    <col min="7173" max="7425" width="9.140625" style="22"/>
    <col min="7426" max="7426" width="58.140625" style="22" customWidth="1"/>
    <col min="7427" max="7427" width="18" style="22" customWidth="1"/>
    <col min="7428" max="7428" width="20.42578125" style="22" customWidth="1"/>
    <col min="7429" max="7681" width="9.140625" style="22"/>
    <col min="7682" max="7682" width="58.140625" style="22" customWidth="1"/>
    <col min="7683" max="7683" width="18" style="22" customWidth="1"/>
    <col min="7684" max="7684" width="20.42578125" style="22" customWidth="1"/>
    <col min="7685" max="7937" width="9.140625" style="22"/>
    <col min="7938" max="7938" width="58.140625" style="22" customWidth="1"/>
    <col min="7939" max="7939" width="18" style="22" customWidth="1"/>
    <col min="7940" max="7940" width="20.42578125" style="22" customWidth="1"/>
    <col min="7941" max="8193" width="9.140625" style="22"/>
    <col min="8194" max="8194" width="58.140625" style="22" customWidth="1"/>
    <col min="8195" max="8195" width="18" style="22" customWidth="1"/>
    <col min="8196" max="8196" width="20.42578125" style="22" customWidth="1"/>
    <col min="8197" max="8449" width="9.140625" style="22"/>
    <col min="8450" max="8450" width="58.140625" style="22" customWidth="1"/>
    <col min="8451" max="8451" width="18" style="22" customWidth="1"/>
    <col min="8452" max="8452" width="20.42578125" style="22" customWidth="1"/>
    <col min="8453" max="8705" width="9.140625" style="22"/>
    <col min="8706" max="8706" width="58.140625" style="22" customWidth="1"/>
    <col min="8707" max="8707" width="18" style="22" customWidth="1"/>
    <col min="8708" max="8708" width="20.42578125" style="22" customWidth="1"/>
    <col min="8709" max="8961" width="9.140625" style="22"/>
    <col min="8962" max="8962" width="58.140625" style="22" customWidth="1"/>
    <col min="8963" max="8963" width="18" style="22" customWidth="1"/>
    <col min="8964" max="8964" width="20.42578125" style="22" customWidth="1"/>
    <col min="8965" max="9217" width="9.140625" style="22"/>
    <col min="9218" max="9218" width="58.140625" style="22" customWidth="1"/>
    <col min="9219" max="9219" width="18" style="22" customWidth="1"/>
    <col min="9220" max="9220" width="20.42578125" style="22" customWidth="1"/>
    <col min="9221" max="9473" width="9.140625" style="22"/>
    <col min="9474" max="9474" width="58.140625" style="22" customWidth="1"/>
    <col min="9475" max="9475" width="18" style="22" customWidth="1"/>
    <col min="9476" max="9476" width="20.42578125" style="22" customWidth="1"/>
    <col min="9477" max="9729" width="9.140625" style="22"/>
    <col min="9730" max="9730" width="58.140625" style="22" customWidth="1"/>
    <col min="9731" max="9731" width="18" style="22" customWidth="1"/>
    <col min="9732" max="9732" width="20.42578125" style="22" customWidth="1"/>
    <col min="9733" max="9985" width="9.140625" style="22"/>
    <col min="9986" max="9986" width="58.140625" style="22" customWidth="1"/>
    <col min="9987" max="9987" width="18" style="22" customWidth="1"/>
    <col min="9988" max="9988" width="20.42578125" style="22" customWidth="1"/>
    <col min="9989" max="10241" width="9.140625" style="22"/>
    <col min="10242" max="10242" width="58.140625" style="22" customWidth="1"/>
    <col min="10243" max="10243" width="18" style="22" customWidth="1"/>
    <col min="10244" max="10244" width="20.42578125" style="22" customWidth="1"/>
    <col min="10245" max="10497" width="9.140625" style="22"/>
    <col min="10498" max="10498" width="58.140625" style="22" customWidth="1"/>
    <col min="10499" max="10499" width="18" style="22" customWidth="1"/>
    <col min="10500" max="10500" width="20.42578125" style="22" customWidth="1"/>
    <col min="10501" max="10753" width="9.140625" style="22"/>
    <col min="10754" max="10754" width="58.140625" style="22" customWidth="1"/>
    <col min="10755" max="10755" width="18" style="22" customWidth="1"/>
    <col min="10756" max="10756" width="20.42578125" style="22" customWidth="1"/>
    <col min="10757" max="11009" width="9.140625" style="22"/>
    <col min="11010" max="11010" width="58.140625" style="22" customWidth="1"/>
    <col min="11011" max="11011" width="18" style="22" customWidth="1"/>
    <col min="11012" max="11012" width="20.42578125" style="22" customWidth="1"/>
    <col min="11013" max="11265" width="9.140625" style="22"/>
    <col min="11266" max="11266" width="58.140625" style="22" customWidth="1"/>
    <col min="11267" max="11267" width="18" style="22" customWidth="1"/>
    <col min="11268" max="11268" width="20.42578125" style="22" customWidth="1"/>
    <col min="11269" max="11521" width="9.140625" style="22"/>
    <col min="11522" max="11522" width="58.140625" style="22" customWidth="1"/>
    <col min="11523" max="11523" width="18" style="22" customWidth="1"/>
    <col min="11524" max="11524" width="20.42578125" style="22" customWidth="1"/>
    <col min="11525" max="11777" width="9.140625" style="22"/>
    <col min="11778" max="11778" width="58.140625" style="22" customWidth="1"/>
    <col min="11779" max="11779" width="18" style="22" customWidth="1"/>
    <col min="11780" max="11780" width="20.42578125" style="22" customWidth="1"/>
    <col min="11781" max="12033" width="9.140625" style="22"/>
    <col min="12034" max="12034" width="58.140625" style="22" customWidth="1"/>
    <col min="12035" max="12035" width="18" style="22" customWidth="1"/>
    <col min="12036" max="12036" width="20.42578125" style="22" customWidth="1"/>
    <col min="12037" max="12289" width="9.140625" style="22"/>
    <col min="12290" max="12290" width="58.140625" style="22" customWidth="1"/>
    <col min="12291" max="12291" width="18" style="22" customWidth="1"/>
    <col min="12292" max="12292" width="20.42578125" style="22" customWidth="1"/>
    <col min="12293" max="12545" width="9.140625" style="22"/>
    <col min="12546" max="12546" width="58.140625" style="22" customWidth="1"/>
    <col min="12547" max="12547" width="18" style="22" customWidth="1"/>
    <col min="12548" max="12548" width="20.42578125" style="22" customWidth="1"/>
    <col min="12549" max="12801" width="9.140625" style="22"/>
    <col min="12802" max="12802" width="58.140625" style="22" customWidth="1"/>
    <col min="12803" max="12803" width="18" style="22" customWidth="1"/>
    <col min="12804" max="12804" width="20.42578125" style="22" customWidth="1"/>
    <col min="12805" max="13057" width="9.140625" style="22"/>
    <col min="13058" max="13058" width="58.140625" style="22" customWidth="1"/>
    <col min="13059" max="13059" width="18" style="22" customWidth="1"/>
    <col min="13060" max="13060" width="20.42578125" style="22" customWidth="1"/>
    <col min="13061" max="13313" width="9.140625" style="22"/>
    <col min="13314" max="13314" width="58.140625" style="22" customWidth="1"/>
    <col min="13315" max="13315" width="18" style="22" customWidth="1"/>
    <col min="13316" max="13316" width="20.42578125" style="22" customWidth="1"/>
    <col min="13317" max="13569" width="9.140625" style="22"/>
    <col min="13570" max="13570" width="58.140625" style="22" customWidth="1"/>
    <col min="13571" max="13571" width="18" style="22" customWidth="1"/>
    <col min="13572" max="13572" width="20.42578125" style="22" customWidth="1"/>
    <col min="13573" max="13825" width="9.140625" style="22"/>
    <col min="13826" max="13826" width="58.140625" style="22" customWidth="1"/>
    <col min="13827" max="13827" width="18" style="22" customWidth="1"/>
    <col min="13828" max="13828" width="20.42578125" style="22" customWidth="1"/>
    <col min="13829" max="14081" width="9.140625" style="22"/>
    <col min="14082" max="14082" width="58.140625" style="22" customWidth="1"/>
    <col min="14083" max="14083" width="18" style="22" customWidth="1"/>
    <col min="14084" max="14084" width="20.42578125" style="22" customWidth="1"/>
    <col min="14085" max="14337" width="9.140625" style="22"/>
    <col min="14338" max="14338" width="58.140625" style="22" customWidth="1"/>
    <col min="14339" max="14339" width="18" style="22" customWidth="1"/>
    <col min="14340" max="14340" width="20.42578125" style="22" customWidth="1"/>
    <col min="14341" max="14593" width="9.140625" style="22"/>
    <col min="14594" max="14594" width="58.140625" style="22" customWidth="1"/>
    <col min="14595" max="14595" width="18" style="22" customWidth="1"/>
    <col min="14596" max="14596" width="20.42578125" style="22" customWidth="1"/>
    <col min="14597" max="14849" width="9.140625" style="22"/>
    <col min="14850" max="14850" width="58.140625" style="22" customWidth="1"/>
    <col min="14851" max="14851" width="18" style="22" customWidth="1"/>
    <col min="14852" max="14852" width="20.42578125" style="22" customWidth="1"/>
    <col min="14853" max="15105" width="9.140625" style="22"/>
    <col min="15106" max="15106" width="58.140625" style="22" customWidth="1"/>
    <col min="15107" max="15107" width="18" style="22" customWidth="1"/>
    <col min="15108" max="15108" width="20.42578125" style="22" customWidth="1"/>
    <col min="15109" max="15361" width="9.140625" style="22"/>
    <col min="15362" max="15362" width="58.140625" style="22" customWidth="1"/>
    <col min="15363" max="15363" width="18" style="22" customWidth="1"/>
    <col min="15364" max="15364" width="20.42578125" style="22" customWidth="1"/>
    <col min="15365" max="15617" width="9.140625" style="22"/>
    <col min="15618" max="15618" width="58.140625" style="22" customWidth="1"/>
    <col min="15619" max="15619" width="18" style="22" customWidth="1"/>
    <col min="15620" max="15620" width="20.42578125" style="22" customWidth="1"/>
    <col min="15621" max="15873" width="9.140625" style="22"/>
    <col min="15874" max="15874" width="58.140625" style="22" customWidth="1"/>
    <col min="15875" max="15875" width="18" style="22" customWidth="1"/>
    <col min="15876" max="15876" width="20.42578125" style="22" customWidth="1"/>
    <col min="15877" max="16129" width="9.140625" style="22"/>
    <col min="16130" max="16130" width="58.140625" style="22" customWidth="1"/>
    <col min="16131" max="16131" width="18" style="22" customWidth="1"/>
    <col min="16132" max="16132" width="20.42578125" style="22" customWidth="1"/>
    <col min="16133" max="16384" width="9.140625" style="22"/>
  </cols>
  <sheetData>
    <row r="1" spans="1:8">
      <c r="A1" s="307" t="s">
        <v>133</v>
      </c>
      <c r="B1" s="307"/>
      <c r="C1" s="307"/>
      <c r="D1" s="307"/>
    </row>
    <row r="2" spans="1:8">
      <c r="A2" s="21"/>
      <c r="B2" s="17"/>
      <c r="C2" s="17"/>
      <c r="D2" s="26"/>
    </row>
    <row r="3" spans="1:8">
      <c r="A3" s="18" t="str">
        <f>Balance!A3</f>
        <v>"Стандарт Проперти Групп" ХК</v>
      </c>
      <c r="B3" s="18"/>
      <c r="C3" s="18"/>
      <c r="D3" s="53" t="str">
        <f>+Balance!D3</f>
        <v>2025 оны 12-р сарын 31</v>
      </c>
    </row>
    <row r="4" spans="1:8">
      <c r="A4" s="308" t="s">
        <v>21</v>
      </c>
      <c r="B4" s="308"/>
      <c r="C4" s="21"/>
      <c r="D4" s="26"/>
    </row>
    <row r="5" spans="1:8">
      <c r="A5" s="309" t="s">
        <v>23</v>
      </c>
      <c r="B5" s="309" t="s">
        <v>24</v>
      </c>
      <c r="C5" s="313" t="s">
        <v>760</v>
      </c>
      <c r="D5" s="311" t="s">
        <v>177</v>
      </c>
      <c r="H5" s="55">
        <v>2432390</v>
      </c>
    </row>
    <row r="6" spans="1:8">
      <c r="A6" s="309"/>
      <c r="B6" s="309"/>
      <c r="C6" s="314"/>
      <c r="D6" s="312"/>
      <c r="H6" s="55">
        <v>14250763.640000001</v>
      </c>
    </row>
    <row r="7" spans="1:8">
      <c r="A7" s="30">
        <v>1</v>
      </c>
      <c r="B7" s="19" t="s">
        <v>135</v>
      </c>
      <c r="C7" s="19">
        <v>0</v>
      </c>
      <c r="D7" s="23">
        <v>0</v>
      </c>
      <c r="H7" s="55">
        <v>12944242.73</v>
      </c>
    </row>
    <row r="8" spans="1:8">
      <c r="A8" s="30">
        <v>2</v>
      </c>
      <c r="B8" s="20" t="s">
        <v>136</v>
      </c>
      <c r="C8" s="20">
        <v>0</v>
      </c>
      <c r="D8" s="23">
        <v>0</v>
      </c>
      <c r="H8" s="55">
        <v>9884474.5500000007</v>
      </c>
    </row>
    <row r="9" spans="1:8">
      <c r="A9" s="31">
        <v>3</v>
      </c>
      <c r="B9" s="19" t="s">
        <v>224</v>
      </c>
      <c r="C9" s="19">
        <v>0</v>
      </c>
      <c r="D9" s="23">
        <v>0</v>
      </c>
      <c r="H9" s="55">
        <v>7694220.9100000001</v>
      </c>
    </row>
    <row r="10" spans="1:8">
      <c r="A10" s="30">
        <v>4</v>
      </c>
      <c r="B10" s="20" t="s">
        <v>137</v>
      </c>
      <c r="C10" s="20">
        <v>0</v>
      </c>
      <c r="D10" s="23">
        <v>0</v>
      </c>
      <c r="H10" s="55">
        <v>5359471.82</v>
      </c>
    </row>
    <row r="11" spans="1:8">
      <c r="A11" s="30">
        <v>5</v>
      </c>
      <c r="B11" s="20" t="s">
        <v>138</v>
      </c>
      <c r="C11" s="20">
        <v>0</v>
      </c>
      <c r="D11" s="184">
        <f>'гүйлгээ баланс '!I193</f>
        <v>155577.60999999999</v>
      </c>
      <c r="H11" s="55">
        <f>SUM(H5:H10)</f>
        <v>52565563.649999999</v>
      </c>
    </row>
    <row r="12" spans="1:8">
      <c r="A12" s="30">
        <v>6</v>
      </c>
      <c r="B12" s="20" t="s">
        <v>139</v>
      </c>
      <c r="C12" s="20">
        <v>0</v>
      </c>
      <c r="D12" s="23">
        <v>0</v>
      </c>
      <c r="H12" s="55" t="e">
        <f>#REF!</f>
        <v>#REF!</v>
      </c>
    </row>
    <row r="13" spans="1:8">
      <c r="A13" s="30">
        <v>7</v>
      </c>
      <c r="B13" s="20" t="s">
        <v>140</v>
      </c>
      <c r="C13" s="20"/>
      <c r="D13" s="23"/>
      <c r="H13" s="55" t="e">
        <f>H12-H11</f>
        <v>#REF!</v>
      </c>
    </row>
    <row r="14" spans="1:8">
      <c r="A14" s="30">
        <v>8</v>
      </c>
      <c r="B14" s="20" t="s">
        <v>141</v>
      </c>
      <c r="C14" s="20"/>
      <c r="D14" s="23"/>
      <c r="H14" s="55"/>
    </row>
    <row r="15" spans="1:8">
      <c r="A15" s="30">
        <v>9</v>
      </c>
      <c r="B15" s="20" t="s">
        <v>142</v>
      </c>
      <c r="C15" s="185"/>
      <c r="D15" s="186"/>
      <c r="H15" s="55"/>
    </row>
    <row r="16" spans="1:8">
      <c r="A16" s="30">
        <v>10</v>
      </c>
      <c r="B16" s="20" t="s">
        <v>143</v>
      </c>
      <c r="C16" s="183">
        <v>29380172.349999998</v>
      </c>
      <c r="D16" s="187">
        <f>'гүйлгээ баланс '!L163-100-15557.76-140017.89+100</f>
        <v>24126116.059999999</v>
      </c>
      <c r="E16" s="188">
        <f>D16-9945000</f>
        <v>14181116.059999999</v>
      </c>
      <c r="F16" s="188">
        <f>E16-9945000</f>
        <v>4236116.0599999987</v>
      </c>
      <c r="G16" s="22">
        <v>6197772.7199999997</v>
      </c>
      <c r="H16" s="55"/>
    </row>
    <row r="17" spans="1:5">
      <c r="A17" s="30">
        <v>11</v>
      </c>
      <c r="B17" s="20" t="s">
        <v>144</v>
      </c>
      <c r="C17" s="184"/>
      <c r="D17" s="23"/>
    </row>
    <row r="18" spans="1:5">
      <c r="A18" s="30">
        <v>12</v>
      </c>
      <c r="B18" s="20" t="s">
        <v>145</v>
      </c>
      <c r="C18" s="184"/>
      <c r="D18" s="23"/>
    </row>
    <row r="19" spans="1:5">
      <c r="A19" s="30">
        <v>13</v>
      </c>
      <c r="B19" s="20" t="s">
        <v>146</v>
      </c>
      <c r="C19" s="184"/>
      <c r="D19" s="184"/>
    </row>
    <row r="20" spans="1:5">
      <c r="A20" s="30">
        <v>14</v>
      </c>
      <c r="B20" s="20" t="s">
        <v>147</v>
      </c>
      <c r="C20" s="184"/>
      <c r="D20" s="23"/>
    </row>
    <row r="21" spans="1:5">
      <c r="A21" s="30">
        <v>15</v>
      </c>
      <c r="B21" s="20" t="s">
        <v>148</v>
      </c>
      <c r="C21" s="184"/>
      <c r="D21" s="23"/>
    </row>
    <row r="22" spans="1:5">
      <c r="A22" s="30">
        <v>16</v>
      </c>
      <c r="B22" s="20" t="s">
        <v>149</v>
      </c>
      <c r="C22" s="184"/>
      <c r="D22" s="23"/>
    </row>
    <row r="23" spans="1:5">
      <c r="A23" s="31">
        <v>17</v>
      </c>
      <c r="B23" s="20" t="s">
        <v>150</v>
      </c>
      <c r="C23" s="184"/>
      <c r="D23" s="23"/>
    </row>
    <row r="24" spans="1:5">
      <c r="A24" s="31">
        <v>18</v>
      </c>
      <c r="B24" s="19" t="s">
        <v>225</v>
      </c>
      <c r="C24" s="140">
        <v>-29380172.349999998</v>
      </c>
      <c r="D24" s="140">
        <f>D11-D16</f>
        <v>-23970538.449999999</v>
      </c>
      <c r="E24" s="188">
        <f>D11-D16</f>
        <v>-23970538.449999999</v>
      </c>
    </row>
    <row r="25" spans="1:5" ht="15.75">
      <c r="A25" s="31">
        <v>19</v>
      </c>
      <c r="B25" s="20" t="s">
        <v>151</v>
      </c>
      <c r="C25" s="184">
        <v>0</v>
      </c>
      <c r="D25" s="264">
        <v>15557.76</v>
      </c>
    </row>
    <row r="26" spans="1:5">
      <c r="A26" s="31">
        <v>20</v>
      </c>
      <c r="B26" s="19" t="s">
        <v>152</v>
      </c>
      <c r="C26" s="140">
        <v>-29380172.349999998</v>
      </c>
      <c r="D26" s="184">
        <f>D24-D25</f>
        <v>-23986096.210000001</v>
      </c>
    </row>
    <row r="27" spans="1:5" ht="25.5">
      <c r="A27" s="31">
        <v>21</v>
      </c>
      <c r="B27" s="19" t="s">
        <v>153</v>
      </c>
      <c r="C27" s="140"/>
      <c r="D27" s="23"/>
    </row>
    <row r="28" spans="1:5">
      <c r="A28" s="31">
        <v>22</v>
      </c>
      <c r="B28" s="19" t="s">
        <v>154</v>
      </c>
      <c r="C28" s="140"/>
      <c r="D28" s="23"/>
    </row>
    <row r="29" spans="1:5">
      <c r="A29" s="31">
        <v>23</v>
      </c>
      <c r="B29" s="19" t="s">
        <v>155</v>
      </c>
      <c r="C29" s="140"/>
      <c r="D29" s="23"/>
    </row>
    <row r="30" spans="1:5">
      <c r="A30" s="310"/>
      <c r="B30" s="20" t="s">
        <v>156</v>
      </c>
      <c r="C30" s="184"/>
      <c r="D30" s="23"/>
    </row>
    <row r="31" spans="1:5">
      <c r="A31" s="310"/>
      <c r="B31" s="20" t="s">
        <v>157</v>
      </c>
      <c r="C31" s="184"/>
      <c r="D31" s="23"/>
    </row>
    <row r="32" spans="1:5">
      <c r="A32" s="310"/>
      <c r="B32" s="20" t="s">
        <v>158</v>
      </c>
      <c r="C32" s="184"/>
      <c r="D32" s="23"/>
    </row>
    <row r="33" spans="1:4">
      <c r="A33" s="31">
        <v>24</v>
      </c>
      <c r="B33" s="19" t="s">
        <v>159</v>
      </c>
      <c r="C33" s="140">
        <v>-29380172.349999998</v>
      </c>
      <c r="D33" s="140">
        <f>D26</f>
        <v>-23986096.210000001</v>
      </c>
    </row>
    <row r="34" spans="1:4">
      <c r="A34" s="31">
        <v>25</v>
      </c>
      <c r="B34" s="19" t="s">
        <v>160</v>
      </c>
      <c r="C34" s="19"/>
      <c r="D34" s="23"/>
    </row>
    <row r="35" spans="1:4">
      <c r="A35" s="159"/>
      <c r="B35" s="160"/>
      <c r="C35" s="160"/>
      <c r="D35" s="161"/>
    </row>
    <row r="36" spans="1:4">
      <c r="A36" s="159"/>
      <c r="B36" s="160"/>
      <c r="C36" s="160"/>
      <c r="D36" s="161"/>
    </row>
    <row r="37" spans="1:4">
      <c r="A37" s="21"/>
      <c r="B37" s="17"/>
      <c r="C37" s="17"/>
      <c r="D37" s="26"/>
    </row>
    <row r="38" spans="1:4">
      <c r="A38" s="21"/>
      <c r="B38" s="17"/>
      <c r="C38" s="17"/>
      <c r="D38" s="26"/>
    </row>
    <row r="39" spans="1:4" ht="3.75" customHeight="1">
      <c r="A39" s="21"/>
      <c r="B39" s="17"/>
      <c r="C39" s="17"/>
      <c r="D39" s="26"/>
    </row>
    <row r="40" spans="1:4">
      <c r="A40" s="21" t="s">
        <v>226</v>
      </c>
      <c r="B40" s="22" t="s">
        <v>627</v>
      </c>
      <c r="D40" s="27"/>
    </row>
    <row r="41" spans="1:4">
      <c r="A41" s="21"/>
      <c r="D41" s="27"/>
    </row>
    <row r="42" spans="1:4" ht="24.75" customHeight="1">
      <c r="A42" s="29" t="s">
        <v>227</v>
      </c>
      <c r="B42" s="22" t="s">
        <v>629</v>
      </c>
      <c r="D42" s="27" t="s">
        <v>628</v>
      </c>
    </row>
    <row r="43" spans="1:4">
      <c r="A43" s="29"/>
      <c r="B43" s="24"/>
      <c r="C43" s="24"/>
      <c r="D43" s="26"/>
    </row>
  </sheetData>
  <mergeCells count="7">
    <mergeCell ref="A1:D1"/>
    <mergeCell ref="A4:B4"/>
    <mergeCell ref="A5:A6"/>
    <mergeCell ref="B5:B6"/>
    <mergeCell ref="A30:A32"/>
    <mergeCell ref="D5:D6"/>
    <mergeCell ref="C5:C6"/>
  </mergeCells>
  <pageMargins left="0.7" right="0.7" top="0.75" bottom="0.75" header="0.3" footer="0.3"/>
  <pageSetup scale="78" orientation="portrait" horizontalDpi="360" verticalDpi="360" r:id="rId1"/>
  <colBreaks count="1" manualBreakCount="1">
    <brk id="4"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P28"/>
  <sheetViews>
    <sheetView view="pageBreakPreview" zoomScale="60" zoomScaleNormal="100" workbookViewId="0">
      <selection activeCell="I18" sqref="I18"/>
    </sheetView>
  </sheetViews>
  <sheetFormatPr defaultRowHeight="12.75"/>
  <cols>
    <col min="1" max="1" width="3.7109375" style="7" customWidth="1"/>
    <col min="2" max="2" width="40.42578125" style="1" customWidth="1"/>
    <col min="3" max="3" width="20.7109375" style="16" customWidth="1"/>
    <col min="4" max="4" width="9.140625" style="16" customWidth="1"/>
    <col min="5" max="6" width="9.5703125" style="16" customWidth="1"/>
    <col min="7" max="7" width="9.140625" style="16" customWidth="1"/>
    <col min="8" max="8" width="19.5703125" style="16" customWidth="1"/>
    <col min="9" max="9" width="28.28515625" style="16" customWidth="1"/>
    <col min="10" max="10" width="23.5703125" style="16" customWidth="1"/>
    <col min="11" max="11" width="14.85546875" style="1" bestFit="1" customWidth="1"/>
    <col min="12" max="256" width="9.140625" style="1"/>
    <col min="257" max="257" width="3.7109375" style="1" customWidth="1"/>
    <col min="258" max="258" width="40.42578125" style="1" customWidth="1"/>
    <col min="259" max="259" width="11.7109375" style="1" bestFit="1" customWidth="1"/>
    <col min="260" max="260" width="9.140625" style="1" customWidth="1"/>
    <col min="261" max="262" width="9.5703125" style="1" customWidth="1"/>
    <col min="263" max="263" width="9.140625" style="1" customWidth="1"/>
    <col min="264" max="264" width="11" style="1" customWidth="1"/>
    <col min="265" max="265" width="12" style="1" customWidth="1"/>
    <col min="266" max="266" width="14.140625" style="1" customWidth="1"/>
    <col min="267" max="512" width="9.140625" style="1"/>
    <col min="513" max="513" width="3.7109375" style="1" customWidth="1"/>
    <col min="514" max="514" width="40.42578125" style="1" customWidth="1"/>
    <col min="515" max="515" width="11.7109375" style="1" bestFit="1" customWidth="1"/>
    <col min="516" max="516" width="9.140625" style="1" customWidth="1"/>
    <col min="517" max="518" width="9.5703125" style="1" customWidth="1"/>
    <col min="519" max="519" width="9.140625" style="1" customWidth="1"/>
    <col min="520" max="520" width="11" style="1" customWidth="1"/>
    <col min="521" max="521" width="12" style="1" customWidth="1"/>
    <col min="522" max="522" width="14.140625" style="1" customWidth="1"/>
    <col min="523" max="768" width="9.140625" style="1"/>
    <col min="769" max="769" width="3.7109375" style="1" customWidth="1"/>
    <col min="770" max="770" width="40.42578125" style="1" customWidth="1"/>
    <col min="771" max="771" width="11.7109375" style="1" bestFit="1" customWidth="1"/>
    <col min="772" max="772" width="9.140625" style="1" customWidth="1"/>
    <col min="773" max="774" width="9.5703125" style="1" customWidth="1"/>
    <col min="775" max="775" width="9.140625" style="1" customWidth="1"/>
    <col min="776" max="776" width="11" style="1" customWidth="1"/>
    <col min="777" max="777" width="12" style="1" customWidth="1"/>
    <col min="778" max="778" width="14.140625" style="1" customWidth="1"/>
    <col min="779" max="1024" width="9.140625" style="1"/>
    <col min="1025" max="1025" width="3.7109375" style="1" customWidth="1"/>
    <col min="1026" max="1026" width="40.42578125" style="1" customWidth="1"/>
    <col min="1027" max="1027" width="11.7109375" style="1" bestFit="1" customWidth="1"/>
    <col min="1028" max="1028" width="9.140625" style="1" customWidth="1"/>
    <col min="1029" max="1030" width="9.5703125" style="1" customWidth="1"/>
    <col min="1031" max="1031" width="9.140625" style="1" customWidth="1"/>
    <col min="1032" max="1032" width="11" style="1" customWidth="1"/>
    <col min="1033" max="1033" width="12" style="1" customWidth="1"/>
    <col min="1034" max="1034" width="14.140625" style="1" customWidth="1"/>
    <col min="1035" max="1280" width="9.140625" style="1"/>
    <col min="1281" max="1281" width="3.7109375" style="1" customWidth="1"/>
    <col min="1282" max="1282" width="40.42578125" style="1" customWidth="1"/>
    <col min="1283" max="1283" width="11.7109375" style="1" bestFit="1" customWidth="1"/>
    <col min="1284" max="1284" width="9.140625" style="1" customWidth="1"/>
    <col min="1285" max="1286" width="9.5703125" style="1" customWidth="1"/>
    <col min="1287" max="1287" width="9.140625" style="1" customWidth="1"/>
    <col min="1288" max="1288" width="11" style="1" customWidth="1"/>
    <col min="1289" max="1289" width="12" style="1" customWidth="1"/>
    <col min="1290" max="1290" width="14.140625" style="1" customWidth="1"/>
    <col min="1291" max="1536" width="9.140625" style="1"/>
    <col min="1537" max="1537" width="3.7109375" style="1" customWidth="1"/>
    <col min="1538" max="1538" width="40.42578125" style="1" customWidth="1"/>
    <col min="1539" max="1539" width="11.7109375" style="1" bestFit="1" customWidth="1"/>
    <col min="1540" max="1540" width="9.140625" style="1" customWidth="1"/>
    <col min="1541" max="1542" width="9.5703125" style="1" customWidth="1"/>
    <col min="1543" max="1543" width="9.140625" style="1" customWidth="1"/>
    <col min="1544" max="1544" width="11" style="1" customWidth="1"/>
    <col min="1545" max="1545" width="12" style="1" customWidth="1"/>
    <col min="1546" max="1546" width="14.140625" style="1" customWidth="1"/>
    <col min="1547" max="1792" width="9.140625" style="1"/>
    <col min="1793" max="1793" width="3.7109375" style="1" customWidth="1"/>
    <col min="1794" max="1794" width="40.42578125" style="1" customWidth="1"/>
    <col min="1795" max="1795" width="11.7109375" style="1" bestFit="1" customWidth="1"/>
    <col min="1796" max="1796" width="9.140625" style="1" customWidth="1"/>
    <col min="1797" max="1798" width="9.5703125" style="1" customWidth="1"/>
    <col min="1799" max="1799" width="9.140625" style="1" customWidth="1"/>
    <col min="1800" max="1800" width="11" style="1" customWidth="1"/>
    <col min="1801" max="1801" width="12" style="1" customWidth="1"/>
    <col min="1802" max="1802" width="14.140625" style="1" customWidth="1"/>
    <col min="1803" max="2048" width="9.140625" style="1"/>
    <col min="2049" max="2049" width="3.7109375" style="1" customWidth="1"/>
    <col min="2050" max="2050" width="40.42578125" style="1" customWidth="1"/>
    <col min="2051" max="2051" width="11.7109375" style="1" bestFit="1" customWidth="1"/>
    <col min="2052" max="2052" width="9.140625" style="1" customWidth="1"/>
    <col min="2053" max="2054" width="9.5703125" style="1" customWidth="1"/>
    <col min="2055" max="2055" width="9.140625" style="1" customWidth="1"/>
    <col min="2056" max="2056" width="11" style="1" customWidth="1"/>
    <col min="2057" max="2057" width="12" style="1" customWidth="1"/>
    <col min="2058" max="2058" width="14.140625" style="1" customWidth="1"/>
    <col min="2059" max="2304" width="9.140625" style="1"/>
    <col min="2305" max="2305" width="3.7109375" style="1" customWidth="1"/>
    <col min="2306" max="2306" width="40.42578125" style="1" customWidth="1"/>
    <col min="2307" max="2307" width="11.7109375" style="1" bestFit="1" customWidth="1"/>
    <col min="2308" max="2308" width="9.140625" style="1" customWidth="1"/>
    <col min="2309" max="2310" width="9.5703125" style="1" customWidth="1"/>
    <col min="2311" max="2311" width="9.140625" style="1" customWidth="1"/>
    <col min="2312" max="2312" width="11" style="1" customWidth="1"/>
    <col min="2313" max="2313" width="12" style="1" customWidth="1"/>
    <col min="2314" max="2314" width="14.140625" style="1" customWidth="1"/>
    <col min="2315" max="2560" width="9.140625" style="1"/>
    <col min="2561" max="2561" width="3.7109375" style="1" customWidth="1"/>
    <col min="2562" max="2562" width="40.42578125" style="1" customWidth="1"/>
    <col min="2563" max="2563" width="11.7109375" style="1" bestFit="1" customWidth="1"/>
    <col min="2564" max="2564" width="9.140625" style="1" customWidth="1"/>
    <col min="2565" max="2566" width="9.5703125" style="1" customWidth="1"/>
    <col min="2567" max="2567" width="9.140625" style="1" customWidth="1"/>
    <col min="2568" max="2568" width="11" style="1" customWidth="1"/>
    <col min="2569" max="2569" width="12" style="1" customWidth="1"/>
    <col min="2570" max="2570" width="14.140625" style="1" customWidth="1"/>
    <col min="2571" max="2816" width="9.140625" style="1"/>
    <col min="2817" max="2817" width="3.7109375" style="1" customWidth="1"/>
    <col min="2818" max="2818" width="40.42578125" style="1" customWidth="1"/>
    <col min="2819" max="2819" width="11.7109375" style="1" bestFit="1" customWidth="1"/>
    <col min="2820" max="2820" width="9.140625" style="1" customWidth="1"/>
    <col min="2821" max="2822" width="9.5703125" style="1" customWidth="1"/>
    <col min="2823" max="2823" width="9.140625" style="1" customWidth="1"/>
    <col min="2824" max="2824" width="11" style="1" customWidth="1"/>
    <col min="2825" max="2825" width="12" style="1" customWidth="1"/>
    <col min="2826" max="2826" width="14.140625" style="1" customWidth="1"/>
    <col min="2827" max="3072" width="9.140625" style="1"/>
    <col min="3073" max="3073" width="3.7109375" style="1" customWidth="1"/>
    <col min="3074" max="3074" width="40.42578125" style="1" customWidth="1"/>
    <col min="3075" max="3075" width="11.7109375" style="1" bestFit="1" customWidth="1"/>
    <col min="3076" max="3076" width="9.140625" style="1" customWidth="1"/>
    <col min="3077" max="3078" width="9.5703125" style="1" customWidth="1"/>
    <col min="3079" max="3079" width="9.140625" style="1" customWidth="1"/>
    <col min="3080" max="3080" width="11" style="1" customWidth="1"/>
    <col min="3081" max="3081" width="12" style="1" customWidth="1"/>
    <col min="3082" max="3082" width="14.140625" style="1" customWidth="1"/>
    <col min="3083" max="3328" width="9.140625" style="1"/>
    <col min="3329" max="3329" width="3.7109375" style="1" customWidth="1"/>
    <col min="3330" max="3330" width="40.42578125" style="1" customWidth="1"/>
    <col min="3331" max="3331" width="11.7109375" style="1" bestFit="1" customWidth="1"/>
    <col min="3332" max="3332" width="9.140625" style="1" customWidth="1"/>
    <col min="3333" max="3334" width="9.5703125" style="1" customWidth="1"/>
    <col min="3335" max="3335" width="9.140625" style="1" customWidth="1"/>
    <col min="3336" max="3336" width="11" style="1" customWidth="1"/>
    <col min="3337" max="3337" width="12" style="1" customWidth="1"/>
    <col min="3338" max="3338" width="14.140625" style="1" customWidth="1"/>
    <col min="3339" max="3584" width="9.140625" style="1"/>
    <col min="3585" max="3585" width="3.7109375" style="1" customWidth="1"/>
    <col min="3586" max="3586" width="40.42578125" style="1" customWidth="1"/>
    <col min="3587" max="3587" width="11.7109375" style="1" bestFit="1" customWidth="1"/>
    <col min="3588" max="3588" width="9.140625" style="1" customWidth="1"/>
    <col min="3589" max="3590" width="9.5703125" style="1" customWidth="1"/>
    <col min="3591" max="3591" width="9.140625" style="1" customWidth="1"/>
    <col min="3592" max="3592" width="11" style="1" customWidth="1"/>
    <col min="3593" max="3593" width="12" style="1" customWidth="1"/>
    <col min="3594" max="3594" width="14.140625" style="1" customWidth="1"/>
    <col min="3595" max="3840" width="9.140625" style="1"/>
    <col min="3841" max="3841" width="3.7109375" style="1" customWidth="1"/>
    <col min="3842" max="3842" width="40.42578125" style="1" customWidth="1"/>
    <col min="3843" max="3843" width="11.7109375" style="1" bestFit="1" customWidth="1"/>
    <col min="3844" max="3844" width="9.140625" style="1" customWidth="1"/>
    <col min="3845" max="3846" width="9.5703125" style="1" customWidth="1"/>
    <col min="3847" max="3847" width="9.140625" style="1" customWidth="1"/>
    <col min="3848" max="3848" width="11" style="1" customWidth="1"/>
    <col min="3849" max="3849" width="12" style="1" customWidth="1"/>
    <col min="3850" max="3850" width="14.140625" style="1" customWidth="1"/>
    <col min="3851" max="4096" width="9.140625" style="1"/>
    <col min="4097" max="4097" width="3.7109375" style="1" customWidth="1"/>
    <col min="4098" max="4098" width="40.42578125" style="1" customWidth="1"/>
    <col min="4099" max="4099" width="11.7109375" style="1" bestFit="1" customWidth="1"/>
    <col min="4100" max="4100" width="9.140625" style="1" customWidth="1"/>
    <col min="4101" max="4102" width="9.5703125" style="1" customWidth="1"/>
    <col min="4103" max="4103" width="9.140625" style="1" customWidth="1"/>
    <col min="4104" max="4104" width="11" style="1" customWidth="1"/>
    <col min="4105" max="4105" width="12" style="1" customWidth="1"/>
    <col min="4106" max="4106" width="14.140625" style="1" customWidth="1"/>
    <col min="4107" max="4352" width="9.140625" style="1"/>
    <col min="4353" max="4353" width="3.7109375" style="1" customWidth="1"/>
    <col min="4354" max="4354" width="40.42578125" style="1" customWidth="1"/>
    <col min="4355" max="4355" width="11.7109375" style="1" bestFit="1" customWidth="1"/>
    <col min="4356" max="4356" width="9.140625" style="1" customWidth="1"/>
    <col min="4357" max="4358" width="9.5703125" style="1" customWidth="1"/>
    <col min="4359" max="4359" width="9.140625" style="1" customWidth="1"/>
    <col min="4360" max="4360" width="11" style="1" customWidth="1"/>
    <col min="4361" max="4361" width="12" style="1" customWidth="1"/>
    <col min="4362" max="4362" width="14.140625" style="1" customWidth="1"/>
    <col min="4363" max="4608" width="9.140625" style="1"/>
    <col min="4609" max="4609" width="3.7109375" style="1" customWidth="1"/>
    <col min="4610" max="4610" width="40.42578125" style="1" customWidth="1"/>
    <col min="4611" max="4611" width="11.7109375" style="1" bestFit="1" customWidth="1"/>
    <col min="4612" max="4612" width="9.140625" style="1" customWidth="1"/>
    <col min="4613" max="4614" width="9.5703125" style="1" customWidth="1"/>
    <col min="4615" max="4615" width="9.140625" style="1" customWidth="1"/>
    <col min="4616" max="4616" width="11" style="1" customWidth="1"/>
    <col min="4617" max="4617" width="12" style="1" customWidth="1"/>
    <col min="4618" max="4618" width="14.140625" style="1" customWidth="1"/>
    <col min="4619" max="4864" width="9.140625" style="1"/>
    <col min="4865" max="4865" width="3.7109375" style="1" customWidth="1"/>
    <col min="4866" max="4866" width="40.42578125" style="1" customWidth="1"/>
    <col min="4867" max="4867" width="11.7109375" style="1" bestFit="1" customWidth="1"/>
    <col min="4868" max="4868" width="9.140625" style="1" customWidth="1"/>
    <col min="4869" max="4870" width="9.5703125" style="1" customWidth="1"/>
    <col min="4871" max="4871" width="9.140625" style="1" customWidth="1"/>
    <col min="4872" max="4872" width="11" style="1" customWidth="1"/>
    <col min="4873" max="4873" width="12" style="1" customWidth="1"/>
    <col min="4874" max="4874" width="14.140625" style="1" customWidth="1"/>
    <col min="4875" max="5120" width="9.140625" style="1"/>
    <col min="5121" max="5121" width="3.7109375" style="1" customWidth="1"/>
    <col min="5122" max="5122" width="40.42578125" style="1" customWidth="1"/>
    <col min="5123" max="5123" width="11.7109375" style="1" bestFit="1" customWidth="1"/>
    <col min="5124" max="5124" width="9.140625" style="1" customWidth="1"/>
    <col min="5125" max="5126" width="9.5703125" style="1" customWidth="1"/>
    <col min="5127" max="5127" width="9.140625" style="1" customWidth="1"/>
    <col min="5128" max="5128" width="11" style="1" customWidth="1"/>
    <col min="5129" max="5129" width="12" style="1" customWidth="1"/>
    <col min="5130" max="5130" width="14.140625" style="1" customWidth="1"/>
    <col min="5131" max="5376" width="9.140625" style="1"/>
    <col min="5377" max="5377" width="3.7109375" style="1" customWidth="1"/>
    <col min="5378" max="5378" width="40.42578125" style="1" customWidth="1"/>
    <col min="5379" max="5379" width="11.7109375" style="1" bestFit="1" customWidth="1"/>
    <col min="5380" max="5380" width="9.140625" style="1" customWidth="1"/>
    <col min="5381" max="5382" width="9.5703125" style="1" customWidth="1"/>
    <col min="5383" max="5383" width="9.140625" style="1" customWidth="1"/>
    <col min="5384" max="5384" width="11" style="1" customWidth="1"/>
    <col min="5385" max="5385" width="12" style="1" customWidth="1"/>
    <col min="5386" max="5386" width="14.140625" style="1" customWidth="1"/>
    <col min="5387" max="5632" width="9.140625" style="1"/>
    <col min="5633" max="5633" width="3.7109375" style="1" customWidth="1"/>
    <col min="5634" max="5634" width="40.42578125" style="1" customWidth="1"/>
    <col min="5635" max="5635" width="11.7109375" style="1" bestFit="1" customWidth="1"/>
    <col min="5636" max="5636" width="9.140625" style="1" customWidth="1"/>
    <col min="5637" max="5638" width="9.5703125" style="1" customWidth="1"/>
    <col min="5639" max="5639" width="9.140625" style="1" customWidth="1"/>
    <col min="5640" max="5640" width="11" style="1" customWidth="1"/>
    <col min="5641" max="5641" width="12" style="1" customWidth="1"/>
    <col min="5642" max="5642" width="14.140625" style="1" customWidth="1"/>
    <col min="5643" max="5888" width="9.140625" style="1"/>
    <col min="5889" max="5889" width="3.7109375" style="1" customWidth="1"/>
    <col min="5890" max="5890" width="40.42578125" style="1" customWidth="1"/>
    <col min="5891" max="5891" width="11.7109375" style="1" bestFit="1" customWidth="1"/>
    <col min="5892" max="5892" width="9.140625" style="1" customWidth="1"/>
    <col min="5893" max="5894" width="9.5703125" style="1" customWidth="1"/>
    <col min="5895" max="5895" width="9.140625" style="1" customWidth="1"/>
    <col min="5896" max="5896" width="11" style="1" customWidth="1"/>
    <col min="5897" max="5897" width="12" style="1" customWidth="1"/>
    <col min="5898" max="5898" width="14.140625" style="1" customWidth="1"/>
    <col min="5899" max="6144" width="9.140625" style="1"/>
    <col min="6145" max="6145" width="3.7109375" style="1" customWidth="1"/>
    <col min="6146" max="6146" width="40.42578125" style="1" customWidth="1"/>
    <col min="6147" max="6147" width="11.7109375" style="1" bestFit="1" customWidth="1"/>
    <col min="6148" max="6148" width="9.140625" style="1" customWidth="1"/>
    <col min="6149" max="6150" width="9.5703125" style="1" customWidth="1"/>
    <col min="6151" max="6151" width="9.140625" style="1" customWidth="1"/>
    <col min="6152" max="6152" width="11" style="1" customWidth="1"/>
    <col min="6153" max="6153" width="12" style="1" customWidth="1"/>
    <col min="6154" max="6154" width="14.140625" style="1" customWidth="1"/>
    <col min="6155" max="6400" width="9.140625" style="1"/>
    <col min="6401" max="6401" width="3.7109375" style="1" customWidth="1"/>
    <col min="6402" max="6402" width="40.42578125" style="1" customWidth="1"/>
    <col min="6403" max="6403" width="11.7109375" style="1" bestFit="1" customWidth="1"/>
    <col min="6404" max="6404" width="9.140625" style="1" customWidth="1"/>
    <col min="6405" max="6406" width="9.5703125" style="1" customWidth="1"/>
    <col min="6407" max="6407" width="9.140625" style="1" customWidth="1"/>
    <col min="6408" max="6408" width="11" style="1" customWidth="1"/>
    <col min="6409" max="6409" width="12" style="1" customWidth="1"/>
    <col min="6410" max="6410" width="14.140625" style="1" customWidth="1"/>
    <col min="6411" max="6656" width="9.140625" style="1"/>
    <col min="6657" max="6657" width="3.7109375" style="1" customWidth="1"/>
    <col min="6658" max="6658" width="40.42578125" style="1" customWidth="1"/>
    <col min="6659" max="6659" width="11.7109375" style="1" bestFit="1" customWidth="1"/>
    <col min="6660" max="6660" width="9.140625" style="1" customWidth="1"/>
    <col min="6661" max="6662" width="9.5703125" style="1" customWidth="1"/>
    <col min="6663" max="6663" width="9.140625" style="1" customWidth="1"/>
    <col min="6664" max="6664" width="11" style="1" customWidth="1"/>
    <col min="6665" max="6665" width="12" style="1" customWidth="1"/>
    <col min="6666" max="6666" width="14.140625" style="1" customWidth="1"/>
    <col min="6667" max="6912" width="9.140625" style="1"/>
    <col min="6913" max="6913" width="3.7109375" style="1" customWidth="1"/>
    <col min="6914" max="6914" width="40.42578125" style="1" customWidth="1"/>
    <col min="6915" max="6915" width="11.7109375" style="1" bestFit="1" customWidth="1"/>
    <col min="6916" max="6916" width="9.140625" style="1" customWidth="1"/>
    <col min="6917" max="6918" width="9.5703125" style="1" customWidth="1"/>
    <col min="6919" max="6919" width="9.140625" style="1" customWidth="1"/>
    <col min="6920" max="6920" width="11" style="1" customWidth="1"/>
    <col min="6921" max="6921" width="12" style="1" customWidth="1"/>
    <col min="6922" max="6922" width="14.140625" style="1" customWidth="1"/>
    <col min="6923" max="7168" width="9.140625" style="1"/>
    <col min="7169" max="7169" width="3.7109375" style="1" customWidth="1"/>
    <col min="7170" max="7170" width="40.42578125" style="1" customWidth="1"/>
    <col min="7171" max="7171" width="11.7109375" style="1" bestFit="1" customWidth="1"/>
    <col min="7172" max="7172" width="9.140625" style="1" customWidth="1"/>
    <col min="7173" max="7174" width="9.5703125" style="1" customWidth="1"/>
    <col min="7175" max="7175" width="9.140625" style="1" customWidth="1"/>
    <col min="7176" max="7176" width="11" style="1" customWidth="1"/>
    <col min="7177" max="7177" width="12" style="1" customWidth="1"/>
    <col min="7178" max="7178" width="14.140625" style="1" customWidth="1"/>
    <col min="7179" max="7424" width="9.140625" style="1"/>
    <col min="7425" max="7425" width="3.7109375" style="1" customWidth="1"/>
    <col min="7426" max="7426" width="40.42578125" style="1" customWidth="1"/>
    <col min="7427" max="7427" width="11.7109375" style="1" bestFit="1" customWidth="1"/>
    <col min="7428" max="7428" width="9.140625" style="1" customWidth="1"/>
    <col min="7429" max="7430" width="9.5703125" style="1" customWidth="1"/>
    <col min="7431" max="7431" width="9.140625" style="1" customWidth="1"/>
    <col min="7432" max="7432" width="11" style="1" customWidth="1"/>
    <col min="7433" max="7433" width="12" style="1" customWidth="1"/>
    <col min="7434" max="7434" width="14.140625" style="1" customWidth="1"/>
    <col min="7435" max="7680" width="9.140625" style="1"/>
    <col min="7681" max="7681" width="3.7109375" style="1" customWidth="1"/>
    <col min="7682" max="7682" width="40.42578125" style="1" customWidth="1"/>
    <col min="7683" max="7683" width="11.7109375" style="1" bestFit="1" customWidth="1"/>
    <col min="7684" max="7684" width="9.140625" style="1" customWidth="1"/>
    <col min="7685" max="7686" width="9.5703125" style="1" customWidth="1"/>
    <col min="7687" max="7687" width="9.140625" style="1" customWidth="1"/>
    <col min="7688" max="7688" width="11" style="1" customWidth="1"/>
    <col min="7689" max="7689" width="12" style="1" customWidth="1"/>
    <col min="7690" max="7690" width="14.140625" style="1" customWidth="1"/>
    <col min="7691" max="7936" width="9.140625" style="1"/>
    <col min="7937" max="7937" width="3.7109375" style="1" customWidth="1"/>
    <col min="7938" max="7938" width="40.42578125" style="1" customWidth="1"/>
    <col min="7939" max="7939" width="11.7109375" style="1" bestFit="1" customWidth="1"/>
    <col min="7940" max="7940" width="9.140625" style="1" customWidth="1"/>
    <col min="7941" max="7942" width="9.5703125" style="1" customWidth="1"/>
    <col min="7943" max="7943" width="9.140625" style="1" customWidth="1"/>
    <col min="7944" max="7944" width="11" style="1" customWidth="1"/>
    <col min="7945" max="7945" width="12" style="1" customWidth="1"/>
    <col min="7946" max="7946" width="14.140625" style="1" customWidth="1"/>
    <col min="7947" max="8192" width="9.140625" style="1"/>
    <col min="8193" max="8193" width="3.7109375" style="1" customWidth="1"/>
    <col min="8194" max="8194" width="40.42578125" style="1" customWidth="1"/>
    <col min="8195" max="8195" width="11.7109375" style="1" bestFit="1" customWidth="1"/>
    <col min="8196" max="8196" width="9.140625" style="1" customWidth="1"/>
    <col min="8197" max="8198" width="9.5703125" style="1" customWidth="1"/>
    <col min="8199" max="8199" width="9.140625" style="1" customWidth="1"/>
    <col min="8200" max="8200" width="11" style="1" customWidth="1"/>
    <col min="8201" max="8201" width="12" style="1" customWidth="1"/>
    <col min="8202" max="8202" width="14.140625" style="1" customWidth="1"/>
    <col min="8203" max="8448" width="9.140625" style="1"/>
    <col min="8449" max="8449" width="3.7109375" style="1" customWidth="1"/>
    <col min="8450" max="8450" width="40.42578125" style="1" customWidth="1"/>
    <col min="8451" max="8451" width="11.7109375" style="1" bestFit="1" customWidth="1"/>
    <col min="8452" max="8452" width="9.140625" style="1" customWidth="1"/>
    <col min="8453" max="8454" width="9.5703125" style="1" customWidth="1"/>
    <col min="8455" max="8455" width="9.140625" style="1" customWidth="1"/>
    <col min="8456" max="8456" width="11" style="1" customWidth="1"/>
    <col min="8457" max="8457" width="12" style="1" customWidth="1"/>
    <col min="8458" max="8458" width="14.140625" style="1" customWidth="1"/>
    <col min="8459" max="8704" width="9.140625" style="1"/>
    <col min="8705" max="8705" width="3.7109375" style="1" customWidth="1"/>
    <col min="8706" max="8706" width="40.42578125" style="1" customWidth="1"/>
    <col min="8707" max="8707" width="11.7109375" style="1" bestFit="1" customWidth="1"/>
    <col min="8708" max="8708" width="9.140625" style="1" customWidth="1"/>
    <col min="8709" max="8710" width="9.5703125" style="1" customWidth="1"/>
    <col min="8711" max="8711" width="9.140625" style="1" customWidth="1"/>
    <col min="8712" max="8712" width="11" style="1" customWidth="1"/>
    <col min="8713" max="8713" width="12" style="1" customWidth="1"/>
    <col min="8714" max="8714" width="14.140625" style="1" customWidth="1"/>
    <col min="8715" max="8960" width="9.140625" style="1"/>
    <col min="8961" max="8961" width="3.7109375" style="1" customWidth="1"/>
    <col min="8962" max="8962" width="40.42578125" style="1" customWidth="1"/>
    <col min="8963" max="8963" width="11.7109375" style="1" bestFit="1" customWidth="1"/>
    <col min="8964" max="8964" width="9.140625" style="1" customWidth="1"/>
    <col min="8965" max="8966" width="9.5703125" style="1" customWidth="1"/>
    <col min="8967" max="8967" width="9.140625" style="1" customWidth="1"/>
    <col min="8968" max="8968" width="11" style="1" customWidth="1"/>
    <col min="8969" max="8969" width="12" style="1" customWidth="1"/>
    <col min="8970" max="8970" width="14.140625" style="1" customWidth="1"/>
    <col min="8971" max="9216" width="9.140625" style="1"/>
    <col min="9217" max="9217" width="3.7109375" style="1" customWidth="1"/>
    <col min="9218" max="9218" width="40.42578125" style="1" customWidth="1"/>
    <col min="9219" max="9219" width="11.7109375" style="1" bestFit="1" customWidth="1"/>
    <col min="9220" max="9220" width="9.140625" style="1" customWidth="1"/>
    <col min="9221" max="9222" width="9.5703125" style="1" customWidth="1"/>
    <col min="9223" max="9223" width="9.140625" style="1" customWidth="1"/>
    <col min="9224" max="9224" width="11" style="1" customWidth="1"/>
    <col min="9225" max="9225" width="12" style="1" customWidth="1"/>
    <col min="9226" max="9226" width="14.140625" style="1" customWidth="1"/>
    <col min="9227" max="9472" width="9.140625" style="1"/>
    <col min="9473" max="9473" width="3.7109375" style="1" customWidth="1"/>
    <col min="9474" max="9474" width="40.42578125" style="1" customWidth="1"/>
    <col min="9475" max="9475" width="11.7109375" style="1" bestFit="1" customWidth="1"/>
    <col min="9476" max="9476" width="9.140625" style="1" customWidth="1"/>
    <col min="9477" max="9478" width="9.5703125" style="1" customWidth="1"/>
    <col min="9479" max="9479" width="9.140625" style="1" customWidth="1"/>
    <col min="9480" max="9480" width="11" style="1" customWidth="1"/>
    <col min="9481" max="9481" width="12" style="1" customWidth="1"/>
    <col min="9482" max="9482" width="14.140625" style="1" customWidth="1"/>
    <col min="9483" max="9728" width="9.140625" style="1"/>
    <col min="9729" max="9729" width="3.7109375" style="1" customWidth="1"/>
    <col min="9730" max="9730" width="40.42578125" style="1" customWidth="1"/>
    <col min="9731" max="9731" width="11.7109375" style="1" bestFit="1" customWidth="1"/>
    <col min="9732" max="9732" width="9.140625" style="1" customWidth="1"/>
    <col min="9733" max="9734" width="9.5703125" style="1" customWidth="1"/>
    <col min="9735" max="9735" width="9.140625" style="1" customWidth="1"/>
    <col min="9736" max="9736" width="11" style="1" customWidth="1"/>
    <col min="9737" max="9737" width="12" style="1" customWidth="1"/>
    <col min="9738" max="9738" width="14.140625" style="1" customWidth="1"/>
    <col min="9739" max="9984" width="9.140625" style="1"/>
    <col min="9985" max="9985" width="3.7109375" style="1" customWidth="1"/>
    <col min="9986" max="9986" width="40.42578125" style="1" customWidth="1"/>
    <col min="9987" max="9987" width="11.7109375" style="1" bestFit="1" customWidth="1"/>
    <col min="9988" max="9988" width="9.140625" style="1" customWidth="1"/>
    <col min="9989" max="9990" width="9.5703125" style="1" customWidth="1"/>
    <col min="9991" max="9991" width="9.140625" style="1" customWidth="1"/>
    <col min="9992" max="9992" width="11" style="1" customWidth="1"/>
    <col min="9993" max="9993" width="12" style="1" customWidth="1"/>
    <col min="9994" max="9994" width="14.140625" style="1" customWidth="1"/>
    <col min="9995" max="10240" width="9.140625" style="1"/>
    <col min="10241" max="10241" width="3.7109375" style="1" customWidth="1"/>
    <col min="10242" max="10242" width="40.42578125" style="1" customWidth="1"/>
    <col min="10243" max="10243" width="11.7109375" style="1" bestFit="1" customWidth="1"/>
    <col min="10244" max="10244" width="9.140625" style="1" customWidth="1"/>
    <col min="10245" max="10246" width="9.5703125" style="1" customWidth="1"/>
    <col min="10247" max="10247" width="9.140625" style="1" customWidth="1"/>
    <col min="10248" max="10248" width="11" style="1" customWidth="1"/>
    <col min="10249" max="10249" width="12" style="1" customWidth="1"/>
    <col min="10250" max="10250" width="14.140625" style="1" customWidth="1"/>
    <col min="10251" max="10496" width="9.140625" style="1"/>
    <col min="10497" max="10497" width="3.7109375" style="1" customWidth="1"/>
    <col min="10498" max="10498" width="40.42578125" style="1" customWidth="1"/>
    <col min="10499" max="10499" width="11.7109375" style="1" bestFit="1" customWidth="1"/>
    <col min="10500" max="10500" width="9.140625" style="1" customWidth="1"/>
    <col min="10501" max="10502" width="9.5703125" style="1" customWidth="1"/>
    <col min="10503" max="10503" width="9.140625" style="1" customWidth="1"/>
    <col min="10504" max="10504" width="11" style="1" customWidth="1"/>
    <col min="10505" max="10505" width="12" style="1" customWidth="1"/>
    <col min="10506" max="10506" width="14.140625" style="1" customWidth="1"/>
    <col min="10507" max="10752" width="9.140625" style="1"/>
    <col min="10753" max="10753" width="3.7109375" style="1" customWidth="1"/>
    <col min="10754" max="10754" width="40.42578125" style="1" customWidth="1"/>
    <col min="10755" max="10755" width="11.7109375" style="1" bestFit="1" customWidth="1"/>
    <col min="10756" max="10756" width="9.140625" style="1" customWidth="1"/>
    <col min="10757" max="10758" width="9.5703125" style="1" customWidth="1"/>
    <col min="10759" max="10759" width="9.140625" style="1" customWidth="1"/>
    <col min="10760" max="10760" width="11" style="1" customWidth="1"/>
    <col min="10761" max="10761" width="12" style="1" customWidth="1"/>
    <col min="10762" max="10762" width="14.140625" style="1" customWidth="1"/>
    <col min="10763" max="11008" width="9.140625" style="1"/>
    <col min="11009" max="11009" width="3.7109375" style="1" customWidth="1"/>
    <col min="11010" max="11010" width="40.42578125" style="1" customWidth="1"/>
    <col min="11011" max="11011" width="11.7109375" style="1" bestFit="1" customWidth="1"/>
    <col min="11012" max="11012" width="9.140625" style="1" customWidth="1"/>
    <col min="11013" max="11014" width="9.5703125" style="1" customWidth="1"/>
    <col min="11015" max="11015" width="9.140625" style="1" customWidth="1"/>
    <col min="11016" max="11016" width="11" style="1" customWidth="1"/>
    <col min="11017" max="11017" width="12" style="1" customWidth="1"/>
    <col min="11018" max="11018" width="14.140625" style="1" customWidth="1"/>
    <col min="11019" max="11264" width="9.140625" style="1"/>
    <col min="11265" max="11265" width="3.7109375" style="1" customWidth="1"/>
    <col min="11266" max="11266" width="40.42578125" style="1" customWidth="1"/>
    <col min="11267" max="11267" width="11.7109375" style="1" bestFit="1" customWidth="1"/>
    <col min="11268" max="11268" width="9.140625" style="1" customWidth="1"/>
    <col min="11269" max="11270" width="9.5703125" style="1" customWidth="1"/>
    <col min="11271" max="11271" width="9.140625" style="1" customWidth="1"/>
    <col min="11272" max="11272" width="11" style="1" customWidth="1"/>
    <col min="11273" max="11273" width="12" style="1" customWidth="1"/>
    <col min="11274" max="11274" width="14.140625" style="1" customWidth="1"/>
    <col min="11275" max="11520" width="9.140625" style="1"/>
    <col min="11521" max="11521" width="3.7109375" style="1" customWidth="1"/>
    <col min="11522" max="11522" width="40.42578125" style="1" customWidth="1"/>
    <col min="11523" max="11523" width="11.7109375" style="1" bestFit="1" customWidth="1"/>
    <col min="11524" max="11524" width="9.140625" style="1" customWidth="1"/>
    <col min="11525" max="11526" width="9.5703125" style="1" customWidth="1"/>
    <col min="11527" max="11527" width="9.140625" style="1" customWidth="1"/>
    <col min="11528" max="11528" width="11" style="1" customWidth="1"/>
    <col min="11529" max="11529" width="12" style="1" customWidth="1"/>
    <col min="11530" max="11530" width="14.140625" style="1" customWidth="1"/>
    <col min="11531" max="11776" width="9.140625" style="1"/>
    <col min="11777" max="11777" width="3.7109375" style="1" customWidth="1"/>
    <col min="11778" max="11778" width="40.42578125" style="1" customWidth="1"/>
    <col min="11779" max="11779" width="11.7109375" style="1" bestFit="1" customWidth="1"/>
    <col min="11780" max="11780" width="9.140625" style="1" customWidth="1"/>
    <col min="11781" max="11782" width="9.5703125" style="1" customWidth="1"/>
    <col min="11783" max="11783" width="9.140625" style="1" customWidth="1"/>
    <col min="11784" max="11784" width="11" style="1" customWidth="1"/>
    <col min="11785" max="11785" width="12" style="1" customWidth="1"/>
    <col min="11786" max="11786" width="14.140625" style="1" customWidth="1"/>
    <col min="11787" max="12032" width="9.140625" style="1"/>
    <col min="12033" max="12033" width="3.7109375" style="1" customWidth="1"/>
    <col min="12034" max="12034" width="40.42578125" style="1" customWidth="1"/>
    <col min="12035" max="12035" width="11.7109375" style="1" bestFit="1" customWidth="1"/>
    <col min="12036" max="12036" width="9.140625" style="1" customWidth="1"/>
    <col min="12037" max="12038" width="9.5703125" style="1" customWidth="1"/>
    <col min="12039" max="12039" width="9.140625" style="1" customWidth="1"/>
    <col min="12040" max="12040" width="11" style="1" customWidth="1"/>
    <col min="12041" max="12041" width="12" style="1" customWidth="1"/>
    <col min="12042" max="12042" width="14.140625" style="1" customWidth="1"/>
    <col min="12043" max="12288" width="9.140625" style="1"/>
    <col min="12289" max="12289" width="3.7109375" style="1" customWidth="1"/>
    <col min="12290" max="12290" width="40.42578125" style="1" customWidth="1"/>
    <col min="12291" max="12291" width="11.7109375" style="1" bestFit="1" customWidth="1"/>
    <col min="12292" max="12292" width="9.140625" style="1" customWidth="1"/>
    <col min="12293" max="12294" width="9.5703125" style="1" customWidth="1"/>
    <col min="12295" max="12295" width="9.140625" style="1" customWidth="1"/>
    <col min="12296" max="12296" width="11" style="1" customWidth="1"/>
    <col min="12297" max="12297" width="12" style="1" customWidth="1"/>
    <col min="12298" max="12298" width="14.140625" style="1" customWidth="1"/>
    <col min="12299" max="12544" width="9.140625" style="1"/>
    <col min="12545" max="12545" width="3.7109375" style="1" customWidth="1"/>
    <col min="12546" max="12546" width="40.42578125" style="1" customWidth="1"/>
    <col min="12547" max="12547" width="11.7109375" style="1" bestFit="1" customWidth="1"/>
    <col min="12548" max="12548" width="9.140625" style="1" customWidth="1"/>
    <col min="12549" max="12550" width="9.5703125" style="1" customWidth="1"/>
    <col min="12551" max="12551" width="9.140625" style="1" customWidth="1"/>
    <col min="12552" max="12552" width="11" style="1" customWidth="1"/>
    <col min="12553" max="12553" width="12" style="1" customWidth="1"/>
    <col min="12554" max="12554" width="14.140625" style="1" customWidth="1"/>
    <col min="12555" max="12800" width="9.140625" style="1"/>
    <col min="12801" max="12801" width="3.7109375" style="1" customWidth="1"/>
    <col min="12802" max="12802" width="40.42578125" style="1" customWidth="1"/>
    <col min="12803" max="12803" width="11.7109375" style="1" bestFit="1" customWidth="1"/>
    <col min="12804" max="12804" width="9.140625" style="1" customWidth="1"/>
    <col min="12805" max="12806" width="9.5703125" style="1" customWidth="1"/>
    <col min="12807" max="12807" width="9.140625" style="1" customWidth="1"/>
    <col min="12808" max="12808" width="11" style="1" customWidth="1"/>
    <col min="12809" max="12809" width="12" style="1" customWidth="1"/>
    <col min="12810" max="12810" width="14.140625" style="1" customWidth="1"/>
    <col min="12811" max="13056" width="9.140625" style="1"/>
    <col min="13057" max="13057" width="3.7109375" style="1" customWidth="1"/>
    <col min="13058" max="13058" width="40.42578125" style="1" customWidth="1"/>
    <col min="13059" max="13059" width="11.7109375" style="1" bestFit="1" customWidth="1"/>
    <col min="13060" max="13060" width="9.140625" style="1" customWidth="1"/>
    <col min="13061" max="13062" width="9.5703125" style="1" customWidth="1"/>
    <col min="13063" max="13063" width="9.140625" style="1" customWidth="1"/>
    <col min="13064" max="13064" width="11" style="1" customWidth="1"/>
    <col min="13065" max="13065" width="12" style="1" customWidth="1"/>
    <col min="13066" max="13066" width="14.140625" style="1" customWidth="1"/>
    <col min="13067" max="13312" width="9.140625" style="1"/>
    <col min="13313" max="13313" width="3.7109375" style="1" customWidth="1"/>
    <col min="13314" max="13314" width="40.42578125" style="1" customWidth="1"/>
    <col min="13315" max="13315" width="11.7109375" style="1" bestFit="1" customWidth="1"/>
    <col min="13316" max="13316" width="9.140625" style="1" customWidth="1"/>
    <col min="13317" max="13318" width="9.5703125" style="1" customWidth="1"/>
    <col min="13319" max="13319" width="9.140625" style="1" customWidth="1"/>
    <col min="13320" max="13320" width="11" style="1" customWidth="1"/>
    <col min="13321" max="13321" width="12" style="1" customWidth="1"/>
    <col min="13322" max="13322" width="14.140625" style="1" customWidth="1"/>
    <col min="13323" max="13568" width="9.140625" style="1"/>
    <col min="13569" max="13569" width="3.7109375" style="1" customWidth="1"/>
    <col min="13570" max="13570" width="40.42578125" style="1" customWidth="1"/>
    <col min="13571" max="13571" width="11.7109375" style="1" bestFit="1" customWidth="1"/>
    <col min="13572" max="13572" width="9.140625" style="1" customWidth="1"/>
    <col min="13573" max="13574" width="9.5703125" style="1" customWidth="1"/>
    <col min="13575" max="13575" width="9.140625" style="1" customWidth="1"/>
    <col min="13576" max="13576" width="11" style="1" customWidth="1"/>
    <col min="13577" max="13577" width="12" style="1" customWidth="1"/>
    <col min="13578" max="13578" width="14.140625" style="1" customWidth="1"/>
    <col min="13579" max="13824" width="9.140625" style="1"/>
    <col min="13825" max="13825" width="3.7109375" style="1" customWidth="1"/>
    <col min="13826" max="13826" width="40.42578125" style="1" customWidth="1"/>
    <col min="13827" max="13827" width="11.7109375" style="1" bestFit="1" customWidth="1"/>
    <col min="13828" max="13828" width="9.140625" style="1" customWidth="1"/>
    <col min="13829" max="13830" width="9.5703125" style="1" customWidth="1"/>
    <col min="13831" max="13831" width="9.140625" style="1" customWidth="1"/>
    <col min="13832" max="13832" width="11" style="1" customWidth="1"/>
    <col min="13833" max="13833" width="12" style="1" customWidth="1"/>
    <col min="13834" max="13834" width="14.140625" style="1" customWidth="1"/>
    <col min="13835" max="14080" width="9.140625" style="1"/>
    <col min="14081" max="14081" width="3.7109375" style="1" customWidth="1"/>
    <col min="14082" max="14082" width="40.42578125" style="1" customWidth="1"/>
    <col min="14083" max="14083" width="11.7109375" style="1" bestFit="1" customWidth="1"/>
    <col min="14084" max="14084" width="9.140625" style="1" customWidth="1"/>
    <col min="14085" max="14086" width="9.5703125" style="1" customWidth="1"/>
    <col min="14087" max="14087" width="9.140625" style="1" customWidth="1"/>
    <col min="14088" max="14088" width="11" style="1" customWidth="1"/>
    <col min="14089" max="14089" width="12" style="1" customWidth="1"/>
    <col min="14090" max="14090" width="14.140625" style="1" customWidth="1"/>
    <col min="14091" max="14336" width="9.140625" style="1"/>
    <col min="14337" max="14337" width="3.7109375" style="1" customWidth="1"/>
    <col min="14338" max="14338" width="40.42578125" style="1" customWidth="1"/>
    <col min="14339" max="14339" width="11.7109375" style="1" bestFit="1" customWidth="1"/>
    <col min="14340" max="14340" width="9.140625" style="1" customWidth="1"/>
    <col min="14341" max="14342" width="9.5703125" style="1" customWidth="1"/>
    <col min="14343" max="14343" width="9.140625" style="1" customWidth="1"/>
    <col min="14344" max="14344" width="11" style="1" customWidth="1"/>
    <col min="14345" max="14345" width="12" style="1" customWidth="1"/>
    <col min="14346" max="14346" width="14.140625" style="1" customWidth="1"/>
    <col min="14347" max="14592" width="9.140625" style="1"/>
    <col min="14593" max="14593" width="3.7109375" style="1" customWidth="1"/>
    <col min="14594" max="14594" width="40.42578125" style="1" customWidth="1"/>
    <col min="14595" max="14595" width="11.7109375" style="1" bestFit="1" customWidth="1"/>
    <col min="14596" max="14596" width="9.140625" style="1" customWidth="1"/>
    <col min="14597" max="14598" width="9.5703125" style="1" customWidth="1"/>
    <col min="14599" max="14599" width="9.140625" style="1" customWidth="1"/>
    <col min="14600" max="14600" width="11" style="1" customWidth="1"/>
    <col min="14601" max="14601" width="12" style="1" customWidth="1"/>
    <col min="14602" max="14602" width="14.140625" style="1" customWidth="1"/>
    <col min="14603" max="14848" width="9.140625" style="1"/>
    <col min="14849" max="14849" width="3.7109375" style="1" customWidth="1"/>
    <col min="14850" max="14850" width="40.42578125" style="1" customWidth="1"/>
    <col min="14851" max="14851" width="11.7109375" style="1" bestFit="1" customWidth="1"/>
    <col min="14852" max="14852" width="9.140625" style="1" customWidth="1"/>
    <col min="14853" max="14854" width="9.5703125" style="1" customWidth="1"/>
    <col min="14855" max="14855" width="9.140625" style="1" customWidth="1"/>
    <col min="14856" max="14856" width="11" style="1" customWidth="1"/>
    <col min="14857" max="14857" width="12" style="1" customWidth="1"/>
    <col min="14858" max="14858" width="14.140625" style="1" customWidth="1"/>
    <col min="14859" max="15104" width="9.140625" style="1"/>
    <col min="15105" max="15105" width="3.7109375" style="1" customWidth="1"/>
    <col min="15106" max="15106" width="40.42578125" style="1" customWidth="1"/>
    <col min="15107" max="15107" width="11.7109375" style="1" bestFit="1" customWidth="1"/>
    <col min="15108" max="15108" width="9.140625" style="1" customWidth="1"/>
    <col min="15109" max="15110" width="9.5703125" style="1" customWidth="1"/>
    <col min="15111" max="15111" width="9.140625" style="1" customWidth="1"/>
    <col min="15112" max="15112" width="11" style="1" customWidth="1"/>
    <col min="15113" max="15113" width="12" style="1" customWidth="1"/>
    <col min="15114" max="15114" width="14.140625" style="1" customWidth="1"/>
    <col min="15115" max="15360" width="9.140625" style="1"/>
    <col min="15361" max="15361" width="3.7109375" style="1" customWidth="1"/>
    <col min="15362" max="15362" width="40.42578125" style="1" customWidth="1"/>
    <col min="15363" max="15363" width="11.7109375" style="1" bestFit="1" customWidth="1"/>
    <col min="15364" max="15364" width="9.140625" style="1" customWidth="1"/>
    <col min="15365" max="15366" width="9.5703125" style="1" customWidth="1"/>
    <col min="15367" max="15367" width="9.140625" style="1" customWidth="1"/>
    <col min="15368" max="15368" width="11" style="1" customWidth="1"/>
    <col min="15369" max="15369" width="12" style="1" customWidth="1"/>
    <col min="15370" max="15370" width="14.140625" style="1" customWidth="1"/>
    <col min="15371" max="15616" width="9.140625" style="1"/>
    <col min="15617" max="15617" width="3.7109375" style="1" customWidth="1"/>
    <col min="15618" max="15618" width="40.42578125" style="1" customWidth="1"/>
    <col min="15619" max="15619" width="11.7109375" style="1" bestFit="1" customWidth="1"/>
    <col min="15620" max="15620" width="9.140625" style="1" customWidth="1"/>
    <col min="15621" max="15622" width="9.5703125" style="1" customWidth="1"/>
    <col min="15623" max="15623" width="9.140625" style="1" customWidth="1"/>
    <col min="15624" max="15624" width="11" style="1" customWidth="1"/>
    <col min="15625" max="15625" width="12" style="1" customWidth="1"/>
    <col min="15626" max="15626" width="14.140625" style="1" customWidth="1"/>
    <col min="15627" max="15872" width="9.140625" style="1"/>
    <col min="15873" max="15873" width="3.7109375" style="1" customWidth="1"/>
    <col min="15874" max="15874" width="40.42578125" style="1" customWidth="1"/>
    <col min="15875" max="15875" width="11.7109375" style="1" bestFit="1" customWidth="1"/>
    <col min="15876" max="15876" width="9.140625" style="1" customWidth="1"/>
    <col min="15877" max="15878" width="9.5703125" style="1" customWidth="1"/>
    <col min="15879" max="15879" width="9.140625" style="1" customWidth="1"/>
    <col min="15880" max="15880" width="11" style="1" customWidth="1"/>
    <col min="15881" max="15881" width="12" style="1" customWidth="1"/>
    <col min="15882" max="15882" width="14.140625" style="1" customWidth="1"/>
    <col min="15883" max="16128" width="9.140625" style="1"/>
    <col min="16129" max="16129" width="3.7109375" style="1" customWidth="1"/>
    <col min="16130" max="16130" width="40.42578125" style="1" customWidth="1"/>
    <col min="16131" max="16131" width="11.7109375" style="1" bestFit="1" customWidth="1"/>
    <col min="16132" max="16132" width="9.140625" style="1" customWidth="1"/>
    <col min="16133" max="16134" width="9.5703125" style="1" customWidth="1"/>
    <col min="16135" max="16135" width="9.140625" style="1" customWidth="1"/>
    <col min="16136" max="16136" width="11" style="1" customWidth="1"/>
    <col min="16137" max="16137" width="12" style="1" customWidth="1"/>
    <col min="16138" max="16138" width="14.140625" style="1" customWidth="1"/>
    <col min="16139" max="16384" width="9.140625" style="1"/>
  </cols>
  <sheetData>
    <row r="1" spans="1:16" ht="15">
      <c r="B1" s="8"/>
      <c r="C1" s="8" t="s">
        <v>161</v>
      </c>
      <c r="D1" s="9"/>
      <c r="E1" s="9"/>
      <c r="F1" s="9"/>
      <c r="G1" s="9"/>
      <c r="H1" s="9"/>
      <c r="I1" s="9"/>
      <c r="J1" s="9"/>
    </row>
    <row r="2" spans="1:16" ht="15">
      <c r="A2" s="316" t="str">
        <f>IS!A3</f>
        <v>"Стандарт Проперти Групп" ХК</v>
      </c>
      <c r="B2" s="316"/>
      <c r="C2" s="9"/>
      <c r="D2" s="9"/>
      <c r="E2" s="9"/>
      <c r="F2" s="9"/>
      <c r="G2" s="33"/>
      <c r="H2" s="33"/>
      <c r="I2" s="320" t="str">
        <f>+Balance!D3</f>
        <v>2025 оны 12-р сарын 31</v>
      </c>
      <c r="J2" s="320"/>
    </row>
    <row r="3" spans="1:16" ht="15">
      <c r="A3" s="317" t="s">
        <v>162</v>
      </c>
      <c r="B3" s="317"/>
      <c r="C3" s="9"/>
      <c r="D3" s="9"/>
      <c r="E3" s="9"/>
      <c r="F3" s="9"/>
      <c r="G3" s="9"/>
      <c r="H3" s="9"/>
      <c r="I3" s="9"/>
      <c r="J3" s="9"/>
    </row>
    <row r="4" spans="1:16">
      <c r="A4" s="318" t="s">
        <v>0</v>
      </c>
      <c r="B4" s="319" t="s">
        <v>163</v>
      </c>
      <c r="C4" s="315" t="s">
        <v>164</v>
      </c>
      <c r="D4" s="315" t="s">
        <v>117</v>
      </c>
      <c r="E4" s="315" t="s">
        <v>119</v>
      </c>
      <c r="F4" s="315" t="s">
        <v>121</v>
      </c>
      <c r="G4" s="315" t="s">
        <v>123</v>
      </c>
      <c r="H4" s="315" t="s">
        <v>125</v>
      </c>
      <c r="I4" s="315" t="s">
        <v>127</v>
      </c>
      <c r="J4" s="10" t="s">
        <v>165</v>
      </c>
    </row>
    <row r="5" spans="1:16" ht="26.25" customHeight="1">
      <c r="A5" s="318"/>
      <c r="B5" s="319"/>
      <c r="C5" s="315"/>
      <c r="D5" s="315"/>
      <c r="E5" s="315"/>
      <c r="F5" s="315"/>
      <c r="G5" s="315"/>
      <c r="H5" s="315"/>
      <c r="I5" s="315"/>
      <c r="J5" s="10" t="s">
        <v>134</v>
      </c>
    </row>
    <row r="6" spans="1:16" ht="12" customHeight="1">
      <c r="A6" s="11">
        <v>1</v>
      </c>
      <c r="B6" s="12" t="s">
        <v>785</v>
      </c>
      <c r="C6" s="142">
        <v>162780700</v>
      </c>
      <c r="D6" s="142"/>
      <c r="E6" s="142"/>
      <c r="F6" s="142"/>
      <c r="G6" s="142"/>
      <c r="H6" s="142">
        <v>37507700</v>
      </c>
      <c r="I6" s="143">
        <v>-4881959737.6300001</v>
      </c>
      <c r="J6" s="143">
        <f>SUM(C6:I6)</f>
        <v>-4681671337.6300001</v>
      </c>
    </row>
    <row r="7" spans="1:16" ht="12" customHeight="1">
      <c r="A7" s="11">
        <v>2</v>
      </c>
      <c r="B7" s="13" t="s">
        <v>166</v>
      </c>
      <c r="C7" s="143"/>
      <c r="D7" s="143"/>
      <c r="E7" s="143"/>
      <c r="F7" s="143"/>
      <c r="G7" s="143"/>
      <c r="H7" s="143"/>
      <c r="I7" s="143">
        <v>0</v>
      </c>
      <c r="J7" s="143"/>
    </row>
    <row r="8" spans="1:16" ht="12" customHeight="1">
      <c r="A8" s="11">
        <v>3</v>
      </c>
      <c r="B8" s="14" t="s">
        <v>167</v>
      </c>
      <c r="C8" s="143">
        <f>C6</f>
        <v>162780700</v>
      </c>
      <c r="D8" s="143"/>
      <c r="E8" s="143"/>
      <c r="F8" s="143"/>
      <c r="G8" s="143"/>
      <c r="H8" s="143">
        <f>H6</f>
        <v>37507700</v>
      </c>
      <c r="I8" s="143">
        <f>I6+I7</f>
        <v>-4881959737.6300001</v>
      </c>
      <c r="J8" s="143">
        <f t="shared" ref="J8" si="0">SUM(C8:I8)</f>
        <v>-4681671337.6300001</v>
      </c>
    </row>
    <row r="9" spans="1:16" ht="12" customHeight="1">
      <c r="A9" s="11"/>
      <c r="B9" s="11" t="s">
        <v>168</v>
      </c>
      <c r="C9" s="143"/>
      <c r="D9" s="143"/>
      <c r="E9" s="143"/>
      <c r="F9" s="143"/>
      <c r="G9" s="143"/>
      <c r="H9" s="143"/>
      <c r="I9" s="143">
        <v>-29380172.349999998</v>
      </c>
      <c r="J9" s="143"/>
    </row>
    <row r="10" spans="1:16" ht="12" customHeight="1">
      <c r="A10" s="11"/>
      <c r="B10" s="11" t="s">
        <v>155</v>
      </c>
      <c r="C10" s="143"/>
      <c r="D10" s="143"/>
      <c r="E10" s="143"/>
      <c r="F10" s="143"/>
      <c r="G10" s="143"/>
      <c r="H10" s="143"/>
      <c r="I10" s="143"/>
      <c r="J10" s="143"/>
    </row>
    <row r="11" spans="1:16" ht="12" customHeight="1">
      <c r="A11" s="11"/>
      <c r="B11" s="11" t="s">
        <v>169</v>
      </c>
      <c r="C11" s="143"/>
      <c r="D11" s="143"/>
      <c r="E11" s="143"/>
      <c r="F11" s="143"/>
      <c r="G11" s="143"/>
      <c r="H11" s="143"/>
      <c r="I11" s="143"/>
      <c r="J11" s="143"/>
    </row>
    <row r="12" spans="1:16" ht="12" customHeight="1">
      <c r="A12" s="11"/>
      <c r="B12" s="11" t="s">
        <v>170</v>
      </c>
      <c r="C12" s="143"/>
      <c r="D12" s="143"/>
      <c r="E12" s="143"/>
      <c r="F12" s="143"/>
      <c r="G12" s="143"/>
      <c r="H12" s="143"/>
      <c r="I12" s="143"/>
      <c r="J12" s="143"/>
    </row>
    <row r="13" spans="1:16" ht="12" customHeight="1">
      <c r="A13" s="11">
        <v>4</v>
      </c>
      <c r="B13" s="11" t="s">
        <v>171</v>
      </c>
      <c r="C13" s="143"/>
      <c r="D13" s="143"/>
      <c r="E13" s="143"/>
      <c r="F13" s="143"/>
      <c r="G13" s="143"/>
      <c r="H13" s="143"/>
      <c r="I13" s="143"/>
      <c r="J13" s="143"/>
    </row>
    <row r="14" spans="1:16">
      <c r="A14" s="11">
        <v>5</v>
      </c>
      <c r="B14" s="12" t="s">
        <v>786</v>
      </c>
      <c r="C14" s="142">
        <v>162780700</v>
      </c>
      <c r="D14" s="142"/>
      <c r="E14" s="142"/>
      <c r="F14" s="142"/>
      <c r="G14" s="142"/>
      <c r="H14" s="142">
        <v>37507700</v>
      </c>
      <c r="I14" s="142">
        <f>I8+I9</f>
        <v>-4911339909.9800005</v>
      </c>
      <c r="J14" s="142">
        <f>SUM(C14:I14)</f>
        <v>-4711051509.9800005</v>
      </c>
      <c r="P14" s="1">
        <f>3128405.8-3157543.7</f>
        <v>-29137.900000000373</v>
      </c>
    </row>
    <row r="15" spans="1:16" ht="25.5">
      <c r="A15" s="11">
        <v>6</v>
      </c>
      <c r="B15" s="13" t="s">
        <v>166</v>
      </c>
      <c r="C15" s="144"/>
      <c r="D15" s="144"/>
      <c r="E15" s="144"/>
      <c r="F15" s="144"/>
      <c r="G15" s="144"/>
      <c r="H15" s="144"/>
      <c r="I15" s="144"/>
      <c r="J15" s="142">
        <f t="shared" ref="J15" si="1">SUM(C15:I15)</f>
        <v>0</v>
      </c>
    </row>
    <row r="16" spans="1:16">
      <c r="A16" s="11">
        <v>7</v>
      </c>
      <c r="B16" s="14" t="s">
        <v>167</v>
      </c>
      <c r="C16" s="145">
        <f>C14</f>
        <v>162780700</v>
      </c>
      <c r="D16" s="145"/>
      <c r="E16" s="145"/>
      <c r="F16" s="145"/>
      <c r="G16" s="145"/>
      <c r="H16" s="145">
        <f>H14</f>
        <v>37507700</v>
      </c>
      <c r="I16" s="145">
        <f>I15+I14</f>
        <v>-4911339909.9800005</v>
      </c>
      <c r="J16" s="142">
        <f>SUM(C16:I16)</f>
        <v>-4711051509.9800005</v>
      </c>
    </row>
    <row r="17" spans="1:11">
      <c r="A17" s="11">
        <v>8</v>
      </c>
      <c r="B17" s="11" t="s">
        <v>168</v>
      </c>
      <c r="C17" s="144"/>
      <c r="D17" s="144"/>
      <c r="E17" s="144"/>
      <c r="F17" s="144"/>
      <c r="G17" s="144"/>
      <c r="H17" s="144"/>
      <c r="I17" s="144">
        <f>IS!D33</f>
        <v>-23986096.210000001</v>
      </c>
      <c r="J17" s="142">
        <f t="shared" ref="J17:J22" si="2">SUM(C17:I17)</f>
        <v>-23986096.210000001</v>
      </c>
      <c r="K17" s="141">
        <f>J17+-IS!D26</f>
        <v>0</v>
      </c>
    </row>
    <row r="18" spans="1:11">
      <c r="A18" s="11">
        <v>9</v>
      </c>
      <c r="B18" s="11" t="s">
        <v>155</v>
      </c>
      <c r="C18" s="145"/>
      <c r="D18" s="145"/>
      <c r="E18" s="145"/>
      <c r="F18" s="145"/>
      <c r="G18" s="145"/>
      <c r="H18" s="145"/>
      <c r="I18" s="145"/>
      <c r="J18" s="142">
        <f t="shared" si="2"/>
        <v>0</v>
      </c>
    </row>
    <row r="19" spans="1:11">
      <c r="A19" s="11">
        <v>10</v>
      </c>
      <c r="B19" s="11" t="s">
        <v>169</v>
      </c>
      <c r="C19" s="145"/>
      <c r="D19" s="145"/>
      <c r="E19" s="145"/>
      <c r="F19" s="145"/>
      <c r="G19" s="145"/>
      <c r="H19" s="145"/>
      <c r="I19" s="145"/>
      <c r="J19" s="142">
        <f t="shared" si="2"/>
        <v>0</v>
      </c>
    </row>
    <row r="20" spans="1:11">
      <c r="A20" s="11">
        <v>11</v>
      </c>
      <c r="B20" s="11" t="s">
        <v>170</v>
      </c>
      <c r="C20" s="145"/>
      <c r="D20" s="145"/>
      <c r="E20" s="145"/>
      <c r="F20" s="145"/>
      <c r="G20" s="145"/>
      <c r="H20" s="145"/>
      <c r="I20" s="145"/>
      <c r="J20" s="142">
        <f t="shared" si="2"/>
        <v>0</v>
      </c>
    </row>
    <row r="21" spans="1:11">
      <c r="A21" s="11">
        <v>12</v>
      </c>
      <c r="B21" s="11" t="s">
        <v>171</v>
      </c>
      <c r="C21" s="145"/>
      <c r="D21" s="145"/>
      <c r="E21" s="145"/>
      <c r="F21" s="145"/>
      <c r="G21" s="145"/>
      <c r="H21" s="145"/>
      <c r="I21" s="145"/>
      <c r="J21" s="142">
        <f t="shared" si="2"/>
        <v>0</v>
      </c>
    </row>
    <row r="22" spans="1:11">
      <c r="A22" s="11">
        <v>13</v>
      </c>
      <c r="B22" s="12" t="s">
        <v>787</v>
      </c>
      <c r="C22" s="142">
        <f>SUM(C16:C21)</f>
        <v>162780700</v>
      </c>
      <c r="D22" s="142">
        <f t="shared" ref="D22:G22" si="3">SUM(D14:D21)</f>
        <v>0</v>
      </c>
      <c r="E22" s="142">
        <f t="shared" si="3"/>
        <v>0</v>
      </c>
      <c r="F22" s="142">
        <f t="shared" si="3"/>
        <v>0</v>
      </c>
      <c r="G22" s="142">
        <f t="shared" si="3"/>
        <v>0</v>
      </c>
      <c r="H22" s="142">
        <f>SUM(H16:H21)</f>
        <v>37507700</v>
      </c>
      <c r="I22" s="142">
        <f>SUM(I16:I21)</f>
        <v>-4935326006.1900005</v>
      </c>
      <c r="J22" s="142">
        <f t="shared" si="2"/>
        <v>-4735037606.1900005</v>
      </c>
      <c r="K22" s="57">
        <f>J22-Balance!D67</f>
        <v>0</v>
      </c>
    </row>
    <row r="23" spans="1:11" ht="15">
      <c r="A23" s="6"/>
      <c r="B23" s="15"/>
      <c r="C23" s="9"/>
      <c r="D23" s="9"/>
      <c r="E23" s="9"/>
      <c r="F23" s="9"/>
      <c r="G23" s="9"/>
      <c r="H23" s="9"/>
      <c r="I23" s="9">
        <f>I22-Balance!D65</f>
        <v>0</v>
      </c>
      <c r="J23" s="9">
        <f>J22-Balance!D67</f>
        <v>0</v>
      </c>
    </row>
    <row r="24" spans="1:11" ht="15">
      <c r="A24" s="6"/>
      <c r="B24" s="15"/>
      <c r="C24" s="9"/>
      <c r="D24" s="9"/>
      <c r="E24" s="9"/>
      <c r="F24" s="9"/>
      <c r="G24" s="9"/>
      <c r="H24" s="9"/>
      <c r="I24" s="9"/>
      <c r="J24" s="9"/>
    </row>
    <row r="25" spans="1:11" ht="15">
      <c r="A25" s="6" t="s">
        <v>172</v>
      </c>
      <c r="B25" s="15"/>
      <c r="C25" s="9"/>
      <c r="D25" s="9"/>
      <c r="E25" s="9"/>
      <c r="F25" s="9"/>
      <c r="G25" s="9"/>
      <c r="H25" s="9"/>
      <c r="I25" s="9"/>
      <c r="J25" s="9"/>
    </row>
    <row r="26" spans="1:11" ht="15">
      <c r="A26" s="6"/>
      <c r="B26" s="15"/>
      <c r="C26" s="9"/>
      <c r="D26" s="9"/>
      <c r="E26" s="9"/>
      <c r="F26" s="9"/>
      <c r="G26" s="9"/>
      <c r="H26" s="9"/>
      <c r="I26" s="9"/>
      <c r="J26" s="9"/>
    </row>
    <row r="27" spans="1:11" ht="15">
      <c r="A27" s="6" t="s">
        <v>173</v>
      </c>
      <c r="B27" s="15"/>
      <c r="C27" s="9"/>
      <c r="D27" s="9"/>
      <c r="E27" s="9"/>
      <c r="F27" s="9"/>
      <c r="G27" s="9"/>
      <c r="H27" s="9"/>
      <c r="I27" s="9"/>
      <c r="J27" s="9"/>
    </row>
    <row r="28" spans="1:11" ht="15">
      <c r="A28" s="6"/>
      <c r="B28" s="15"/>
      <c r="C28" s="9"/>
      <c r="D28" s="9"/>
      <c r="E28" s="9"/>
      <c r="F28" s="9"/>
      <c r="G28" s="9"/>
      <c r="H28" s="9"/>
      <c r="I28" s="9"/>
      <c r="J28" s="9"/>
    </row>
  </sheetData>
  <mergeCells count="12">
    <mergeCell ref="I2:J2"/>
    <mergeCell ref="E4:E5"/>
    <mergeCell ref="F4:F5"/>
    <mergeCell ref="G4:G5"/>
    <mergeCell ref="H4:H5"/>
    <mergeCell ref="I4:I5"/>
    <mergeCell ref="D4:D5"/>
    <mergeCell ref="A2:B2"/>
    <mergeCell ref="A3:B3"/>
    <mergeCell ref="A4:A5"/>
    <mergeCell ref="B4:B5"/>
    <mergeCell ref="C4:C5"/>
  </mergeCells>
  <pageMargins left="0.7" right="0.7" top="0.75" bottom="0.75" header="0.3" footer="0.3"/>
  <pageSetup scale="70" orientation="landscape" horizontalDpi="360" verticalDpi="36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H59"/>
  <sheetViews>
    <sheetView topLeftCell="A13" zoomScaleNormal="100" workbookViewId="0">
      <selection activeCell="E46" sqref="E46"/>
    </sheetView>
  </sheetViews>
  <sheetFormatPr defaultRowHeight="12.75"/>
  <cols>
    <col min="1" max="1" width="8.85546875" style="4" customWidth="1"/>
    <col min="2" max="2" width="55.140625" style="4" customWidth="1"/>
    <col min="3" max="3" width="24" style="4" hidden="1" customWidth="1"/>
    <col min="4" max="4" width="16.140625" style="4" customWidth="1"/>
    <col min="5" max="5" width="17.28515625" style="52" customWidth="1"/>
    <col min="6" max="6" width="14" style="4" bestFit="1" customWidth="1"/>
    <col min="7" max="7" width="9.140625" style="4"/>
    <col min="8" max="8" width="11.85546875" style="4" bestFit="1" customWidth="1"/>
    <col min="9" max="246" width="9.140625" style="4"/>
    <col min="247" max="247" width="10.5703125" style="4" customWidth="1"/>
    <col min="248" max="248" width="53.140625" style="4" customWidth="1"/>
    <col min="249" max="251" width="0" style="4" hidden="1" customWidth="1"/>
    <col min="252" max="252" width="20.5703125" style="4" customWidth="1"/>
    <col min="253" max="502" width="9.140625" style="4"/>
    <col min="503" max="503" width="10.5703125" style="4" customWidth="1"/>
    <col min="504" max="504" width="53.140625" style="4" customWidth="1"/>
    <col min="505" max="507" width="0" style="4" hidden="1" customWidth="1"/>
    <col min="508" max="508" width="20.5703125" style="4" customWidth="1"/>
    <col min="509" max="758" width="9.140625" style="4"/>
    <col min="759" max="759" width="10.5703125" style="4" customWidth="1"/>
    <col min="760" max="760" width="53.140625" style="4" customWidth="1"/>
    <col min="761" max="763" width="0" style="4" hidden="1" customWidth="1"/>
    <col min="764" max="764" width="20.5703125" style="4" customWidth="1"/>
    <col min="765" max="1014" width="9.140625" style="4"/>
    <col min="1015" max="1015" width="10.5703125" style="4" customWidth="1"/>
    <col min="1016" max="1016" width="53.140625" style="4" customWidth="1"/>
    <col min="1017" max="1019" width="0" style="4" hidden="1" customWidth="1"/>
    <col min="1020" max="1020" width="20.5703125" style="4" customWidth="1"/>
    <col min="1021" max="1270" width="9.140625" style="4"/>
    <col min="1271" max="1271" width="10.5703125" style="4" customWidth="1"/>
    <col min="1272" max="1272" width="53.140625" style="4" customWidth="1"/>
    <col min="1273" max="1275" width="0" style="4" hidden="1" customWidth="1"/>
    <col min="1276" max="1276" width="20.5703125" style="4" customWidth="1"/>
    <col min="1277" max="1526" width="9.140625" style="4"/>
    <col min="1527" max="1527" width="10.5703125" style="4" customWidth="1"/>
    <col min="1528" max="1528" width="53.140625" style="4" customWidth="1"/>
    <col min="1529" max="1531" width="0" style="4" hidden="1" customWidth="1"/>
    <col min="1532" max="1532" width="20.5703125" style="4" customWidth="1"/>
    <col min="1533" max="1782" width="9.140625" style="4"/>
    <col min="1783" max="1783" width="10.5703125" style="4" customWidth="1"/>
    <col min="1784" max="1784" width="53.140625" style="4" customWidth="1"/>
    <col min="1785" max="1787" width="0" style="4" hidden="1" customWidth="1"/>
    <col min="1788" max="1788" width="20.5703125" style="4" customWidth="1"/>
    <col min="1789" max="2038" width="9.140625" style="4"/>
    <col min="2039" max="2039" width="10.5703125" style="4" customWidth="1"/>
    <col min="2040" max="2040" width="53.140625" style="4" customWidth="1"/>
    <col min="2041" max="2043" width="0" style="4" hidden="1" customWidth="1"/>
    <col min="2044" max="2044" width="20.5703125" style="4" customWidth="1"/>
    <col min="2045" max="2294" width="9.140625" style="4"/>
    <col min="2295" max="2295" width="10.5703125" style="4" customWidth="1"/>
    <col min="2296" max="2296" width="53.140625" style="4" customWidth="1"/>
    <col min="2297" max="2299" width="0" style="4" hidden="1" customWidth="1"/>
    <col min="2300" max="2300" width="20.5703125" style="4" customWidth="1"/>
    <col min="2301" max="2550" width="9.140625" style="4"/>
    <col min="2551" max="2551" width="10.5703125" style="4" customWidth="1"/>
    <col min="2552" max="2552" width="53.140625" style="4" customWidth="1"/>
    <col min="2553" max="2555" width="0" style="4" hidden="1" customWidth="1"/>
    <col min="2556" max="2556" width="20.5703125" style="4" customWidth="1"/>
    <col min="2557" max="2806" width="9.140625" style="4"/>
    <col min="2807" max="2807" width="10.5703125" style="4" customWidth="1"/>
    <col min="2808" max="2808" width="53.140625" style="4" customWidth="1"/>
    <col min="2809" max="2811" width="0" style="4" hidden="1" customWidth="1"/>
    <col min="2812" max="2812" width="20.5703125" style="4" customWidth="1"/>
    <col min="2813" max="3062" width="9.140625" style="4"/>
    <col min="3063" max="3063" width="10.5703125" style="4" customWidth="1"/>
    <col min="3064" max="3064" width="53.140625" style="4" customWidth="1"/>
    <col min="3065" max="3067" width="0" style="4" hidden="1" customWidth="1"/>
    <col min="3068" max="3068" width="20.5703125" style="4" customWidth="1"/>
    <col min="3069" max="3318" width="9.140625" style="4"/>
    <col min="3319" max="3319" width="10.5703125" style="4" customWidth="1"/>
    <col min="3320" max="3320" width="53.140625" style="4" customWidth="1"/>
    <col min="3321" max="3323" width="0" style="4" hidden="1" customWidth="1"/>
    <col min="3324" max="3324" width="20.5703125" style="4" customWidth="1"/>
    <col min="3325" max="3574" width="9.140625" style="4"/>
    <col min="3575" max="3575" width="10.5703125" style="4" customWidth="1"/>
    <col min="3576" max="3576" width="53.140625" style="4" customWidth="1"/>
    <col min="3577" max="3579" width="0" style="4" hidden="1" customWidth="1"/>
    <col min="3580" max="3580" width="20.5703125" style="4" customWidth="1"/>
    <col min="3581" max="3830" width="9.140625" style="4"/>
    <col min="3831" max="3831" width="10.5703125" style="4" customWidth="1"/>
    <col min="3832" max="3832" width="53.140625" style="4" customWidth="1"/>
    <col min="3833" max="3835" width="0" style="4" hidden="1" customWidth="1"/>
    <col min="3836" max="3836" width="20.5703125" style="4" customWidth="1"/>
    <col min="3837" max="4086" width="9.140625" style="4"/>
    <col min="4087" max="4087" width="10.5703125" style="4" customWidth="1"/>
    <col min="4088" max="4088" width="53.140625" style="4" customWidth="1"/>
    <col min="4089" max="4091" width="0" style="4" hidden="1" customWidth="1"/>
    <col min="4092" max="4092" width="20.5703125" style="4" customWidth="1"/>
    <col min="4093" max="4342" width="9.140625" style="4"/>
    <col min="4343" max="4343" width="10.5703125" style="4" customWidth="1"/>
    <col min="4344" max="4344" width="53.140625" style="4" customWidth="1"/>
    <col min="4345" max="4347" width="0" style="4" hidden="1" customWidth="1"/>
    <col min="4348" max="4348" width="20.5703125" style="4" customWidth="1"/>
    <col min="4349" max="4598" width="9.140625" style="4"/>
    <col min="4599" max="4599" width="10.5703125" style="4" customWidth="1"/>
    <col min="4600" max="4600" width="53.140625" style="4" customWidth="1"/>
    <col min="4601" max="4603" width="0" style="4" hidden="1" customWidth="1"/>
    <col min="4604" max="4604" width="20.5703125" style="4" customWidth="1"/>
    <col min="4605" max="4854" width="9.140625" style="4"/>
    <col min="4855" max="4855" width="10.5703125" style="4" customWidth="1"/>
    <col min="4856" max="4856" width="53.140625" style="4" customWidth="1"/>
    <col min="4857" max="4859" width="0" style="4" hidden="1" customWidth="1"/>
    <col min="4860" max="4860" width="20.5703125" style="4" customWidth="1"/>
    <col min="4861" max="5110" width="9.140625" style="4"/>
    <col min="5111" max="5111" width="10.5703125" style="4" customWidth="1"/>
    <col min="5112" max="5112" width="53.140625" style="4" customWidth="1"/>
    <col min="5113" max="5115" width="0" style="4" hidden="1" customWidth="1"/>
    <col min="5116" max="5116" width="20.5703125" style="4" customWidth="1"/>
    <col min="5117" max="5366" width="9.140625" style="4"/>
    <col min="5367" max="5367" width="10.5703125" style="4" customWidth="1"/>
    <col min="5368" max="5368" width="53.140625" style="4" customWidth="1"/>
    <col min="5369" max="5371" width="0" style="4" hidden="1" customWidth="1"/>
    <col min="5372" max="5372" width="20.5703125" style="4" customWidth="1"/>
    <col min="5373" max="5622" width="9.140625" style="4"/>
    <col min="5623" max="5623" width="10.5703125" style="4" customWidth="1"/>
    <col min="5624" max="5624" width="53.140625" style="4" customWidth="1"/>
    <col min="5625" max="5627" width="0" style="4" hidden="1" customWidth="1"/>
    <col min="5628" max="5628" width="20.5703125" style="4" customWidth="1"/>
    <col min="5629" max="5878" width="9.140625" style="4"/>
    <col min="5879" max="5879" width="10.5703125" style="4" customWidth="1"/>
    <col min="5880" max="5880" width="53.140625" style="4" customWidth="1"/>
    <col min="5881" max="5883" width="0" style="4" hidden="1" customWidth="1"/>
    <col min="5884" max="5884" width="20.5703125" style="4" customWidth="1"/>
    <col min="5885" max="6134" width="9.140625" style="4"/>
    <col min="6135" max="6135" width="10.5703125" style="4" customWidth="1"/>
    <col min="6136" max="6136" width="53.140625" style="4" customWidth="1"/>
    <col min="6137" max="6139" width="0" style="4" hidden="1" customWidth="1"/>
    <col min="6140" max="6140" width="20.5703125" style="4" customWidth="1"/>
    <col min="6141" max="6390" width="9.140625" style="4"/>
    <col min="6391" max="6391" width="10.5703125" style="4" customWidth="1"/>
    <col min="6392" max="6392" width="53.140625" style="4" customWidth="1"/>
    <col min="6393" max="6395" width="0" style="4" hidden="1" customWidth="1"/>
    <col min="6396" max="6396" width="20.5703125" style="4" customWidth="1"/>
    <col min="6397" max="6646" width="9.140625" style="4"/>
    <col min="6647" max="6647" width="10.5703125" style="4" customWidth="1"/>
    <col min="6648" max="6648" width="53.140625" style="4" customWidth="1"/>
    <col min="6649" max="6651" width="0" style="4" hidden="1" customWidth="1"/>
    <col min="6652" max="6652" width="20.5703125" style="4" customWidth="1"/>
    <col min="6653" max="6902" width="9.140625" style="4"/>
    <col min="6903" max="6903" width="10.5703125" style="4" customWidth="1"/>
    <col min="6904" max="6904" width="53.140625" style="4" customWidth="1"/>
    <col min="6905" max="6907" width="0" style="4" hidden="1" customWidth="1"/>
    <col min="6908" max="6908" width="20.5703125" style="4" customWidth="1"/>
    <col min="6909" max="7158" width="9.140625" style="4"/>
    <col min="7159" max="7159" width="10.5703125" style="4" customWidth="1"/>
    <col min="7160" max="7160" width="53.140625" style="4" customWidth="1"/>
    <col min="7161" max="7163" width="0" style="4" hidden="1" customWidth="1"/>
    <col min="7164" max="7164" width="20.5703125" style="4" customWidth="1"/>
    <col min="7165" max="7414" width="9.140625" style="4"/>
    <col min="7415" max="7415" width="10.5703125" style="4" customWidth="1"/>
    <col min="7416" max="7416" width="53.140625" style="4" customWidth="1"/>
    <col min="7417" max="7419" width="0" style="4" hidden="1" customWidth="1"/>
    <col min="7420" max="7420" width="20.5703125" style="4" customWidth="1"/>
    <col min="7421" max="7670" width="9.140625" style="4"/>
    <col min="7671" max="7671" width="10.5703125" style="4" customWidth="1"/>
    <col min="7672" max="7672" width="53.140625" style="4" customWidth="1"/>
    <col min="7673" max="7675" width="0" style="4" hidden="1" customWidth="1"/>
    <col min="7676" max="7676" width="20.5703125" style="4" customWidth="1"/>
    <col min="7677" max="7926" width="9.140625" style="4"/>
    <col min="7927" max="7927" width="10.5703125" style="4" customWidth="1"/>
    <col min="7928" max="7928" width="53.140625" style="4" customWidth="1"/>
    <col min="7929" max="7931" width="0" style="4" hidden="1" customWidth="1"/>
    <col min="7932" max="7932" width="20.5703125" style="4" customWidth="1"/>
    <col min="7933" max="8182" width="9.140625" style="4"/>
    <col min="8183" max="8183" width="10.5703125" style="4" customWidth="1"/>
    <col min="8184" max="8184" width="53.140625" style="4" customWidth="1"/>
    <col min="8185" max="8187" width="0" style="4" hidden="1" customWidth="1"/>
    <col min="8188" max="8188" width="20.5703125" style="4" customWidth="1"/>
    <col min="8189" max="8438" width="9.140625" style="4"/>
    <col min="8439" max="8439" width="10.5703125" style="4" customWidth="1"/>
    <col min="8440" max="8440" width="53.140625" style="4" customWidth="1"/>
    <col min="8441" max="8443" width="0" style="4" hidden="1" customWidth="1"/>
    <col min="8444" max="8444" width="20.5703125" style="4" customWidth="1"/>
    <col min="8445" max="8694" width="9.140625" style="4"/>
    <col min="8695" max="8695" width="10.5703125" style="4" customWidth="1"/>
    <col min="8696" max="8696" width="53.140625" style="4" customWidth="1"/>
    <col min="8697" max="8699" width="0" style="4" hidden="1" customWidth="1"/>
    <col min="8700" max="8700" width="20.5703125" style="4" customWidth="1"/>
    <col min="8701" max="8950" width="9.140625" style="4"/>
    <col min="8951" max="8951" width="10.5703125" style="4" customWidth="1"/>
    <col min="8952" max="8952" width="53.140625" style="4" customWidth="1"/>
    <col min="8953" max="8955" width="0" style="4" hidden="1" customWidth="1"/>
    <col min="8956" max="8956" width="20.5703125" style="4" customWidth="1"/>
    <col min="8957" max="9206" width="9.140625" style="4"/>
    <col min="9207" max="9207" width="10.5703125" style="4" customWidth="1"/>
    <col min="9208" max="9208" width="53.140625" style="4" customWidth="1"/>
    <col min="9209" max="9211" width="0" style="4" hidden="1" customWidth="1"/>
    <col min="9212" max="9212" width="20.5703125" style="4" customWidth="1"/>
    <col min="9213" max="9462" width="9.140625" style="4"/>
    <col min="9463" max="9463" width="10.5703125" style="4" customWidth="1"/>
    <col min="9464" max="9464" width="53.140625" style="4" customWidth="1"/>
    <col min="9465" max="9467" width="0" style="4" hidden="1" customWidth="1"/>
    <col min="9468" max="9468" width="20.5703125" style="4" customWidth="1"/>
    <col min="9469" max="9718" width="9.140625" style="4"/>
    <col min="9719" max="9719" width="10.5703125" style="4" customWidth="1"/>
    <col min="9720" max="9720" width="53.140625" style="4" customWidth="1"/>
    <col min="9721" max="9723" width="0" style="4" hidden="1" customWidth="1"/>
    <col min="9724" max="9724" width="20.5703125" style="4" customWidth="1"/>
    <col min="9725" max="9974" width="9.140625" style="4"/>
    <col min="9975" max="9975" width="10.5703125" style="4" customWidth="1"/>
    <col min="9976" max="9976" width="53.140625" style="4" customWidth="1"/>
    <col min="9977" max="9979" width="0" style="4" hidden="1" customWidth="1"/>
    <col min="9980" max="9980" width="20.5703125" style="4" customWidth="1"/>
    <col min="9981" max="10230" width="9.140625" style="4"/>
    <col min="10231" max="10231" width="10.5703125" style="4" customWidth="1"/>
    <col min="10232" max="10232" width="53.140625" style="4" customWidth="1"/>
    <col min="10233" max="10235" width="0" style="4" hidden="1" customWidth="1"/>
    <col min="10236" max="10236" width="20.5703125" style="4" customWidth="1"/>
    <col min="10237" max="10486" width="9.140625" style="4"/>
    <col min="10487" max="10487" width="10.5703125" style="4" customWidth="1"/>
    <col min="10488" max="10488" width="53.140625" style="4" customWidth="1"/>
    <col min="10489" max="10491" width="0" style="4" hidden="1" customWidth="1"/>
    <col min="10492" max="10492" width="20.5703125" style="4" customWidth="1"/>
    <col min="10493" max="10742" width="9.140625" style="4"/>
    <col min="10743" max="10743" width="10.5703125" style="4" customWidth="1"/>
    <col min="10744" max="10744" width="53.140625" style="4" customWidth="1"/>
    <col min="10745" max="10747" width="0" style="4" hidden="1" customWidth="1"/>
    <col min="10748" max="10748" width="20.5703125" style="4" customWidth="1"/>
    <col min="10749" max="10998" width="9.140625" style="4"/>
    <col min="10999" max="10999" width="10.5703125" style="4" customWidth="1"/>
    <col min="11000" max="11000" width="53.140625" style="4" customWidth="1"/>
    <col min="11001" max="11003" width="0" style="4" hidden="1" customWidth="1"/>
    <col min="11004" max="11004" width="20.5703125" style="4" customWidth="1"/>
    <col min="11005" max="11254" width="9.140625" style="4"/>
    <col min="11255" max="11255" width="10.5703125" style="4" customWidth="1"/>
    <col min="11256" max="11256" width="53.140625" style="4" customWidth="1"/>
    <col min="11257" max="11259" width="0" style="4" hidden="1" customWidth="1"/>
    <col min="11260" max="11260" width="20.5703125" style="4" customWidth="1"/>
    <col min="11261" max="11510" width="9.140625" style="4"/>
    <col min="11511" max="11511" width="10.5703125" style="4" customWidth="1"/>
    <col min="11512" max="11512" width="53.140625" style="4" customWidth="1"/>
    <col min="11513" max="11515" width="0" style="4" hidden="1" customWidth="1"/>
    <col min="11516" max="11516" width="20.5703125" style="4" customWidth="1"/>
    <col min="11517" max="11766" width="9.140625" style="4"/>
    <col min="11767" max="11767" width="10.5703125" style="4" customWidth="1"/>
    <col min="11768" max="11768" width="53.140625" style="4" customWidth="1"/>
    <col min="11769" max="11771" width="0" style="4" hidden="1" customWidth="1"/>
    <col min="11772" max="11772" width="20.5703125" style="4" customWidth="1"/>
    <col min="11773" max="12022" width="9.140625" style="4"/>
    <col min="12023" max="12023" width="10.5703125" style="4" customWidth="1"/>
    <col min="12024" max="12024" width="53.140625" style="4" customWidth="1"/>
    <col min="12025" max="12027" width="0" style="4" hidden="1" customWidth="1"/>
    <col min="12028" max="12028" width="20.5703125" style="4" customWidth="1"/>
    <col min="12029" max="12278" width="9.140625" style="4"/>
    <col min="12279" max="12279" width="10.5703125" style="4" customWidth="1"/>
    <col min="12280" max="12280" width="53.140625" style="4" customWidth="1"/>
    <col min="12281" max="12283" width="0" style="4" hidden="1" customWidth="1"/>
    <col min="12284" max="12284" width="20.5703125" style="4" customWidth="1"/>
    <col min="12285" max="12534" width="9.140625" style="4"/>
    <col min="12535" max="12535" width="10.5703125" style="4" customWidth="1"/>
    <col min="12536" max="12536" width="53.140625" style="4" customWidth="1"/>
    <col min="12537" max="12539" width="0" style="4" hidden="1" customWidth="1"/>
    <col min="12540" max="12540" width="20.5703125" style="4" customWidth="1"/>
    <col min="12541" max="12790" width="9.140625" style="4"/>
    <col min="12791" max="12791" width="10.5703125" style="4" customWidth="1"/>
    <col min="12792" max="12792" width="53.140625" style="4" customWidth="1"/>
    <col min="12793" max="12795" width="0" style="4" hidden="1" customWidth="1"/>
    <col min="12796" max="12796" width="20.5703125" style="4" customWidth="1"/>
    <col min="12797" max="13046" width="9.140625" style="4"/>
    <col min="13047" max="13047" width="10.5703125" style="4" customWidth="1"/>
    <col min="13048" max="13048" width="53.140625" style="4" customWidth="1"/>
    <col min="13049" max="13051" width="0" style="4" hidden="1" customWidth="1"/>
    <col min="13052" max="13052" width="20.5703125" style="4" customWidth="1"/>
    <col min="13053" max="13302" width="9.140625" style="4"/>
    <col min="13303" max="13303" width="10.5703125" style="4" customWidth="1"/>
    <col min="13304" max="13304" width="53.140625" style="4" customWidth="1"/>
    <col min="13305" max="13307" width="0" style="4" hidden="1" customWidth="1"/>
    <col min="13308" max="13308" width="20.5703125" style="4" customWidth="1"/>
    <col min="13309" max="13558" width="9.140625" style="4"/>
    <col min="13559" max="13559" width="10.5703125" style="4" customWidth="1"/>
    <col min="13560" max="13560" width="53.140625" style="4" customWidth="1"/>
    <col min="13561" max="13563" width="0" style="4" hidden="1" customWidth="1"/>
    <col min="13564" max="13564" width="20.5703125" style="4" customWidth="1"/>
    <col min="13565" max="13814" width="9.140625" style="4"/>
    <col min="13815" max="13815" width="10.5703125" style="4" customWidth="1"/>
    <col min="13816" max="13816" width="53.140625" style="4" customWidth="1"/>
    <col min="13817" max="13819" width="0" style="4" hidden="1" customWidth="1"/>
    <col min="13820" max="13820" width="20.5703125" style="4" customWidth="1"/>
    <col min="13821" max="14070" width="9.140625" style="4"/>
    <col min="14071" max="14071" width="10.5703125" style="4" customWidth="1"/>
    <col min="14072" max="14072" width="53.140625" style="4" customWidth="1"/>
    <col min="14073" max="14075" width="0" style="4" hidden="1" customWidth="1"/>
    <col min="14076" max="14076" width="20.5703125" style="4" customWidth="1"/>
    <col min="14077" max="14326" width="9.140625" style="4"/>
    <col min="14327" max="14327" width="10.5703125" style="4" customWidth="1"/>
    <col min="14328" max="14328" width="53.140625" style="4" customWidth="1"/>
    <col min="14329" max="14331" width="0" style="4" hidden="1" customWidth="1"/>
    <col min="14332" max="14332" width="20.5703125" style="4" customWidth="1"/>
    <col min="14333" max="14582" width="9.140625" style="4"/>
    <col min="14583" max="14583" width="10.5703125" style="4" customWidth="1"/>
    <col min="14584" max="14584" width="53.140625" style="4" customWidth="1"/>
    <col min="14585" max="14587" width="0" style="4" hidden="1" customWidth="1"/>
    <col min="14588" max="14588" width="20.5703125" style="4" customWidth="1"/>
    <col min="14589" max="14838" width="9.140625" style="4"/>
    <col min="14839" max="14839" width="10.5703125" style="4" customWidth="1"/>
    <col min="14840" max="14840" width="53.140625" style="4" customWidth="1"/>
    <col min="14841" max="14843" width="0" style="4" hidden="1" customWidth="1"/>
    <col min="14844" max="14844" width="20.5703125" style="4" customWidth="1"/>
    <col min="14845" max="15094" width="9.140625" style="4"/>
    <col min="15095" max="15095" width="10.5703125" style="4" customWidth="1"/>
    <col min="15096" max="15096" width="53.140625" style="4" customWidth="1"/>
    <col min="15097" max="15099" width="0" style="4" hidden="1" customWidth="1"/>
    <col min="15100" max="15100" width="20.5703125" style="4" customWidth="1"/>
    <col min="15101" max="15350" width="9.140625" style="4"/>
    <col min="15351" max="15351" width="10.5703125" style="4" customWidth="1"/>
    <col min="15352" max="15352" width="53.140625" style="4" customWidth="1"/>
    <col min="15353" max="15355" width="0" style="4" hidden="1" customWidth="1"/>
    <col min="15356" max="15356" width="20.5703125" style="4" customWidth="1"/>
    <col min="15357" max="15606" width="9.140625" style="4"/>
    <col min="15607" max="15607" width="10.5703125" style="4" customWidth="1"/>
    <col min="15608" max="15608" width="53.140625" style="4" customWidth="1"/>
    <col min="15609" max="15611" width="0" style="4" hidden="1" customWidth="1"/>
    <col min="15612" max="15612" width="20.5703125" style="4" customWidth="1"/>
    <col min="15613" max="15862" width="9.140625" style="4"/>
    <col min="15863" max="15863" width="10.5703125" style="4" customWidth="1"/>
    <col min="15864" max="15864" width="53.140625" style="4" customWidth="1"/>
    <col min="15865" max="15867" width="0" style="4" hidden="1" customWidth="1"/>
    <col min="15868" max="15868" width="20.5703125" style="4" customWidth="1"/>
    <col min="15869" max="16118" width="9.140625" style="4"/>
    <col min="16119" max="16119" width="10.5703125" style="4" customWidth="1"/>
    <col min="16120" max="16120" width="53.140625" style="4" customWidth="1"/>
    <col min="16121" max="16123" width="0" style="4" hidden="1" customWidth="1"/>
    <col min="16124" max="16124" width="20.5703125" style="4" customWidth="1"/>
    <col min="16125" max="16384" width="9.140625" style="4"/>
  </cols>
  <sheetData>
    <row r="1" spans="1:5">
      <c r="A1" s="321" t="s">
        <v>174</v>
      </c>
      <c r="B1" s="321"/>
      <c r="C1" s="321"/>
      <c r="D1" s="321"/>
      <c r="E1" s="321"/>
    </row>
    <row r="2" spans="1:5">
      <c r="A2" s="8" t="str">
        <f>Equity!A2</f>
        <v>"Стандарт Проперти Групп" ХК</v>
      </c>
      <c r="B2" s="137"/>
      <c r="C2" s="323" t="str">
        <f>+Balance!D3</f>
        <v>2025 оны 12-р сарын 31</v>
      </c>
      <c r="D2" s="323"/>
      <c r="E2" s="323"/>
    </row>
    <row r="3" spans="1:5">
      <c r="A3" s="3" t="s">
        <v>175</v>
      </c>
      <c r="B3" s="3"/>
      <c r="C3" s="3"/>
      <c r="D3" s="3"/>
      <c r="E3" s="34" t="s">
        <v>22</v>
      </c>
    </row>
    <row r="4" spans="1:5" ht="23.25" customHeight="1">
      <c r="A4" s="35" t="s">
        <v>23</v>
      </c>
      <c r="B4" s="36" t="s">
        <v>176</v>
      </c>
      <c r="C4" s="37" t="s">
        <v>177</v>
      </c>
      <c r="D4" s="313" t="s">
        <v>760</v>
      </c>
      <c r="E4" s="37" t="s">
        <v>177</v>
      </c>
    </row>
    <row r="5" spans="1:5">
      <c r="A5" s="38">
        <v>1</v>
      </c>
      <c r="B5" s="38" t="s">
        <v>178</v>
      </c>
      <c r="C5" s="39"/>
      <c r="D5" s="314"/>
      <c r="E5" s="39"/>
    </row>
    <row r="6" spans="1:5">
      <c r="A6" s="40">
        <v>1.1000000000000001</v>
      </c>
      <c r="B6" s="40" t="s">
        <v>179</v>
      </c>
      <c r="C6" s="39"/>
      <c r="D6" s="39"/>
      <c r="E6" s="39"/>
    </row>
    <row r="7" spans="1:5">
      <c r="A7" s="322"/>
      <c r="B7" s="41" t="s">
        <v>180</v>
      </c>
      <c r="C7" s="39"/>
      <c r="D7" s="148"/>
      <c r="E7" s="54"/>
    </row>
    <row r="8" spans="1:5">
      <c r="A8" s="322"/>
      <c r="B8" s="40" t="s">
        <v>181</v>
      </c>
      <c r="C8" s="39"/>
      <c r="D8" s="56"/>
      <c r="E8" s="39"/>
    </row>
    <row r="9" spans="1:5">
      <c r="A9" s="322"/>
      <c r="B9" s="40" t="s">
        <v>182</v>
      </c>
      <c r="C9" s="39"/>
      <c r="D9" s="56"/>
      <c r="E9" s="39"/>
    </row>
    <row r="10" spans="1:5">
      <c r="A10" s="322"/>
      <c r="B10" s="40" t="s">
        <v>183</v>
      </c>
      <c r="C10" s="39"/>
      <c r="D10" s="56"/>
      <c r="E10" s="39"/>
    </row>
    <row r="11" spans="1:5">
      <c r="A11" s="322"/>
      <c r="B11" s="40" t="s">
        <v>184</v>
      </c>
      <c r="C11" s="39"/>
      <c r="D11" s="56"/>
      <c r="E11" s="39"/>
    </row>
    <row r="12" spans="1:5">
      <c r="A12" s="322"/>
      <c r="B12" s="40" t="s">
        <v>185</v>
      </c>
      <c r="C12" s="39"/>
      <c r="D12" s="56"/>
      <c r="E12" s="56">
        <f>'гүйлгээ баланс '!I193</f>
        <v>155577.60999999999</v>
      </c>
    </row>
    <row r="13" spans="1:5">
      <c r="A13" s="40">
        <v>1.2</v>
      </c>
      <c r="B13" s="41" t="s">
        <v>186</v>
      </c>
      <c r="C13" s="39"/>
      <c r="D13" s="56">
        <v>18920</v>
      </c>
      <c r="E13" s="146">
        <f>SUM(E14:E22)</f>
        <v>14507980.370000001</v>
      </c>
    </row>
    <row r="14" spans="1:5">
      <c r="A14" s="322"/>
      <c r="B14" s="41" t="s">
        <v>187</v>
      </c>
      <c r="C14" s="39"/>
      <c r="D14" s="56">
        <v>0</v>
      </c>
      <c r="E14" s="56">
        <v>2500000</v>
      </c>
    </row>
    <row r="15" spans="1:5">
      <c r="A15" s="322"/>
      <c r="B15" s="41" t="s">
        <v>188</v>
      </c>
      <c r="C15" s="39"/>
      <c r="D15" s="56">
        <v>0</v>
      </c>
      <c r="E15" s="56">
        <f>'гүйлгээ баланс '!H112</f>
        <v>3645782.6</v>
      </c>
    </row>
    <row r="16" spans="1:5">
      <c r="A16" s="322"/>
      <c r="B16" s="41" t="s">
        <v>189</v>
      </c>
      <c r="C16" s="39"/>
      <c r="D16" s="56"/>
      <c r="E16" s="56"/>
    </row>
    <row r="17" spans="1:6">
      <c r="A17" s="322"/>
      <c r="B17" s="40" t="s">
        <v>190</v>
      </c>
      <c r="C17" s="39"/>
      <c r="D17" s="56"/>
      <c r="E17" s="56">
        <f>6500000+230000.4</f>
        <v>6730000.4000000004</v>
      </c>
      <c r="F17" s="273">
        <f>14507980.37-E13</f>
        <v>0</v>
      </c>
    </row>
    <row r="18" spans="1:6">
      <c r="A18" s="322"/>
      <c r="B18" s="40" t="s">
        <v>191</v>
      </c>
      <c r="C18" s="39"/>
      <c r="D18" s="56">
        <v>0</v>
      </c>
      <c r="E18" s="56">
        <v>0</v>
      </c>
    </row>
    <row r="19" spans="1:6">
      <c r="A19" s="322"/>
      <c r="B19" s="40" t="s">
        <v>192</v>
      </c>
      <c r="C19" s="39"/>
      <c r="D19" s="56"/>
      <c r="E19" s="56"/>
    </row>
    <row r="20" spans="1:6">
      <c r="A20" s="322"/>
      <c r="B20" s="40" t="s">
        <v>193</v>
      </c>
      <c r="C20" s="39"/>
      <c r="D20" s="56">
        <v>0</v>
      </c>
      <c r="E20" s="56">
        <f>'гүйлгээ баланс '!H129</f>
        <v>1632197.37</v>
      </c>
    </row>
    <row r="21" spans="1:6">
      <c r="A21" s="322"/>
      <c r="B21" s="40" t="s">
        <v>194</v>
      </c>
      <c r="C21" s="39"/>
      <c r="D21" s="56"/>
      <c r="E21" s="56"/>
    </row>
    <row r="22" spans="1:6">
      <c r="A22" s="322"/>
      <c r="B22" s="42" t="s">
        <v>195</v>
      </c>
      <c r="C22" s="39"/>
      <c r="D22" s="56">
        <v>18920</v>
      </c>
      <c r="E22" s="56"/>
    </row>
    <row r="23" spans="1:6">
      <c r="A23" s="40">
        <v>1.3</v>
      </c>
      <c r="B23" s="38" t="s">
        <v>196</v>
      </c>
      <c r="C23" s="46"/>
      <c r="D23" s="146">
        <v>-18920</v>
      </c>
      <c r="E23" s="146">
        <f>E12-E13</f>
        <v>-14352402.760000002</v>
      </c>
    </row>
    <row r="24" spans="1:6">
      <c r="A24" s="38">
        <v>2</v>
      </c>
      <c r="B24" s="38" t="s">
        <v>197</v>
      </c>
      <c r="C24" s="46"/>
      <c r="D24" s="146"/>
      <c r="E24" s="146"/>
    </row>
    <row r="25" spans="1:6">
      <c r="A25" s="40">
        <v>2.1</v>
      </c>
      <c r="B25" s="41" t="s">
        <v>179</v>
      </c>
      <c r="C25" s="43"/>
      <c r="D25" s="147">
        <v>0</v>
      </c>
      <c r="E25" s="147">
        <f>SUM(E26:E32)</f>
        <v>0</v>
      </c>
    </row>
    <row r="26" spans="1:6">
      <c r="A26" s="44"/>
      <c r="B26" s="41" t="s">
        <v>198</v>
      </c>
      <c r="C26" s="39"/>
      <c r="D26" s="56"/>
      <c r="E26" s="56"/>
    </row>
    <row r="27" spans="1:6">
      <c r="A27" s="45"/>
      <c r="B27" s="40" t="s">
        <v>199</v>
      </c>
      <c r="C27" s="39"/>
      <c r="D27" s="56"/>
      <c r="E27" s="56"/>
    </row>
    <row r="28" spans="1:6">
      <c r="A28" s="45"/>
      <c r="B28" s="40" t="s">
        <v>200</v>
      </c>
      <c r="C28" s="39"/>
      <c r="D28" s="56"/>
      <c r="E28" s="56"/>
    </row>
    <row r="29" spans="1:6">
      <c r="A29" s="45"/>
      <c r="B29" s="41" t="s">
        <v>201</v>
      </c>
      <c r="C29" s="39"/>
      <c r="D29" s="56"/>
      <c r="E29" s="56"/>
    </row>
    <row r="30" spans="1:6">
      <c r="A30" s="45"/>
      <c r="B30" s="41" t="s">
        <v>202</v>
      </c>
      <c r="C30" s="39"/>
      <c r="D30" s="56"/>
      <c r="E30" s="56"/>
    </row>
    <row r="31" spans="1:6">
      <c r="A31" s="45"/>
      <c r="B31" s="41" t="s">
        <v>203</v>
      </c>
      <c r="C31" s="39"/>
      <c r="D31" s="56"/>
      <c r="E31" s="56"/>
    </row>
    <row r="32" spans="1:6">
      <c r="A32" s="45"/>
      <c r="B32" s="41" t="s">
        <v>204</v>
      </c>
      <c r="C32" s="39"/>
      <c r="D32" s="56"/>
      <c r="E32" s="56"/>
    </row>
    <row r="33" spans="1:5">
      <c r="A33" s="40">
        <v>2.2000000000000002</v>
      </c>
      <c r="B33" s="41" t="s">
        <v>186</v>
      </c>
      <c r="C33" s="43"/>
      <c r="D33" s="147">
        <v>0</v>
      </c>
      <c r="E33" s="147">
        <f>SUM(E34:E38)</f>
        <v>0</v>
      </c>
    </row>
    <row r="34" spans="1:5">
      <c r="A34" s="44"/>
      <c r="B34" s="41" t="s">
        <v>205</v>
      </c>
      <c r="C34" s="39"/>
      <c r="D34" s="56">
        <v>0</v>
      </c>
      <c r="E34" s="56">
        <v>0</v>
      </c>
    </row>
    <row r="35" spans="1:5">
      <c r="A35" s="45"/>
      <c r="B35" s="41" t="s">
        <v>206</v>
      </c>
      <c r="C35" s="39"/>
      <c r="D35" s="56"/>
      <c r="E35" s="56"/>
    </row>
    <row r="36" spans="1:5">
      <c r="A36" s="45"/>
      <c r="B36" s="41" t="s">
        <v>207</v>
      </c>
      <c r="C36" s="39"/>
      <c r="D36" s="56"/>
      <c r="E36" s="56"/>
    </row>
    <row r="37" spans="1:5">
      <c r="A37" s="45"/>
      <c r="B37" s="41" t="s">
        <v>208</v>
      </c>
      <c r="C37" s="39"/>
      <c r="D37" s="56"/>
      <c r="E37" s="56"/>
    </row>
    <row r="38" spans="1:5">
      <c r="A38" s="45"/>
      <c r="B38" s="41" t="s">
        <v>209</v>
      </c>
      <c r="C38" s="39"/>
      <c r="D38" s="56"/>
      <c r="E38" s="56"/>
    </row>
    <row r="39" spans="1:5" ht="24">
      <c r="A39" s="40">
        <v>2.2999999999999998</v>
      </c>
      <c r="B39" s="38" t="s">
        <v>210</v>
      </c>
      <c r="C39" s="46"/>
      <c r="D39" s="146">
        <v>0</v>
      </c>
      <c r="E39" s="146">
        <f>E25-E33</f>
        <v>0</v>
      </c>
    </row>
    <row r="40" spans="1:5">
      <c r="A40" s="38">
        <v>3</v>
      </c>
      <c r="B40" s="38" t="s">
        <v>211</v>
      </c>
      <c r="C40" s="39"/>
      <c r="D40" s="56"/>
      <c r="E40" s="56"/>
    </row>
    <row r="41" spans="1:5">
      <c r="A41" s="40">
        <v>3.1</v>
      </c>
      <c r="B41" s="41" t="s">
        <v>179</v>
      </c>
      <c r="C41" s="39"/>
      <c r="D41" s="56">
        <v>0</v>
      </c>
      <c r="E41" s="56">
        <f>SUM(E42:E44)</f>
        <v>2607607980.3699999</v>
      </c>
    </row>
    <row r="42" spans="1:5">
      <c r="A42" s="44"/>
      <c r="B42" s="41" t="s">
        <v>212</v>
      </c>
      <c r="C42" s="39"/>
      <c r="D42" s="148"/>
      <c r="E42" s="149">
        <f>'гүйлгээ баланс '!I26</f>
        <v>14507980.369999999</v>
      </c>
    </row>
    <row r="43" spans="1:5">
      <c r="A43" s="45"/>
      <c r="B43" s="41" t="s">
        <v>213</v>
      </c>
      <c r="C43" s="39"/>
      <c r="D43" s="56">
        <v>0</v>
      </c>
      <c r="E43" s="56">
        <f>'гүйлгээ баланс '!H18</f>
        <v>2593100000</v>
      </c>
    </row>
    <row r="44" spans="1:5">
      <c r="A44" s="45"/>
      <c r="B44" s="40" t="s">
        <v>214</v>
      </c>
      <c r="C44" s="39"/>
      <c r="D44" s="56"/>
      <c r="E44" s="56"/>
    </row>
    <row r="45" spans="1:5">
      <c r="A45" s="40">
        <v>3.2</v>
      </c>
      <c r="B45" s="40" t="s">
        <v>186</v>
      </c>
      <c r="C45" s="39"/>
      <c r="D45" s="56">
        <v>0</v>
      </c>
      <c r="E45" s="56">
        <f>SUM(E46:E49)</f>
        <v>2593176557.7600002</v>
      </c>
    </row>
    <row r="46" spans="1:5">
      <c r="A46" s="44"/>
      <c r="B46" s="40" t="s">
        <v>215</v>
      </c>
      <c r="C46" s="39"/>
      <c r="D46" s="56">
        <v>0</v>
      </c>
      <c r="E46" s="56">
        <f>E43+76557.76</f>
        <v>2593176557.7600002</v>
      </c>
    </row>
    <row r="47" spans="1:5">
      <c r="A47" s="45"/>
      <c r="B47" s="40" t="s">
        <v>216</v>
      </c>
      <c r="C47" s="39"/>
      <c r="D47" s="56"/>
      <c r="E47" s="56"/>
    </row>
    <row r="48" spans="1:5">
      <c r="A48" s="45"/>
      <c r="B48" s="40" t="s">
        <v>217</v>
      </c>
      <c r="C48" s="39"/>
      <c r="D48" s="56"/>
      <c r="E48" s="56"/>
    </row>
    <row r="49" spans="1:8">
      <c r="A49" s="45"/>
      <c r="B49" s="40" t="s">
        <v>218</v>
      </c>
      <c r="C49" s="39"/>
      <c r="D49" s="56"/>
      <c r="E49" s="56"/>
    </row>
    <row r="50" spans="1:8">
      <c r="A50" s="38">
        <v>3.3</v>
      </c>
      <c r="B50" s="38" t="s">
        <v>219</v>
      </c>
      <c r="C50" s="46"/>
      <c r="D50" s="146">
        <v>0</v>
      </c>
      <c r="E50" s="146">
        <f>E41-E45</f>
        <v>14431422.609999657</v>
      </c>
    </row>
    <row r="51" spans="1:8">
      <c r="A51" s="47">
        <v>4</v>
      </c>
      <c r="B51" s="47" t="s">
        <v>220</v>
      </c>
      <c r="C51" s="48"/>
      <c r="D51" s="150">
        <v>-18920</v>
      </c>
      <c r="E51" s="150">
        <f>E23+E39+E50</f>
        <v>79019.849999655038</v>
      </c>
    </row>
    <row r="52" spans="1:8">
      <c r="A52" s="38">
        <v>5</v>
      </c>
      <c r="B52" s="38" t="s">
        <v>221</v>
      </c>
      <c r="C52" s="39"/>
      <c r="D52" s="56">
        <v>25920</v>
      </c>
      <c r="E52" s="56">
        <f>Balance!C9</f>
        <v>7000</v>
      </c>
    </row>
    <row r="53" spans="1:8">
      <c r="A53" s="38">
        <v>6</v>
      </c>
      <c r="B53" s="38" t="s">
        <v>222</v>
      </c>
      <c r="C53" s="39"/>
      <c r="D53" s="56">
        <v>7000</v>
      </c>
      <c r="E53" s="56">
        <f>Balance!D9</f>
        <v>86019.85</v>
      </c>
      <c r="F53" s="273">
        <f>E53-E52</f>
        <v>79019.850000000006</v>
      </c>
      <c r="H53" s="273">
        <f>E51-F53</f>
        <v>-3.4496770240366459E-7</v>
      </c>
    </row>
    <row r="54" spans="1:8">
      <c r="A54" s="162"/>
      <c r="B54" s="162"/>
      <c r="C54" s="139"/>
      <c r="D54" s="148"/>
      <c r="E54" s="148">
        <f>E53-E52-E51</f>
        <v>3.4496770240366459E-7</v>
      </c>
    </row>
    <row r="55" spans="1:8">
      <c r="A55" s="162"/>
      <c r="B55" s="162"/>
      <c r="C55" s="139"/>
      <c r="D55" s="139"/>
      <c r="E55" s="148"/>
    </row>
    <row r="56" spans="1:8" s="51" customFormat="1" ht="15">
      <c r="A56" s="49" t="s">
        <v>223</v>
      </c>
      <c r="B56" s="50"/>
      <c r="C56" s="50"/>
      <c r="D56" s="50"/>
      <c r="E56" s="151">
        <v>0</v>
      </c>
    </row>
    <row r="57" spans="1:8">
      <c r="A57" s="2" t="s">
        <v>227</v>
      </c>
      <c r="B57" s="3" t="s">
        <v>614</v>
      </c>
      <c r="C57" s="3"/>
      <c r="D57" s="3"/>
      <c r="E57" s="34"/>
    </row>
    <row r="58" spans="1:8">
      <c r="A58" s="2"/>
      <c r="B58" s="3"/>
      <c r="C58" s="3"/>
      <c r="D58" s="3"/>
      <c r="E58" s="34"/>
    </row>
    <row r="59" spans="1:8">
      <c r="A59" s="2"/>
      <c r="B59" s="2" t="s">
        <v>611</v>
      </c>
      <c r="C59"/>
      <c r="D59"/>
      <c r="E59" s="34"/>
    </row>
  </sheetData>
  <mergeCells count="5">
    <mergeCell ref="A1:E1"/>
    <mergeCell ref="A7:A12"/>
    <mergeCell ref="A14:A22"/>
    <mergeCell ref="C2:E2"/>
    <mergeCell ref="D4:D5"/>
  </mergeCells>
  <pageMargins left="0.70866141732283472" right="0.70866141732283472" top="0.27559055118110237" bottom="0.27559055118110237" header="0.31496062992125984" footer="0.31496062992125984"/>
  <pageSetup scale="80" orientation="portrait" horizontalDpi="360" verticalDpi="36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I38"/>
  <sheetViews>
    <sheetView workbookViewId="0">
      <selection activeCell="F31" sqref="F31"/>
    </sheetView>
  </sheetViews>
  <sheetFormatPr defaultRowHeight="12.75"/>
  <cols>
    <col min="1" max="1" width="7" customWidth="1"/>
    <col min="2" max="9" width="9.7109375" customWidth="1"/>
    <col min="257" max="257" width="7" customWidth="1"/>
    <col min="258" max="265" width="9.7109375" customWidth="1"/>
    <col min="513" max="513" width="7" customWidth="1"/>
    <col min="514" max="521" width="9.7109375" customWidth="1"/>
    <col min="769" max="769" width="7" customWidth="1"/>
    <col min="770" max="777" width="9.7109375" customWidth="1"/>
    <col min="1025" max="1025" width="7" customWidth="1"/>
    <col min="1026" max="1033" width="9.7109375" customWidth="1"/>
    <col min="1281" max="1281" width="7" customWidth="1"/>
    <col min="1282" max="1289" width="9.7109375" customWidth="1"/>
    <col min="1537" max="1537" width="7" customWidth="1"/>
    <col min="1538" max="1545" width="9.7109375" customWidth="1"/>
    <col min="1793" max="1793" width="7" customWidth="1"/>
    <col min="1794" max="1801" width="9.7109375" customWidth="1"/>
    <col min="2049" max="2049" width="7" customWidth="1"/>
    <col min="2050" max="2057" width="9.7109375" customWidth="1"/>
    <col min="2305" max="2305" width="7" customWidth="1"/>
    <col min="2306" max="2313" width="9.7109375" customWidth="1"/>
    <col min="2561" max="2561" width="7" customWidth="1"/>
    <col min="2562" max="2569" width="9.7109375" customWidth="1"/>
    <col min="2817" max="2817" width="7" customWidth="1"/>
    <col min="2818" max="2825" width="9.7109375" customWidth="1"/>
    <col min="3073" max="3073" width="7" customWidth="1"/>
    <col min="3074" max="3081" width="9.7109375" customWidth="1"/>
    <col min="3329" max="3329" width="7" customWidth="1"/>
    <col min="3330" max="3337" width="9.7109375" customWidth="1"/>
    <col min="3585" max="3585" width="7" customWidth="1"/>
    <col min="3586" max="3593" width="9.7109375" customWidth="1"/>
    <col min="3841" max="3841" width="7" customWidth="1"/>
    <col min="3842" max="3849" width="9.7109375" customWidth="1"/>
    <col min="4097" max="4097" width="7" customWidth="1"/>
    <col min="4098" max="4105" width="9.7109375" customWidth="1"/>
    <col min="4353" max="4353" width="7" customWidth="1"/>
    <col min="4354" max="4361" width="9.7109375" customWidth="1"/>
    <col min="4609" max="4609" width="7" customWidth="1"/>
    <col min="4610" max="4617" width="9.7109375" customWidth="1"/>
    <col min="4865" max="4865" width="7" customWidth="1"/>
    <col min="4866" max="4873" width="9.7109375" customWidth="1"/>
    <col min="5121" max="5121" width="7" customWidth="1"/>
    <col min="5122" max="5129" width="9.7109375" customWidth="1"/>
    <col min="5377" max="5377" width="7" customWidth="1"/>
    <col min="5378" max="5385" width="9.7109375" customWidth="1"/>
    <col min="5633" max="5633" width="7" customWidth="1"/>
    <col min="5634" max="5641" width="9.7109375" customWidth="1"/>
    <col min="5889" max="5889" width="7" customWidth="1"/>
    <col min="5890" max="5897" width="9.7109375" customWidth="1"/>
    <col min="6145" max="6145" width="7" customWidth="1"/>
    <col min="6146" max="6153" width="9.7109375" customWidth="1"/>
    <col min="6401" max="6401" width="7" customWidth="1"/>
    <col min="6402" max="6409" width="9.7109375" customWidth="1"/>
    <col min="6657" max="6657" width="7" customWidth="1"/>
    <col min="6658" max="6665" width="9.7109375" customWidth="1"/>
    <col min="6913" max="6913" width="7" customWidth="1"/>
    <col min="6914" max="6921" width="9.7109375" customWidth="1"/>
    <col min="7169" max="7169" width="7" customWidth="1"/>
    <col min="7170" max="7177" width="9.7109375" customWidth="1"/>
    <col min="7425" max="7425" width="7" customWidth="1"/>
    <col min="7426" max="7433" width="9.7109375" customWidth="1"/>
    <col min="7681" max="7681" width="7" customWidth="1"/>
    <col min="7682" max="7689" width="9.7109375" customWidth="1"/>
    <col min="7937" max="7937" width="7" customWidth="1"/>
    <col min="7938" max="7945" width="9.7109375" customWidth="1"/>
    <col min="8193" max="8193" width="7" customWidth="1"/>
    <col min="8194" max="8201" width="9.7109375" customWidth="1"/>
    <col min="8449" max="8449" width="7" customWidth="1"/>
    <col min="8450" max="8457" width="9.7109375" customWidth="1"/>
    <col min="8705" max="8705" width="7" customWidth="1"/>
    <col min="8706" max="8713" width="9.7109375" customWidth="1"/>
    <col min="8961" max="8961" width="7" customWidth="1"/>
    <col min="8962" max="8969" width="9.7109375" customWidth="1"/>
    <col min="9217" max="9217" width="7" customWidth="1"/>
    <col min="9218" max="9225" width="9.7109375" customWidth="1"/>
    <col min="9473" max="9473" width="7" customWidth="1"/>
    <col min="9474" max="9481" width="9.7109375" customWidth="1"/>
    <col min="9729" max="9729" width="7" customWidth="1"/>
    <col min="9730" max="9737" width="9.7109375" customWidth="1"/>
    <col min="9985" max="9985" width="7" customWidth="1"/>
    <col min="9986" max="9993" width="9.7109375" customWidth="1"/>
    <col min="10241" max="10241" width="7" customWidth="1"/>
    <col min="10242" max="10249" width="9.7109375" customWidth="1"/>
    <col min="10497" max="10497" width="7" customWidth="1"/>
    <col min="10498" max="10505" width="9.7109375" customWidth="1"/>
    <col min="10753" max="10753" width="7" customWidth="1"/>
    <col min="10754" max="10761" width="9.7109375" customWidth="1"/>
    <col min="11009" max="11009" width="7" customWidth="1"/>
    <col min="11010" max="11017" width="9.7109375" customWidth="1"/>
    <col min="11265" max="11265" width="7" customWidth="1"/>
    <col min="11266" max="11273" width="9.7109375" customWidth="1"/>
    <col min="11521" max="11521" width="7" customWidth="1"/>
    <col min="11522" max="11529" width="9.7109375" customWidth="1"/>
    <col min="11777" max="11777" width="7" customWidth="1"/>
    <col min="11778" max="11785" width="9.7109375" customWidth="1"/>
    <col min="12033" max="12033" width="7" customWidth="1"/>
    <col min="12034" max="12041" width="9.7109375" customWidth="1"/>
    <col min="12289" max="12289" width="7" customWidth="1"/>
    <col min="12290" max="12297" width="9.7109375" customWidth="1"/>
    <col min="12545" max="12545" width="7" customWidth="1"/>
    <col min="12546" max="12553" width="9.7109375" customWidth="1"/>
    <col min="12801" max="12801" width="7" customWidth="1"/>
    <col min="12802" max="12809" width="9.7109375" customWidth="1"/>
    <col min="13057" max="13057" width="7" customWidth="1"/>
    <col min="13058" max="13065" width="9.7109375" customWidth="1"/>
    <col min="13313" max="13313" width="7" customWidth="1"/>
    <col min="13314" max="13321" width="9.7109375" customWidth="1"/>
    <col min="13569" max="13569" width="7" customWidth="1"/>
    <col min="13570" max="13577" width="9.7109375" customWidth="1"/>
    <col min="13825" max="13825" width="7" customWidth="1"/>
    <col min="13826" max="13833" width="9.7109375" customWidth="1"/>
    <col min="14081" max="14081" width="7" customWidth="1"/>
    <col min="14082" max="14089" width="9.7109375" customWidth="1"/>
    <col min="14337" max="14337" width="7" customWidth="1"/>
    <col min="14338" max="14345" width="9.7109375" customWidth="1"/>
    <col min="14593" max="14593" width="7" customWidth="1"/>
    <col min="14594" max="14601" width="9.7109375" customWidth="1"/>
    <col min="14849" max="14849" width="7" customWidth="1"/>
    <col min="14850" max="14857" width="9.7109375" customWidth="1"/>
    <col min="15105" max="15105" width="7" customWidth="1"/>
    <col min="15106" max="15113" width="9.7109375" customWidth="1"/>
    <col min="15361" max="15361" width="7" customWidth="1"/>
    <col min="15362" max="15369" width="9.7109375" customWidth="1"/>
    <col min="15617" max="15617" width="7" customWidth="1"/>
    <col min="15618" max="15625" width="9.7109375" customWidth="1"/>
    <col min="15873" max="15873" width="7" customWidth="1"/>
    <col min="15874" max="15881" width="9.7109375" customWidth="1"/>
    <col min="16129" max="16129" width="7" customWidth="1"/>
    <col min="16130" max="16137" width="9.7109375" customWidth="1"/>
  </cols>
  <sheetData>
    <row r="1" spans="1:9">
      <c r="A1" s="324" t="s">
        <v>265</v>
      </c>
      <c r="B1" s="324"/>
      <c r="C1" s="324"/>
      <c r="D1" s="324"/>
      <c r="E1" s="324"/>
      <c r="F1" s="324"/>
      <c r="G1" s="324"/>
      <c r="H1" s="324"/>
      <c r="I1" s="324"/>
    </row>
    <row r="2" spans="1:9">
      <c r="A2" s="324" t="s">
        <v>266</v>
      </c>
      <c r="B2" s="324"/>
      <c r="C2" s="324"/>
      <c r="D2" s="324"/>
      <c r="E2" s="324"/>
      <c r="F2" s="324"/>
      <c r="G2" s="324"/>
      <c r="H2" s="324"/>
      <c r="I2" s="324"/>
    </row>
    <row r="3" spans="1:9">
      <c r="A3" s="75"/>
    </row>
    <row r="4" spans="1:9">
      <c r="A4" s="67" t="s">
        <v>282</v>
      </c>
      <c r="B4" s="67"/>
      <c r="E4" s="66" t="s">
        <v>267</v>
      </c>
      <c r="F4" s="325" t="s">
        <v>790</v>
      </c>
      <c r="G4" s="325"/>
      <c r="H4" s="325"/>
      <c r="I4" s="325"/>
    </row>
    <row r="5" spans="1:9">
      <c r="A5" s="67" t="s">
        <v>21</v>
      </c>
    </row>
    <row r="6" spans="1:9">
      <c r="A6" s="67"/>
    </row>
    <row r="7" spans="1:9">
      <c r="A7" s="67"/>
    </row>
    <row r="8" spans="1:9">
      <c r="A8" s="67" t="s">
        <v>268</v>
      </c>
    </row>
    <row r="9" spans="1:9">
      <c r="A9" s="76"/>
    </row>
    <row r="10" spans="1:9">
      <c r="A10" s="76" t="s">
        <v>269</v>
      </c>
      <c r="B10" s="325" t="s">
        <v>270</v>
      </c>
      <c r="C10" s="325"/>
      <c r="D10" s="325"/>
      <c r="E10" s="325"/>
      <c r="F10" s="325"/>
      <c r="G10" s="325"/>
      <c r="H10" s="325"/>
      <c r="I10" s="325"/>
    </row>
    <row r="11" spans="1:9">
      <c r="A11" s="76" t="s">
        <v>271</v>
      </c>
      <c r="B11" s="325" t="s">
        <v>272</v>
      </c>
      <c r="C11" s="325"/>
      <c r="D11" s="325"/>
      <c r="E11" s="325"/>
      <c r="F11" s="325"/>
      <c r="G11" s="325"/>
      <c r="H11" s="325"/>
      <c r="I11" s="325"/>
    </row>
    <row r="12" spans="1:9">
      <c r="A12" s="76" t="s">
        <v>273</v>
      </c>
      <c r="B12" s="325" t="s">
        <v>272</v>
      </c>
      <c r="C12" s="325"/>
      <c r="D12" s="325"/>
      <c r="E12" s="325"/>
      <c r="F12" s="325"/>
      <c r="G12" s="325"/>
      <c r="H12" s="325"/>
      <c r="I12" s="325"/>
    </row>
    <row r="13" spans="1:9">
      <c r="A13" s="76"/>
    </row>
    <row r="14" spans="1:9">
      <c r="A14" s="67" t="s">
        <v>274</v>
      </c>
    </row>
    <row r="15" spans="1:9">
      <c r="A15" s="76"/>
    </row>
    <row r="16" spans="1:9">
      <c r="A16" s="76" t="s">
        <v>269</v>
      </c>
      <c r="B16" s="76" t="s">
        <v>275</v>
      </c>
      <c r="D16" s="76" t="s">
        <v>276</v>
      </c>
    </row>
    <row r="17" spans="1:9">
      <c r="A17" s="76" t="s">
        <v>273</v>
      </c>
      <c r="B17" s="76" t="s">
        <v>275</v>
      </c>
    </row>
    <row r="18" spans="1:9">
      <c r="A18" s="67" t="s">
        <v>277</v>
      </c>
    </row>
    <row r="19" spans="1:9">
      <c r="A19" s="76"/>
    </row>
    <row r="20" spans="1:9">
      <c r="A20" s="76" t="s">
        <v>269</v>
      </c>
      <c r="B20" s="76" t="s">
        <v>272</v>
      </c>
    </row>
    <row r="21" spans="1:9">
      <c r="A21" s="76" t="s">
        <v>271</v>
      </c>
      <c r="B21" s="76" t="s">
        <v>272</v>
      </c>
    </row>
    <row r="22" spans="1:9">
      <c r="A22" s="76" t="s">
        <v>273</v>
      </c>
      <c r="B22" s="76" t="s">
        <v>272</v>
      </c>
    </row>
    <row r="23" spans="1:9">
      <c r="A23" s="67"/>
    </row>
    <row r="24" spans="1:9" ht="15" customHeight="1">
      <c r="A24" s="326" t="s">
        <v>278</v>
      </c>
      <c r="B24" s="327"/>
      <c r="C24" s="327"/>
      <c r="D24" s="327"/>
      <c r="E24" s="327"/>
      <c r="F24" s="327"/>
      <c r="G24" s="327"/>
      <c r="H24" s="327"/>
    </row>
    <row r="25" spans="1:9">
      <c r="A25" s="66"/>
    </row>
    <row r="26" spans="1:9" ht="12.75" customHeight="1">
      <c r="A26" s="328" t="s">
        <v>279</v>
      </c>
      <c r="B26" s="328"/>
      <c r="C26" s="328"/>
      <c r="D26" s="328"/>
      <c r="E26" s="328"/>
      <c r="F26" s="328"/>
      <c r="G26" s="328"/>
      <c r="H26" s="328"/>
      <c r="I26" s="328"/>
    </row>
    <row r="27" spans="1:9">
      <c r="A27" s="328"/>
      <c r="B27" s="328"/>
      <c r="C27" s="328"/>
      <c r="D27" s="328"/>
      <c r="E27" s="328"/>
      <c r="F27" s="328"/>
      <c r="G27" s="328"/>
      <c r="H27" s="328"/>
      <c r="I27" s="328"/>
    </row>
    <row r="28" spans="1:9">
      <c r="A28" s="328"/>
      <c r="B28" s="328"/>
      <c r="C28" s="328"/>
      <c r="D28" s="328"/>
      <c r="E28" s="328"/>
      <c r="F28" s="328"/>
      <c r="G28" s="328"/>
      <c r="H28" s="328"/>
      <c r="I28" s="328"/>
    </row>
    <row r="29" spans="1:9">
      <c r="A29" s="328"/>
      <c r="B29" s="328"/>
      <c r="C29" s="328"/>
      <c r="D29" s="328"/>
      <c r="E29" s="328"/>
      <c r="F29" s="328"/>
      <c r="G29" s="328"/>
      <c r="H29" s="328"/>
      <c r="I29" s="328"/>
    </row>
    <row r="30" spans="1:9" ht="18.75" customHeight="1">
      <c r="A30" s="326" t="s">
        <v>280</v>
      </c>
      <c r="B30" s="327"/>
      <c r="C30" s="327"/>
      <c r="D30" s="327"/>
      <c r="E30" s="327"/>
      <c r="F30" s="327"/>
      <c r="G30" s="327"/>
      <c r="H30" s="327"/>
    </row>
    <row r="31" spans="1:9">
      <c r="A31" s="69"/>
    </row>
    <row r="32" spans="1:9" ht="12.75" customHeight="1">
      <c r="A32" s="328" t="s">
        <v>281</v>
      </c>
      <c r="B32" s="328"/>
      <c r="C32" s="328"/>
      <c r="D32" s="328"/>
      <c r="E32" s="328"/>
      <c r="F32" s="328"/>
      <c r="G32" s="328"/>
      <c r="H32" s="328"/>
      <c r="I32" s="328"/>
    </row>
    <row r="33" spans="1:9">
      <c r="A33" s="328"/>
      <c r="B33" s="328"/>
      <c r="C33" s="328"/>
      <c r="D33" s="328"/>
      <c r="E33" s="328"/>
      <c r="F33" s="328"/>
      <c r="G33" s="328"/>
      <c r="H33" s="328"/>
      <c r="I33" s="328"/>
    </row>
    <row r="34" spans="1:9">
      <c r="A34" s="328"/>
      <c r="B34" s="328"/>
      <c r="C34" s="328"/>
      <c r="D34" s="328"/>
      <c r="E34" s="328"/>
      <c r="F34" s="328"/>
      <c r="G34" s="328"/>
      <c r="H34" s="328"/>
      <c r="I34" s="328"/>
    </row>
    <row r="35" spans="1:9">
      <c r="A35" s="328"/>
      <c r="B35" s="328"/>
      <c r="C35" s="328"/>
      <c r="D35" s="328"/>
      <c r="E35" s="328"/>
      <c r="F35" s="328"/>
      <c r="G35" s="328"/>
      <c r="H35" s="328"/>
      <c r="I35" s="328"/>
    </row>
    <row r="36" spans="1:9">
      <c r="A36" s="328"/>
      <c r="B36" s="328"/>
      <c r="C36" s="328"/>
      <c r="D36" s="328"/>
      <c r="E36" s="328"/>
      <c r="F36" s="328"/>
      <c r="G36" s="328"/>
      <c r="H36" s="328"/>
      <c r="I36" s="328"/>
    </row>
    <row r="37" spans="1:9">
      <c r="A37" s="328"/>
      <c r="B37" s="328"/>
      <c r="C37" s="328"/>
      <c r="D37" s="328"/>
      <c r="E37" s="328"/>
      <c r="F37" s="328"/>
      <c r="G37" s="328"/>
      <c r="H37" s="328"/>
      <c r="I37" s="328"/>
    </row>
    <row r="38" spans="1:9" hidden="1">
      <c r="A38" s="328"/>
      <c r="B38" s="328"/>
      <c r="C38" s="328"/>
      <c r="D38" s="328"/>
      <c r="E38" s="328"/>
      <c r="F38" s="328"/>
      <c r="G38" s="328"/>
      <c r="H38" s="328"/>
      <c r="I38" s="328"/>
    </row>
  </sheetData>
  <mergeCells count="10">
    <mergeCell ref="B12:I12"/>
    <mergeCell ref="A24:H24"/>
    <mergeCell ref="A30:H30"/>
    <mergeCell ref="A26:I29"/>
    <mergeCell ref="A32:I38"/>
    <mergeCell ref="A1:I1"/>
    <mergeCell ref="A2:I2"/>
    <mergeCell ref="F4:I4"/>
    <mergeCell ref="B10:I10"/>
    <mergeCell ref="B11:I11"/>
  </mergeCells>
  <pageMargins left="0.7" right="0" top="0.75" bottom="0.75" header="0.3" footer="0.3"/>
  <pageSetup scale="75" orientation="portrait" horizontalDpi="360" verticalDpi="36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G53"/>
  <sheetViews>
    <sheetView view="pageBreakPreview" topLeftCell="A35" zoomScale="90" zoomScaleNormal="100" zoomScaleSheetLayoutView="90" workbookViewId="0">
      <selection activeCell="F33" sqref="F33"/>
    </sheetView>
  </sheetViews>
  <sheetFormatPr defaultRowHeight="12.75"/>
  <cols>
    <col min="2" max="2" width="24.28515625" customWidth="1"/>
    <col min="3" max="3" width="25.28515625" customWidth="1"/>
    <col min="4" max="4" width="21.42578125" customWidth="1"/>
    <col min="5" max="5" width="19.7109375" customWidth="1"/>
    <col min="6" max="6" width="22.42578125" customWidth="1"/>
    <col min="7" max="7" width="15.140625" bestFit="1" customWidth="1"/>
    <col min="258" max="258" width="24.28515625" customWidth="1"/>
    <col min="259" max="259" width="25.28515625" customWidth="1"/>
    <col min="260" max="260" width="21.42578125" customWidth="1"/>
    <col min="261" max="261" width="19.7109375" customWidth="1"/>
    <col min="263" max="263" width="15.140625" bestFit="1" customWidth="1"/>
    <col min="514" max="514" width="24.28515625" customWidth="1"/>
    <col min="515" max="515" width="25.28515625" customWidth="1"/>
    <col min="516" max="516" width="21.42578125" customWidth="1"/>
    <col min="517" max="517" width="19.7109375" customWidth="1"/>
    <col min="519" max="519" width="15.140625" bestFit="1" customWidth="1"/>
    <col min="770" max="770" width="24.28515625" customWidth="1"/>
    <col min="771" max="771" width="25.28515625" customWidth="1"/>
    <col min="772" max="772" width="21.42578125" customWidth="1"/>
    <col min="773" max="773" width="19.7109375" customWidth="1"/>
    <col min="775" max="775" width="15.140625" bestFit="1" customWidth="1"/>
    <col min="1026" max="1026" width="24.28515625" customWidth="1"/>
    <col min="1027" max="1027" width="25.28515625" customWidth="1"/>
    <col min="1028" max="1028" width="21.42578125" customWidth="1"/>
    <col min="1029" max="1029" width="19.7109375" customWidth="1"/>
    <col min="1031" max="1031" width="15.140625" bestFit="1" customWidth="1"/>
    <col min="1282" max="1282" width="24.28515625" customWidth="1"/>
    <col min="1283" max="1283" width="25.28515625" customWidth="1"/>
    <col min="1284" max="1284" width="21.42578125" customWidth="1"/>
    <col min="1285" max="1285" width="19.7109375" customWidth="1"/>
    <col min="1287" max="1287" width="15.140625" bestFit="1" customWidth="1"/>
    <col min="1538" max="1538" width="24.28515625" customWidth="1"/>
    <col min="1539" max="1539" width="25.28515625" customWidth="1"/>
    <col min="1540" max="1540" width="21.42578125" customWidth="1"/>
    <col min="1541" max="1541" width="19.7109375" customWidth="1"/>
    <col min="1543" max="1543" width="15.140625" bestFit="1" customWidth="1"/>
    <col min="1794" max="1794" width="24.28515625" customWidth="1"/>
    <col min="1795" max="1795" width="25.28515625" customWidth="1"/>
    <col min="1796" max="1796" width="21.42578125" customWidth="1"/>
    <col min="1797" max="1797" width="19.7109375" customWidth="1"/>
    <col min="1799" max="1799" width="15.140625" bestFit="1" customWidth="1"/>
    <col min="2050" max="2050" width="24.28515625" customWidth="1"/>
    <col min="2051" max="2051" width="25.28515625" customWidth="1"/>
    <col min="2052" max="2052" width="21.42578125" customWidth="1"/>
    <col min="2053" max="2053" width="19.7109375" customWidth="1"/>
    <col min="2055" max="2055" width="15.140625" bestFit="1" customWidth="1"/>
    <col min="2306" max="2306" width="24.28515625" customWidth="1"/>
    <col min="2307" max="2307" width="25.28515625" customWidth="1"/>
    <col min="2308" max="2308" width="21.42578125" customWidth="1"/>
    <col min="2309" max="2309" width="19.7109375" customWidth="1"/>
    <col min="2311" max="2311" width="15.140625" bestFit="1" customWidth="1"/>
    <col min="2562" max="2562" width="24.28515625" customWidth="1"/>
    <col min="2563" max="2563" width="25.28515625" customWidth="1"/>
    <col min="2564" max="2564" width="21.42578125" customWidth="1"/>
    <col min="2565" max="2565" width="19.7109375" customWidth="1"/>
    <col min="2567" max="2567" width="15.140625" bestFit="1" customWidth="1"/>
    <col min="2818" max="2818" width="24.28515625" customWidth="1"/>
    <col min="2819" max="2819" width="25.28515625" customWidth="1"/>
    <col min="2820" max="2820" width="21.42578125" customWidth="1"/>
    <col min="2821" max="2821" width="19.7109375" customWidth="1"/>
    <col min="2823" max="2823" width="15.140625" bestFit="1" customWidth="1"/>
    <col min="3074" max="3074" width="24.28515625" customWidth="1"/>
    <col min="3075" max="3075" width="25.28515625" customWidth="1"/>
    <col min="3076" max="3076" width="21.42578125" customWidth="1"/>
    <col min="3077" max="3077" width="19.7109375" customWidth="1"/>
    <col min="3079" max="3079" width="15.140625" bestFit="1" customWidth="1"/>
    <col min="3330" max="3330" width="24.28515625" customWidth="1"/>
    <col min="3331" max="3331" width="25.28515625" customWidth="1"/>
    <col min="3332" max="3332" width="21.42578125" customWidth="1"/>
    <col min="3333" max="3333" width="19.7109375" customWidth="1"/>
    <col min="3335" max="3335" width="15.140625" bestFit="1" customWidth="1"/>
    <col min="3586" max="3586" width="24.28515625" customWidth="1"/>
    <col min="3587" max="3587" width="25.28515625" customWidth="1"/>
    <col min="3588" max="3588" width="21.42578125" customWidth="1"/>
    <col min="3589" max="3589" width="19.7109375" customWidth="1"/>
    <col min="3591" max="3591" width="15.140625" bestFit="1" customWidth="1"/>
    <col min="3842" max="3842" width="24.28515625" customWidth="1"/>
    <col min="3843" max="3843" width="25.28515625" customWidth="1"/>
    <col min="3844" max="3844" width="21.42578125" customWidth="1"/>
    <col min="3845" max="3845" width="19.7109375" customWidth="1"/>
    <col min="3847" max="3847" width="15.140625" bestFit="1" customWidth="1"/>
    <col min="4098" max="4098" width="24.28515625" customWidth="1"/>
    <col min="4099" max="4099" width="25.28515625" customWidth="1"/>
    <col min="4100" max="4100" width="21.42578125" customWidth="1"/>
    <col min="4101" max="4101" width="19.7109375" customWidth="1"/>
    <col min="4103" max="4103" width="15.140625" bestFit="1" customWidth="1"/>
    <col min="4354" max="4354" width="24.28515625" customWidth="1"/>
    <col min="4355" max="4355" width="25.28515625" customWidth="1"/>
    <col min="4356" max="4356" width="21.42578125" customWidth="1"/>
    <col min="4357" max="4357" width="19.7109375" customWidth="1"/>
    <col min="4359" max="4359" width="15.140625" bestFit="1" customWidth="1"/>
    <col min="4610" max="4610" width="24.28515625" customWidth="1"/>
    <col min="4611" max="4611" width="25.28515625" customWidth="1"/>
    <col min="4612" max="4612" width="21.42578125" customWidth="1"/>
    <col min="4613" max="4613" width="19.7109375" customWidth="1"/>
    <col min="4615" max="4615" width="15.140625" bestFit="1" customWidth="1"/>
    <col min="4866" max="4866" width="24.28515625" customWidth="1"/>
    <col min="4867" max="4867" width="25.28515625" customWidth="1"/>
    <col min="4868" max="4868" width="21.42578125" customWidth="1"/>
    <col min="4869" max="4869" width="19.7109375" customWidth="1"/>
    <col min="4871" max="4871" width="15.140625" bestFit="1" customWidth="1"/>
    <col min="5122" max="5122" width="24.28515625" customWidth="1"/>
    <col min="5123" max="5123" width="25.28515625" customWidth="1"/>
    <col min="5124" max="5124" width="21.42578125" customWidth="1"/>
    <col min="5125" max="5125" width="19.7109375" customWidth="1"/>
    <col min="5127" max="5127" width="15.140625" bestFit="1" customWidth="1"/>
    <col min="5378" max="5378" width="24.28515625" customWidth="1"/>
    <col min="5379" max="5379" width="25.28515625" customWidth="1"/>
    <col min="5380" max="5380" width="21.42578125" customWidth="1"/>
    <col min="5381" max="5381" width="19.7109375" customWidth="1"/>
    <col min="5383" max="5383" width="15.140625" bestFit="1" customWidth="1"/>
    <col min="5634" max="5634" width="24.28515625" customWidth="1"/>
    <col min="5635" max="5635" width="25.28515625" customWidth="1"/>
    <col min="5636" max="5636" width="21.42578125" customWidth="1"/>
    <col min="5637" max="5637" width="19.7109375" customWidth="1"/>
    <col min="5639" max="5639" width="15.140625" bestFit="1" customWidth="1"/>
    <col min="5890" max="5890" width="24.28515625" customWidth="1"/>
    <col min="5891" max="5891" width="25.28515625" customWidth="1"/>
    <col min="5892" max="5892" width="21.42578125" customWidth="1"/>
    <col min="5893" max="5893" width="19.7109375" customWidth="1"/>
    <col min="5895" max="5895" width="15.140625" bestFit="1" customWidth="1"/>
    <col min="6146" max="6146" width="24.28515625" customWidth="1"/>
    <col min="6147" max="6147" width="25.28515625" customWidth="1"/>
    <col min="6148" max="6148" width="21.42578125" customWidth="1"/>
    <col min="6149" max="6149" width="19.7109375" customWidth="1"/>
    <col min="6151" max="6151" width="15.140625" bestFit="1" customWidth="1"/>
    <col min="6402" max="6402" width="24.28515625" customWidth="1"/>
    <col min="6403" max="6403" width="25.28515625" customWidth="1"/>
    <col min="6404" max="6404" width="21.42578125" customWidth="1"/>
    <col min="6405" max="6405" width="19.7109375" customWidth="1"/>
    <col min="6407" max="6407" width="15.140625" bestFit="1" customWidth="1"/>
    <col min="6658" max="6658" width="24.28515625" customWidth="1"/>
    <col min="6659" max="6659" width="25.28515625" customWidth="1"/>
    <col min="6660" max="6660" width="21.42578125" customWidth="1"/>
    <col min="6661" max="6661" width="19.7109375" customWidth="1"/>
    <col min="6663" max="6663" width="15.140625" bestFit="1" customWidth="1"/>
    <col min="6914" max="6914" width="24.28515625" customWidth="1"/>
    <col min="6915" max="6915" width="25.28515625" customWidth="1"/>
    <col min="6916" max="6916" width="21.42578125" customWidth="1"/>
    <col min="6917" max="6917" width="19.7109375" customWidth="1"/>
    <col min="6919" max="6919" width="15.140625" bestFit="1" customWidth="1"/>
    <col min="7170" max="7170" width="24.28515625" customWidth="1"/>
    <col min="7171" max="7171" width="25.28515625" customWidth="1"/>
    <col min="7172" max="7172" width="21.42578125" customWidth="1"/>
    <col min="7173" max="7173" width="19.7109375" customWidth="1"/>
    <col min="7175" max="7175" width="15.140625" bestFit="1" customWidth="1"/>
    <col min="7426" max="7426" width="24.28515625" customWidth="1"/>
    <col min="7427" max="7427" width="25.28515625" customWidth="1"/>
    <col min="7428" max="7428" width="21.42578125" customWidth="1"/>
    <col min="7429" max="7429" width="19.7109375" customWidth="1"/>
    <col min="7431" max="7431" width="15.140625" bestFit="1" customWidth="1"/>
    <col min="7682" max="7682" width="24.28515625" customWidth="1"/>
    <col min="7683" max="7683" width="25.28515625" customWidth="1"/>
    <col min="7684" max="7684" width="21.42578125" customWidth="1"/>
    <col min="7685" max="7685" width="19.7109375" customWidth="1"/>
    <col min="7687" max="7687" width="15.140625" bestFit="1" customWidth="1"/>
    <col min="7938" max="7938" width="24.28515625" customWidth="1"/>
    <col min="7939" max="7939" width="25.28515625" customWidth="1"/>
    <col min="7940" max="7940" width="21.42578125" customWidth="1"/>
    <col min="7941" max="7941" width="19.7109375" customWidth="1"/>
    <col min="7943" max="7943" width="15.140625" bestFit="1" customWidth="1"/>
    <col min="8194" max="8194" width="24.28515625" customWidth="1"/>
    <col min="8195" max="8195" width="25.28515625" customWidth="1"/>
    <col min="8196" max="8196" width="21.42578125" customWidth="1"/>
    <col min="8197" max="8197" width="19.7109375" customWidth="1"/>
    <col min="8199" max="8199" width="15.140625" bestFit="1" customWidth="1"/>
    <col min="8450" max="8450" width="24.28515625" customWidth="1"/>
    <col min="8451" max="8451" width="25.28515625" customWidth="1"/>
    <col min="8452" max="8452" width="21.42578125" customWidth="1"/>
    <col min="8453" max="8453" width="19.7109375" customWidth="1"/>
    <col min="8455" max="8455" width="15.140625" bestFit="1" customWidth="1"/>
    <col min="8706" max="8706" width="24.28515625" customWidth="1"/>
    <col min="8707" max="8707" width="25.28515625" customWidth="1"/>
    <col min="8708" max="8708" width="21.42578125" customWidth="1"/>
    <col min="8709" max="8709" width="19.7109375" customWidth="1"/>
    <col min="8711" max="8711" width="15.140625" bestFit="1" customWidth="1"/>
    <col min="8962" max="8962" width="24.28515625" customWidth="1"/>
    <col min="8963" max="8963" width="25.28515625" customWidth="1"/>
    <col min="8964" max="8964" width="21.42578125" customWidth="1"/>
    <col min="8965" max="8965" width="19.7109375" customWidth="1"/>
    <col min="8967" max="8967" width="15.140625" bestFit="1" customWidth="1"/>
    <col min="9218" max="9218" width="24.28515625" customWidth="1"/>
    <col min="9219" max="9219" width="25.28515625" customWidth="1"/>
    <col min="9220" max="9220" width="21.42578125" customWidth="1"/>
    <col min="9221" max="9221" width="19.7109375" customWidth="1"/>
    <col min="9223" max="9223" width="15.140625" bestFit="1" customWidth="1"/>
    <col min="9474" max="9474" width="24.28515625" customWidth="1"/>
    <col min="9475" max="9475" width="25.28515625" customWidth="1"/>
    <col min="9476" max="9476" width="21.42578125" customWidth="1"/>
    <col min="9477" max="9477" width="19.7109375" customWidth="1"/>
    <col min="9479" max="9479" width="15.140625" bestFit="1" customWidth="1"/>
    <col min="9730" max="9730" width="24.28515625" customWidth="1"/>
    <col min="9731" max="9731" width="25.28515625" customWidth="1"/>
    <col min="9732" max="9732" width="21.42578125" customWidth="1"/>
    <col min="9733" max="9733" width="19.7109375" customWidth="1"/>
    <col min="9735" max="9735" width="15.140625" bestFit="1" customWidth="1"/>
    <col min="9986" max="9986" width="24.28515625" customWidth="1"/>
    <col min="9987" max="9987" width="25.28515625" customWidth="1"/>
    <col min="9988" max="9988" width="21.42578125" customWidth="1"/>
    <col min="9989" max="9989" width="19.7109375" customWidth="1"/>
    <col min="9991" max="9991" width="15.140625" bestFit="1" customWidth="1"/>
    <col min="10242" max="10242" width="24.28515625" customWidth="1"/>
    <col min="10243" max="10243" width="25.28515625" customWidth="1"/>
    <col min="10244" max="10244" width="21.42578125" customWidth="1"/>
    <col min="10245" max="10245" width="19.7109375" customWidth="1"/>
    <col min="10247" max="10247" width="15.140625" bestFit="1" customWidth="1"/>
    <col min="10498" max="10498" width="24.28515625" customWidth="1"/>
    <col min="10499" max="10499" width="25.28515625" customWidth="1"/>
    <col min="10500" max="10500" width="21.42578125" customWidth="1"/>
    <col min="10501" max="10501" width="19.7109375" customWidth="1"/>
    <col min="10503" max="10503" width="15.140625" bestFit="1" customWidth="1"/>
    <col min="10754" max="10754" width="24.28515625" customWidth="1"/>
    <col min="10755" max="10755" width="25.28515625" customWidth="1"/>
    <col min="10756" max="10756" width="21.42578125" customWidth="1"/>
    <col min="10757" max="10757" width="19.7109375" customWidth="1"/>
    <col min="10759" max="10759" width="15.140625" bestFit="1" customWidth="1"/>
    <col min="11010" max="11010" width="24.28515625" customWidth="1"/>
    <col min="11011" max="11011" width="25.28515625" customWidth="1"/>
    <col min="11012" max="11012" width="21.42578125" customWidth="1"/>
    <col min="11013" max="11013" width="19.7109375" customWidth="1"/>
    <col min="11015" max="11015" width="15.140625" bestFit="1" customWidth="1"/>
    <col min="11266" max="11266" width="24.28515625" customWidth="1"/>
    <col min="11267" max="11267" width="25.28515625" customWidth="1"/>
    <col min="11268" max="11268" width="21.42578125" customWidth="1"/>
    <col min="11269" max="11269" width="19.7109375" customWidth="1"/>
    <col min="11271" max="11271" width="15.140625" bestFit="1" customWidth="1"/>
    <col min="11522" max="11522" width="24.28515625" customWidth="1"/>
    <col min="11523" max="11523" width="25.28515625" customWidth="1"/>
    <col min="11524" max="11524" width="21.42578125" customWidth="1"/>
    <col min="11525" max="11525" width="19.7109375" customWidth="1"/>
    <col min="11527" max="11527" width="15.140625" bestFit="1" customWidth="1"/>
    <col min="11778" max="11778" width="24.28515625" customWidth="1"/>
    <col min="11779" max="11779" width="25.28515625" customWidth="1"/>
    <col min="11780" max="11780" width="21.42578125" customWidth="1"/>
    <col min="11781" max="11781" width="19.7109375" customWidth="1"/>
    <col min="11783" max="11783" width="15.140625" bestFit="1" customWidth="1"/>
    <col min="12034" max="12034" width="24.28515625" customWidth="1"/>
    <col min="12035" max="12035" width="25.28515625" customWidth="1"/>
    <col min="12036" max="12036" width="21.42578125" customWidth="1"/>
    <col min="12037" max="12037" width="19.7109375" customWidth="1"/>
    <col min="12039" max="12039" width="15.140625" bestFit="1" customWidth="1"/>
    <col min="12290" max="12290" width="24.28515625" customWidth="1"/>
    <col min="12291" max="12291" width="25.28515625" customWidth="1"/>
    <col min="12292" max="12292" width="21.42578125" customWidth="1"/>
    <col min="12293" max="12293" width="19.7109375" customWidth="1"/>
    <col min="12295" max="12295" width="15.140625" bestFit="1" customWidth="1"/>
    <col min="12546" max="12546" width="24.28515625" customWidth="1"/>
    <col min="12547" max="12547" width="25.28515625" customWidth="1"/>
    <col min="12548" max="12548" width="21.42578125" customWidth="1"/>
    <col min="12549" max="12549" width="19.7109375" customWidth="1"/>
    <col min="12551" max="12551" width="15.140625" bestFit="1" customWidth="1"/>
    <col min="12802" max="12802" width="24.28515625" customWidth="1"/>
    <col min="12803" max="12803" width="25.28515625" customWidth="1"/>
    <col min="12804" max="12804" width="21.42578125" customWidth="1"/>
    <col min="12805" max="12805" width="19.7109375" customWidth="1"/>
    <col min="12807" max="12807" width="15.140625" bestFit="1" customWidth="1"/>
    <col min="13058" max="13058" width="24.28515625" customWidth="1"/>
    <col min="13059" max="13059" width="25.28515625" customWidth="1"/>
    <col min="13060" max="13060" width="21.42578125" customWidth="1"/>
    <col min="13061" max="13061" width="19.7109375" customWidth="1"/>
    <col min="13063" max="13063" width="15.140625" bestFit="1" customWidth="1"/>
    <col min="13314" max="13314" width="24.28515625" customWidth="1"/>
    <col min="13315" max="13315" width="25.28515625" customWidth="1"/>
    <col min="13316" max="13316" width="21.42578125" customWidth="1"/>
    <col min="13317" max="13317" width="19.7109375" customWidth="1"/>
    <col min="13319" max="13319" width="15.140625" bestFit="1" customWidth="1"/>
    <col min="13570" max="13570" width="24.28515625" customWidth="1"/>
    <col min="13571" max="13571" width="25.28515625" customWidth="1"/>
    <col min="13572" max="13572" width="21.42578125" customWidth="1"/>
    <col min="13573" max="13573" width="19.7109375" customWidth="1"/>
    <col min="13575" max="13575" width="15.140625" bestFit="1" customWidth="1"/>
    <col min="13826" max="13826" width="24.28515625" customWidth="1"/>
    <col min="13827" max="13827" width="25.28515625" customWidth="1"/>
    <col min="13828" max="13828" width="21.42578125" customWidth="1"/>
    <col min="13829" max="13829" width="19.7109375" customWidth="1"/>
    <col min="13831" max="13831" width="15.140625" bestFit="1" customWidth="1"/>
    <col min="14082" max="14082" width="24.28515625" customWidth="1"/>
    <col min="14083" max="14083" width="25.28515625" customWidth="1"/>
    <col min="14084" max="14084" width="21.42578125" customWidth="1"/>
    <col min="14085" max="14085" width="19.7109375" customWidth="1"/>
    <col min="14087" max="14087" width="15.140625" bestFit="1" customWidth="1"/>
    <col min="14338" max="14338" width="24.28515625" customWidth="1"/>
    <col min="14339" max="14339" width="25.28515625" customWidth="1"/>
    <col min="14340" max="14340" width="21.42578125" customWidth="1"/>
    <col min="14341" max="14341" width="19.7109375" customWidth="1"/>
    <col min="14343" max="14343" width="15.140625" bestFit="1" customWidth="1"/>
    <col min="14594" max="14594" width="24.28515625" customWidth="1"/>
    <col min="14595" max="14595" width="25.28515625" customWidth="1"/>
    <col min="14596" max="14596" width="21.42578125" customWidth="1"/>
    <col min="14597" max="14597" width="19.7109375" customWidth="1"/>
    <col min="14599" max="14599" width="15.140625" bestFit="1" customWidth="1"/>
    <col min="14850" max="14850" width="24.28515625" customWidth="1"/>
    <col min="14851" max="14851" width="25.28515625" customWidth="1"/>
    <col min="14852" max="14852" width="21.42578125" customWidth="1"/>
    <col min="14853" max="14853" width="19.7109375" customWidth="1"/>
    <col min="14855" max="14855" width="15.140625" bestFit="1" customWidth="1"/>
    <col min="15106" max="15106" width="24.28515625" customWidth="1"/>
    <col min="15107" max="15107" width="25.28515625" customWidth="1"/>
    <col min="15108" max="15108" width="21.42578125" customWidth="1"/>
    <col min="15109" max="15109" width="19.7109375" customWidth="1"/>
    <col min="15111" max="15111" width="15.140625" bestFit="1" customWidth="1"/>
    <col min="15362" max="15362" width="24.28515625" customWidth="1"/>
    <col min="15363" max="15363" width="25.28515625" customWidth="1"/>
    <col min="15364" max="15364" width="21.42578125" customWidth="1"/>
    <col min="15365" max="15365" width="19.7109375" customWidth="1"/>
    <col min="15367" max="15367" width="15.140625" bestFit="1" customWidth="1"/>
    <col min="15618" max="15618" width="24.28515625" customWidth="1"/>
    <col min="15619" max="15619" width="25.28515625" customWidth="1"/>
    <col min="15620" max="15620" width="21.42578125" customWidth="1"/>
    <col min="15621" max="15621" width="19.7109375" customWidth="1"/>
    <col min="15623" max="15623" width="15.140625" bestFit="1" customWidth="1"/>
    <col min="15874" max="15874" width="24.28515625" customWidth="1"/>
    <col min="15875" max="15875" width="25.28515625" customWidth="1"/>
    <col min="15876" max="15876" width="21.42578125" customWidth="1"/>
    <col min="15877" max="15877" width="19.7109375" customWidth="1"/>
    <col min="15879" max="15879" width="15.140625" bestFit="1" customWidth="1"/>
    <col min="16130" max="16130" width="24.28515625" customWidth="1"/>
    <col min="16131" max="16131" width="25.28515625" customWidth="1"/>
    <col min="16132" max="16132" width="21.42578125" customWidth="1"/>
    <col min="16133" max="16133" width="19.7109375" customWidth="1"/>
    <col min="16135" max="16135" width="15.140625" bestFit="1" customWidth="1"/>
  </cols>
  <sheetData>
    <row r="2" spans="1:7" ht="18" customHeight="1" thickBot="1">
      <c r="A2" s="332" t="s">
        <v>236</v>
      </c>
      <c r="B2" s="333"/>
      <c r="C2" s="333"/>
      <c r="D2" s="333"/>
      <c r="E2" s="333"/>
      <c r="F2" s="333"/>
      <c r="G2" s="333"/>
    </row>
    <row r="3" spans="1:7" ht="36" customHeight="1" thickBot="1">
      <c r="A3" s="59" t="s">
        <v>0</v>
      </c>
      <c r="B3" s="60" t="s">
        <v>237</v>
      </c>
      <c r="C3" s="60" t="s">
        <v>229</v>
      </c>
      <c r="D3" s="60" t="s">
        <v>238</v>
      </c>
    </row>
    <row r="4" spans="1:7" ht="18" customHeight="1" thickBot="1">
      <c r="A4" s="61">
        <v>1</v>
      </c>
      <c r="B4" s="62" t="s">
        <v>239</v>
      </c>
      <c r="C4" s="77">
        <v>0</v>
      </c>
      <c r="D4" s="78">
        <v>0</v>
      </c>
    </row>
    <row r="5" spans="1:7" ht="18" customHeight="1" thickBot="1">
      <c r="A5" s="61">
        <v>2</v>
      </c>
      <c r="B5" s="62" t="s">
        <v>240</v>
      </c>
      <c r="C5" s="77">
        <f>Balance!C9</f>
        <v>7000</v>
      </c>
      <c r="D5" s="78">
        <f>Balance!D9</f>
        <v>86019.85</v>
      </c>
    </row>
    <row r="6" spans="1:7" ht="18" customHeight="1" thickBot="1">
      <c r="A6" s="61">
        <v>3</v>
      </c>
      <c r="B6" s="62" t="s">
        <v>241</v>
      </c>
      <c r="C6" s="77">
        <v>0</v>
      </c>
      <c r="D6" s="78">
        <v>0</v>
      </c>
    </row>
    <row r="7" spans="1:7" ht="18" customHeight="1" thickBot="1">
      <c r="A7" s="65">
        <v>4</v>
      </c>
      <c r="B7" s="62" t="s">
        <v>242</v>
      </c>
      <c r="C7" s="77">
        <f>SUM(C4:C6)</f>
        <v>7000</v>
      </c>
      <c r="D7" s="77">
        <f>SUM(D4:D6)</f>
        <v>86019.85</v>
      </c>
    </row>
    <row r="8" spans="1:7" ht="18" customHeight="1">
      <c r="A8" s="66"/>
    </row>
    <row r="9" spans="1:7" ht="18" customHeight="1">
      <c r="A9" s="67"/>
    </row>
    <row r="10" spans="1:7" ht="18" customHeight="1">
      <c r="A10" s="67" t="s">
        <v>243</v>
      </c>
    </row>
    <row r="11" spans="1:7" ht="18" customHeight="1">
      <c r="A11" s="329" t="s">
        <v>283</v>
      </c>
      <c r="B11" s="329"/>
      <c r="C11" s="329"/>
      <c r="D11" s="329"/>
      <c r="E11" s="329"/>
      <c r="F11" s="329"/>
      <c r="G11" s="329"/>
    </row>
    <row r="12" spans="1:7" ht="18" customHeight="1">
      <c r="A12" s="329" t="s">
        <v>284</v>
      </c>
      <c r="B12" s="329"/>
      <c r="C12" s="329"/>
      <c r="D12" s="329"/>
      <c r="E12" s="329"/>
      <c r="F12" s="329"/>
      <c r="G12" s="329"/>
    </row>
    <row r="13" spans="1:7" ht="18" customHeight="1">
      <c r="A13" s="329" t="s">
        <v>244</v>
      </c>
      <c r="B13" s="329"/>
      <c r="C13" s="329"/>
      <c r="D13" s="329"/>
      <c r="E13" s="329"/>
      <c r="F13" s="329"/>
      <c r="G13" s="329"/>
    </row>
    <row r="14" spans="1:7" ht="18" customHeight="1">
      <c r="A14" s="68"/>
      <c r="B14" s="68"/>
      <c r="C14" s="68"/>
      <c r="D14" s="68"/>
      <c r="E14" s="68"/>
      <c r="F14" s="68"/>
      <c r="G14" s="68"/>
    </row>
    <row r="15" spans="1:7" ht="18" customHeight="1">
      <c r="A15" s="332" t="s">
        <v>245</v>
      </c>
      <c r="B15" s="333"/>
      <c r="C15" s="333"/>
      <c r="D15" s="333"/>
      <c r="E15" s="333"/>
      <c r="F15" s="333"/>
      <c r="G15" s="333"/>
    </row>
    <row r="16" spans="1:7" ht="18" customHeight="1">
      <c r="A16" s="69"/>
    </row>
    <row r="17" spans="1:7" ht="18" customHeight="1">
      <c r="A17" s="325" t="s">
        <v>246</v>
      </c>
      <c r="B17" s="325"/>
      <c r="C17" s="325"/>
      <c r="D17" s="325"/>
      <c r="E17" s="325"/>
      <c r="F17" s="325"/>
    </row>
    <row r="18" spans="1:7" ht="18" customHeight="1" thickBot="1">
      <c r="A18" s="66"/>
    </row>
    <row r="19" spans="1:7" ht="45" customHeight="1" thickBot="1">
      <c r="A19" s="59" t="s">
        <v>0</v>
      </c>
      <c r="B19" s="60" t="s">
        <v>24</v>
      </c>
      <c r="C19" s="60" t="s">
        <v>30</v>
      </c>
      <c r="D19" s="60" t="s">
        <v>247</v>
      </c>
      <c r="E19" s="60" t="s">
        <v>248</v>
      </c>
    </row>
    <row r="20" spans="1:7" ht="18" customHeight="1" thickBot="1">
      <c r="A20" s="70">
        <v>1</v>
      </c>
      <c r="B20" s="71" t="s">
        <v>229</v>
      </c>
      <c r="C20" s="79">
        <f>Balance!C10</f>
        <v>9226095882.8599987</v>
      </c>
      <c r="D20" s="79">
        <v>0</v>
      </c>
      <c r="E20" s="79">
        <f>C20-D20</f>
        <v>9226095882.8599987</v>
      </c>
      <c r="G20" s="54"/>
    </row>
    <row r="21" spans="1:7" ht="18" customHeight="1" thickBot="1">
      <c r="A21" s="70">
        <v>2</v>
      </c>
      <c r="B21" s="71" t="s">
        <v>249</v>
      </c>
      <c r="C21" s="79"/>
      <c r="D21" s="79"/>
      <c r="E21" s="79">
        <f>C21-D21</f>
        <v>0</v>
      </c>
    </row>
    <row r="22" spans="1:7" ht="18" customHeight="1" thickBot="1">
      <c r="A22" s="70">
        <v>3</v>
      </c>
      <c r="B22" s="71" t="s">
        <v>250</v>
      </c>
      <c r="C22" s="63">
        <f>Balance!C10-Balance!D10</f>
        <v>-949704219.63000107</v>
      </c>
      <c r="D22" s="79"/>
      <c r="E22" s="79">
        <f>C22</f>
        <v>-949704219.63000107</v>
      </c>
    </row>
    <row r="23" spans="1:7" ht="18" customHeight="1" thickBot="1">
      <c r="A23" s="330"/>
      <c r="B23" s="71" t="s">
        <v>251</v>
      </c>
      <c r="C23" s="79"/>
      <c r="D23" s="79"/>
      <c r="E23" s="79">
        <f>C23-D23</f>
        <v>0</v>
      </c>
    </row>
    <row r="24" spans="1:7" ht="18" customHeight="1" thickBot="1">
      <c r="A24" s="331"/>
      <c r="B24" s="62" t="s">
        <v>252</v>
      </c>
      <c r="C24" s="79"/>
      <c r="D24" s="79"/>
      <c r="E24" s="79">
        <f>C24-D24</f>
        <v>0</v>
      </c>
    </row>
    <row r="25" spans="1:7" ht="18" customHeight="1" thickBot="1">
      <c r="A25" s="70">
        <v>4</v>
      </c>
      <c r="B25" s="71" t="s">
        <v>230</v>
      </c>
      <c r="C25" s="79">
        <f>C20+C21-C22</f>
        <v>10175800102.49</v>
      </c>
      <c r="D25" s="79"/>
      <c r="E25" s="79">
        <f>E20+E21-E22</f>
        <v>10175800102.49</v>
      </c>
      <c r="F25" s="135">
        <f>E25-Balance!D10</f>
        <v>0</v>
      </c>
    </row>
    <row r="26" spans="1:7" ht="18" customHeight="1">
      <c r="A26" s="66"/>
      <c r="C26" s="54"/>
    </row>
    <row r="27" spans="1:7" ht="18" customHeight="1">
      <c r="A27" s="325" t="s">
        <v>253</v>
      </c>
      <c r="B27" s="325"/>
      <c r="C27" s="325"/>
      <c r="D27" s="325"/>
      <c r="E27" s="325"/>
      <c r="F27" s="325"/>
    </row>
    <row r="28" spans="1:7" ht="18" customHeight="1" thickBot="1">
      <c r="A28" s="66"/>
    </row>
    <row r="29" spans="1:7" ht="18" customHeight="1" thickBot="1">
      <c r="A29" s="59" t="s">
        <v>0</v>
      </c>
      <c r="B29" s="60" t="s">
        <v>254</v>
      </c>
      <c r="C29" s="60" t="s">
        <v>229</v>
      </c>
      <c r="D29" s="60" t="s">
        <v>230</v>
      </c>
    </row>
    <row r="30" spans="1:7" ht="18" customHeight="1" thickBot="1">
      <c r="A30" s="70">
        <v>1</v>
      </c>
      <c r="B30" s="71" t="s">
        <v>255</v>
      </c>
      <c r="C30" s="72">
        <v>1521681.8</v>
      </c>
      <c r="D30" s="163">
        <f>C30</f>
        <v>1521681.8</v>
      </c>
    </row>
    <row r="31" spans="1:7" ht="18" customHeight="1" thickBot="1">
      <c r="A31" s="70">
        <v>2</v>
      </c>
      <c r="B31" s="71" t="s">
        <v>231</v>
      </c>
      <c r="C31" s="80">
        <f>'гүйлгээ баланс '!J30</f>
        <v>146470477.13999999</v>
      </c>
      <c r="D31" s="80">
        <f>146470477.14+0.4</f>
        <v>146470477.53999999</v>
      </c>
    </row>
    <row r="32" spans="1:7" ht="18" customHeight="1" thickBot="1">
      <c r="A32" s="70">
        <v>3</v>
      </c>
      <c r="B32" s="71" t="s">
        <v>256</v>
      </c>
      <c r="C32" s="80"/>
      <c r="D32" s="80"/>
    </row>
    <row r="33" spans="1:6" ht="18" customHeight="1" thickBot="1">
      <c r="A33" s="70">
        <v>4</v>
      </c>
      <c r="B33" s="71" t="s">
        <v>285</v>
      </c>
      <c r="C33" s="80">
        <v>1000000</v>
      </c>
      <c r="D33" s="80">
        <v>1000000</v>
      </c>
    </row>
    <row r="34" spans="1:6" ht="18" customHeight="1" thickBot="1">
      <c r="A34" s="70">
        <v>5</v>
      </c>
      <c r="B34" s="62" t="s">
        <v>242</v>
      </c>
      <c r="C34" s="81">
        <f>SUM(C30:C33)</f>
        <v>148992158.94</v>
      </c>
      <c r="D34" s="81">
        <f>SUM(D30:D33)</f>
        <v>148992159.34</v>
      </c>
      <c r="E34" s="135">
        <f>D34-Balance!D11</f>
        <v>0</v>
      </c>
    </row>
    <row r="35" spans="1:6" ht="18" customHeight="1">
      <c r="A35" s="66"/>
      <c r="C35" s="213"/>
    </row>
    <row r="36" spans="1:6" ht="18" customHeight="1">
      <c r="A36" s="325" t="s">
        <v>257</v>
      </c>
      <c r="B36" s="325"/>
      <c r="C36" s="325"/>
      <c r="D36" s="325"/>
      <c r="E36" s="325"/>
      <c r="F36" s="325"/>
    </row>
    <row r="37" spans="1:6" ht="18" customHeight="1" thickBot="1">
      <c r="A37" s="66"/>
    </row>
    <row r="38" spans="1:6" ht="18" customHeight="1" thickBot="1">
      <c r="A38" s="59" t="s">
        <v>0</v>
      </c>
      <c r="B38" s="60" t="s">
        <v>254</v>
      </c>
      <c r="C38" s="60" t="s">
        <v>229</v>
      </c>
      <c r="D38" s="60" t="s">
        <v>230</v>
      </c>
    </row>
    <row r="39" spans="1:6" ht="50.25" customHeight="1" thickBot="1">
      <c r="A39" s="70">
        <v>1</v>
      </c>
      <c r="B39" s="62" t="s">
        <v>258</v>
      </c>
      <c r="C39" s="72"/>
      <c r="D39" s="72"/>
    </row>
    <row r="40" spans="1:6" ht="28.5" customHeight="1" thickBot="1">
      <c r="A40" s="70">
        <v>2</v>
      </c>
      <c r="B40" s="71" t="s">
        <v>259</v>
      </c>
      <c r="C40" s="80"/>
      <c r="D40" s="80">
        <v>0</v>
      </c>
    </row>
    <row r="41" spans="1:6" ht="18" customHeight="1" thickBot="1">
      <c r="A41" s="70">
        <v>3</v>
      </c>
      <c r="B41" s="71" t="s">
        <v>260</v>
      </c>
      <c r="C41" s="72"/>
      <c r="D41" s="72"/>
    </row>
    <row r="42" spans="1:6" ht="18" customHeight="1" thickBot="1">
      <c r="A42" s="70">
        <v>4</v>
      </c>
      <c r="B42" s="71" t="s">
        <v>261</v>
      </c>
      <c r="C42" s="72"/>
      <c r="D42" s="72"/>
    </row>
    <row r="43" spans="1:6" ht="24.75" customHeight="1" thickBot="1">
      <c r="A43" s="70">
        <v>5</v>
      </c>
      <c r="B43" s="62" t="s">
        <v>262</v>
      </c>
      <c r="C43" s="72"/>
      <c r="D43" s="72"/>
    </row>
    <row r="44" spans="1:6" ht="28.5" customHeight="1" thickBot="1">
      <c r="A44" s="70">
        <v>6</v>
      </c>
      <c r="B44" s="62" t="s">
        <v>263</v>
      </c>
      <c r="C44" s="72"/>
      <c r="D44" s="72"/>
    </row>
    <row r="45" spans="1:6" ht="18" customHeight="1" thickBot="1">
      <c r="A45" s="70">
        <v>7</v>
      </c>
      <c r="B45" s="62"/>
      <c r="C45" s="73"/>
      <c r="D45" s="73"/>
    </row>
    <row r="46" spans="1:6" ht="18" customHeight="1" thickBot="1">
      <c r="A46" s="70">
        <v>8</v>
      </c>
      <c r="B46" s="62" t="s">
        <v>242</v>
      </c>
      <c r="C46" s="81">
        <f>SUM(C39:C45)</f>
        <v>0</v>
      </c>
      <c r="D46" s="81">
        <f>SUM(D39:D45)</f>
        <v>0</v>
      </c>
    </row>
    <row r="47" spans="1:6" ht="18" customHeight="1">
      <c r="A47" s="67"/>
    </row>
    <row r="48" spans="1:6" ht="45.75" customHeight="1">
      <c r="A48" s="328" t="s">
        <v>264</v>
      </c>
      <c r="B48" s="328"/>
      <c r="C48" s="328"/>
      <c r="D48" s="328"/>
      <c r="E48" s="328"/>
      <c r="F48" s="328"/>
    </row>
    <row r="49" spans="1:7" ht="18" customHeight="1">
      <c r="A49" s="74"/>
    </row>
    <row r="50" spans="1:7" ht="18" customHeight="1">
      <c r="A50" s="329" t="s">
        <v>244</v>
      </c>
      <c r="B50" s="329"/>
      <c r="C50" s="329"/>
      <c r="D50" s="329"/>
      <c r="E50" s="329"/>
      <c r="F50" s="329"/>
      <c r="G50" s="329"/>
    </row>
    <row r="51" spans="1:7" ht="18" customHeight="1">
      <c r="A51" s="329" t="s">
        <v>244</v>
      </c>
      <c r="B51" s="329"/>
      <c r="C51" s="329"/>
      <c r="D51" s="329"/>
      <c r="E51" s="329"/>
      <c r="F51" s="329"/>
      <c r="G51" s="329"/>
    </row>
    <row r="52" spans="1:7" ht="18" customHeight="1">
      <c r="A52" s="329" t="s">
        <v>244</v>
      </c>
      <c r="B52" s="329"/>
      <c r="C52" s="329"/>
      <c r="D52" s="329"/>
      <c r="E52" s="329"/>
      <c r="F52" s="329"/>
      <c r="G52" s="329"/>
    </row>
    <row r="53" spans="1:7" ht="18" customHeight="1">
      <c r="A53" s="329" t="s">
        <v>244</v>
      </c>
      <c r="B53" s="329"/>
      <c r="C53" s="329"/>
      <c r="D53" s="329"/>
      <c r="E53" s="329"/>
      <c r="F53" s="329"/>
      <c r="G53" s="329"/>
    </row>
  </sheetData>
  <mergeCells count="14">
    <mergeCell ref="A17:F17"/>
    <mergeCell ref="A2:G2"/>
    <mergeCell ref="A11:G11"/>
    <mergeCell ref="A12:G12"/>
    <mergeCell ref="A13:G13"/>
    <mergeCell ref="A15:G15"/>
    <mergeCell ref="A52:G52"/>
    <mergeCell ref="A53:G53"/>
    <mergeCell ref="A23:A24"/>
    <mergeCell ref="A27:F27"/>
    <mergeCell ref="A36:F36"/>
    <mergeCell ref="A48:F48"/>
    <mergeCell ref="A50:G50"/>
    <mergeCell ref="A51:G51"/>
  </mergeCells>
  <pageMargins left="0.7" right="0.7" top="0.75" bottom="0.75" header="0.3" footer="0.3"/>
  <pageSetup scale="62" orientation="portrait" horizontalDpi="360" verticalDpi="36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61"/>
  <sheetViews>
    <sheetView view="pageBreakPreview" topLeftCell="A10" zoomScale="80" zoomScaleNormal="100" zoomScaleSheetLayoutView="80" workbookViewId="0">
      <selection activeCell="A46" sqref="A46:G46"/>
    </sheetView>
  </sheetViews>
  <sheetFormatPr defaultRowHeight="12.75"/>
  <cols>
    <col min="2" max="2" width="27.42578125" customWidth="1"/>
    <col min="3" max="3" width="13.140625" customWidth="1"/>
    <col min="4" max="4" width="16.28515625" customWidth="1"/>
    <col min="5" max="5" width="17" customWidth="1"/>
    <col min="6" max="6" width="14.28515625" bestFit="1" customWidth="1"/>
    <col min="7" max="7" width="14" customWidth="1"/>
    <col min="8" max="8" width="9.28515625" bestFit="1" customWidth="1"/>
    <col min="9" max="9" width="19.140625" customWidth="1"/>
    <col min="10" max="10" width="19.42578125" customWidth="1"/>
    <col min="12" max="12" width="12.85546875" customWidth="1"/>
    <col min="258" max="258" width="27.42578125" customWidth="1"/>
    <col min="259" max="259" width="13.140625" customWidth="1"/>
    <col min="260" max="260" width="16.28515625" customWidth="1"/>
    <col min="261" max="261" width="17" customWidth="1"/>
    <col min="262" max="262" width="14.28515625" bestFit="1" customWidth="1"/>
    <col min="263" max="263" width="14" customWidth="1"/>
    <col min="264" max="264" width="9.28515625" bestFit="1" customWidth="1"/>
    <col min="265" max="265" width="16.5703125" customWidth="1"/>
    <col min="514" max="514" width="27.42578125" customWidth="1"/>
    <col min="515" max="515" width="13.140625" customWidth="1"/>
    <col min="516" max="516" width="16.28515625" customWidth="1"/>
    <col min="517" max="517" width="17" customWidth="1"/>
    <col min="518" max="518" width="14.28515625" bestFit="1" customWidth="1"/>
    <col min="519" max="519" width="14" customWidth="1"/>
    <col min="520" max="520" width="9.28515625" bestFit="1" customWidth="1"/>
    <col min="521" max="521" width="16.5703125" customWidth="1"/>
    <col min="770" max="770" width="27.42578125" customWidth="1"/>
    <col min="771" max="771" width="13.140625" customWidth="1"/>
    <col min="772" max="772" width="16.28515625" customWidth="1"/>
    <col min="773" max="773" width="17" customWidth="1"/>
    <col min="774" max="774" width="14.28515625" bestFit="1" customWidth="1"/>
    <col min="775" max="775" width="14" customWidth="1"/>
    <col min="776" max="776" width="9.28515625" bestFit="1" customWidth="1"/>
    <col min="777" max="777" width="16.5703125" customWidth="1"/>
    <col min="1026" max="1026" width="27.42578125" customWidth="1"/>
    <col min="1027" max="1027" width="13.140625" customWidth="1"/>
    <col min="1028" max="1028" width="16.28515625" customWidth="1"/>
    <col min="1029" max="1029" width="17" customWidth="1"/>
    <col min="1030" max="1030" width="14.28515625" bestFit="1" customWidth="1"/>
    <col min="1031" max="1031" width="14" customWidth="1"/>
    <col min="1032" max="1032" width="9.28515625" bestFit="1" customWidth="1"/>
    <col min="1033" max="1033" width="16.5703125" customWidth="1"/>
    <col min="1282" max="1282" width="27.42578125" customWidth="1"/>
    <col min="1283" max="1283" width="13.140625" customWidth="1"/>
    <col min="1284" max="1284" width="16.28515625" customWidth="1"/>
    <col min="1285" max="1285" width="17" customWidth="1"/>
    <col min="1286" max="1286" width="14.28515625" bestFit="1" customWidth="1"/>
    <col min="1287" max="1287" width="14" customWidth="1"/>
    <col min="1288" max="1288" width="9.28515625" bestFit="1" customWidth="1"/>
    <col min="1289" max="1289" width="16.5703125" customWidth="1"/>
    <col min="1538" max="1538" width="27.42578125" customWidth="1"/>
    <col min="1539" max="1539" width="13.140625" customWidth="1"/>
    <col min="1540" max="1540" width="16.28515625" customWidth="1"/>
    <col min="1541" max="1541" width="17" customWidth="1"/>
    <col min="1542" max="1542" width="14.28515625" bestFit="1" customWidth="1"/>
    <col min="1543" max="1543" width="14" customWidth="1"/>
    <col min="1544" max="1544" width="9.28515625" bestFit="1" customWidth="1"/>
    <col min="1545" max="1545" width="16.5703125" customWidth="1"/>
    <col min="1794" max="1794" width="27.42578125" customWidth="1"/>
    <col min="1795" max="1795" width="13.140625" customWidth="1"/>
    <col min="1796" max="1796" width="16.28515625" customWidth="1"/>
    <col min="1797" max="1797" width="17" customWidth="1"/>
    <col min="1798" max="1798" width="14.28515625" bestFit="1" customWidth="1"/>
    <col min="1799" max="1799" width="14" customWidth="1"/>
    <col min="1800" max="1800" width="9.28515625" bestFit="1" customWidth="1"/>
    <col min="1801" max="1801" width="16.5703125" customWidth="1"/>
    <col min="2050" max="2050" width="27.42578125" customWidth="1"/>
    <col min="2051" max="2051" width="13.140625" customWidth="1"/>
    <col min="2052" max="2052" width="16.28515625" customWidth="1"/>
    <col min="2053" max="2053" width="17" customWidth="1"/>
    <col min="2054" max="2054" width="14.28515625" bestFit="1" customWidth="1"/>
    <col min="2055" max="2055" width="14" customWidth="1"/>
    <col min="2056" max="2056" width="9.28515625" bestFit="1" customWidth="1"/>
    <col min="2057" max="2057" width="16.5703125" customWidth="1"/>
    <col min="2306" max="2306" width="27.42578125" customWidth="1"/>
    <col min="2307" max="2307" width="13.140625" customWidth="1"/>
    <col min="2308" max="2308" width="16.28515625" customWidth="1"/>
    <col min="2309" max="2309" width="17" customWidth="1"/>
    <col min="2310" max="2310" width="14.28515625" bestFit="1" customWidth="1"/>
    <col min="2311" max="2311" width="14" customWidth="1"/>
    <col min="2312" max="2312" width="9.28515625" bestFit="1" customWidth="1"/>
    <col min="2313" max="2313" width="16.5703125" customWidth="1"/>
    <col min="2562" max="2562" width="27.42578125" customWidth="1"/>
    <col min="2563" max="2563" width="13.140625" customWidth="1"/>
    <col min="2564" max="2564" width="16.28515625" customWidth="1"/>
    <col min="2565" max="2565" width="17" customWidth="1"/>
    <col min="2566" max="2566" width="14.28515625" bestFit="1" customWidth="1"/>
    <col min="2567" max="2567" width="14" customWidth="1"/>
    <col min="2568" max="2568" width="9.28515625" bestFit="1" customWidth="1"/>
    <col min="2569" max="2569" width="16.5703125" customWidth="1"/>
    <col min="2818" max="2818" width="27.42578125" customWidth="1"/>
    <col min="2819" max="2819" width="13.140625" customWidth="1"/>
    <col min="2820" max="2820" width="16.28515625" customWidth="1"/>
    <col min="2821" max="2821" width="17" customWidth="1"/>
    <col min="2822" max="2822" width="14.28515625" bestFit="1" customWidth="1"/>
    <col min="2823" max="2823" width="14" customWidth="1"/>
    <col min="2824" max="2824" width="9.28515625" bestFit="1" customWidth="1"/>
    <col min="2825" max="2825" width="16.5703125" customWidth="1"/>
    <col min="3074" max="3074" width="27.42578125" customWidth="1"/>
    <col min="3075" max="3075" width="13.140625" customWidth="1"/>
    <col min="3076" max="3076" width="16.28515625" customWidth="1"/>
    <col min="3077" max="3077" width="17" customWidth="1"/>
    <col min="3078" max="3078" width="14.28515625" bestFit="1" customWidth="1"/>
    <col min="3079" max="3079" width="14" customWidth="1"/>
    <col min="3080" max="3080" width="9.28515625" bestFit="1" customWidth="1"/>
    <col min="3081" max="3081" width="16.5703125" customWidth="1"/>
    <col min="3330" max="3330" width="27.42578125" customWidth="1"/>
    <col min="3331" max="3331" width="13.140625" customWidth="1"/>
    <col min="3332" max="3332" width="16.28515625" customWidth="1"/>
    <col min="3333" max="3333" width="17" customWidth="1"/>
    <col min="3334" max="3334" width="14.28515625" bestFit="1" customWidth="1"/>
    <col min="3335" max="3335" width="14" customWidth="1"/>
    <col min="3336" max="3336" width="9.28515625" bestFit="1" customWidth="1"/>
    <col min="3337" max="3337" width="16.5703125" customWidth="1"/>
    <col min="3586" max="3586" width="27.42578125" customWidth="1"/>
    <col min="3587" max="3587" width="13.140625" customWidth="1"/>
    <col min="3588" max="3588" width="16.28515625" customWidth="1"/>
    <col min="3589" max="3589" width="17" customWidth="1"/>
    <col min="3590" max="3590" width="14.28515625" bestFit="1" customWidth="1"/>
    <col min="3591" max="3591" width="14" customWidth="1"/>
    <col min="3592" max="3592" width="9.28515625" bestFit="1" customWidth="1"/>
    <col min="3593" max="3593" width="16.5703125" customWidth="1"/>
    <col min="3842" max="3842" width="27.42578125" customWidth="1"/>
    <col min="3843" max="3843" width="13.140625" customWidth="1"/>
    <col min="3844" max="3844" width="16.28515625" customWidth="1"/>
    <col min="3845" max="3845" width="17" customWidth="1"/>
    <col min="3846" max="3846" width="14.28515625" bestFit="1" customWidth="1"/>
    <col min="3847" max="3847" width="14" customWidth="1"/>
    <col min="3848" max="3848" width="9.28515625" bestFit="1" customWidth="1"/>
    <col min="3849" max="3849" width="16.5703125" customWidth="1"/>
    <col min="4098" max="4098" width="27.42578125" customWidth="1"/>
    <col min="4099" max="4099" width="13.140625" customWidth="1"/>
    <col min="4100" max="4100" width="16.28515625" customWidth="1"/>
    <col min="4101" max="4101" width="17" customWidth="1"/>
    <col min="4102" max="4102" width="14.28515625" bestFit="1" customWidth="1"/>
    <col min="4103" max="4103" width="14" customWidth="1"/>
    <col min="4104" max="4104" width="9.28515625" bestFit="1" customWidth="1"/>
    <col min="4105" max="4105" width="16.5703125" customWidth="1"/>
    <col min="4354" max="4354" width="27.42578125" customWidth="1"/>
    <col min="4355" max="4355" width="13.140625" customWidth="1"/>
    <col min="4356" max="4356" width="16.28515625" customWidth="1"/>
    <col min="4357" max="4357" width="17" customWidth="1"/>
    <col min="4358" max="4358" width="14.28515625" bestFit="1" customWidth="1"/>
    <col min="4359" max="4359" width="14" customWidth="1"/>
    <col min="4360" max="4360" width="9.28515625" bestFit="1" customWidth="1"/>
    <col min="4361" max="4361" width="16.5703125" customWidth="1"/>
    <col min="4610" max="4610" width="27.42578125" customWidth="1"/>
    <col min="4611" max="4611" width="13.140625" customWidth="1"/>
    <col min="4612" max="4612" width="16.28515625" customWidth="1"/>
    <col min="4613" max="4613" width="17" customWidth="1"/>
    <col min="4614" max="4614" width="14.28515625" bestFit="1" customWidth="1"/>
    <col min="4615" max="4615" width="14" customWidth="1"/>
    <col min="4616" max="4616" width="9.28515625" bestFit="1" customWidth="1"/>
    <col min="4617" max="4617" width="16.5703125" customWidth="1"/>
    <col min="4866" max="4866" width="27.42578125" customWidth="1"/>
    <col min="4867" max="4867" width="13.140625" customWidth="1"/>
    <col min="4868" max="4868" width="16.28515625" customWidth="1"/>
    <col min="4869" max="4869" width="17" customWidth="1"/>
    <col min="4870" max="4870" width="14.28515625" bestFit="1" customWidth="1"/>
    <col min="4871" max="4871" width="14" customWidth="1"/>
    <col min="4872" max="4872" width="9.28515625" bestFit="1" customWidth="1"/>
    <col min="4873" max="4873" width="16.5703125" customWidth="1"/>
    <col min="5122" max="5122" width="27.42578125" customWidth="1"/>
    <col min="5123" max="5123" width="13.140625" customWidth="1"/>
    <col min="5124" max="5124" width="16.28515625" customWidth="1"/>
    <col min="5125" max="5125" width="17" customWidth="1"/>
    <col min="5126" max="5126" width="14.28515625" bestFit="1" customWidth="1"/>
    <col min="5127" max="5127" width="14" customWidth="1"/>
    <col min="5128" max="5128" width="9.28515625" bestFit="1" customWidth="1"/>
    <col min="5129" max="5129" width="16.5703125" customWidth="1"/>
    <col min="5378" max="5378" width="27.42578125" customWidth="1"/>
    <col min="5379" max="5379" width="13.140625" customWidth="1"/>
    <col min="5380" max="5380" width="16.28515625" customWidth="1"/>
    <col min="5381" max="5381" width="17" customWidth="1"/>
    <col min="5382" max="5382" width="14.28515625" bestFit="1" customWidth="1"/>
    <col min="5383" max="5383" width="14" customWidth="1"/>
    <col min="5384" max="5384" width="9.28515625" bestFit="1" customWidth="1"/>
    <col min="5385" max="5385" width="16.5703125" customWidth="1"/>
    <col min="5634" max="5634" width="27.42578125" customWidth="1"/>
    <col min="5635" max="5635" width="13.140625" customWidth="1"/>
    <col min="5636" max="5636" width="16.28515625" customWidth="1"/>
    <col min="5637" max="5637" width="17" customWidth="1"/>
    <col min="5638" max="5638" width="14.28515625" bestFit="1" customWidth="1"/>
    <col min="5639" max="5639" width="14" customWidth="1"/>
    <col min="5640" max="5640" width="9.28515625" bestFit="1" customWidth="1"/>
    <col min="5641" max="5641" width="16.5703125" customWidth="1"/>
    <col min="5890" max="5890" width="27.42578125" customWidth="1"/>
    <col min="5891" max="5891" width="13.140625" customWidth="1"/>
    <col min="5892" max="5892" width="16.28515625" customWidth="1"/>
    <col min="5893" max="5893" width="17" customWidth="1"/>
    <col min="5894" max="5894" width="14.28515625" bestFit="1" customWidth="1"/>
    <col min="5895" max="5895" width="14" customWidth="1"/>
    <col min="5896" max="5896" width="9.28515625" bestFit="1" customWidth="1"/>
    <col min="5897" max="5897" width="16.5703125" customWidth="1"/>
    <col min="6146" max="6146" width="27.42578125" customWidth="1"/>
    <col min="6147" max="6147" width="13.140625" customWidth="1"/>
    <col min="6148" max="6148" width="16.28515625" customWidth="1"/>
    <col min="6149" max="6149" width="17" customWidth="1"/>
    <col min="6150" max="6150" width="14.28515625" bestFit="1" customWidth="1"/>
    <col min="6151" max="6151" width="14" customWidth="1"/>
    <col min="6152" max="6152" width="9.28515625" bestFit="1" customWidth="1"/>
    <col min="6153" max="6153" width="16.5703125" customWidth="1"/>
    <col min="6402" max="6402" width="27.42578125" customWidth="1"/>
    <col min="6403" max="6403" width="13.140625" customWidth="1"/>
    <col min="6404" max="6404" width="16.28515625" customWidth="1"/>
    <col min="6405" max="6405" width="17" customWidth="1"/>
    <col min="6406" max="6406" width="14.28515625" bestFit="1" customWidth="1"/>
    <col min="6407" max="6407" width="14" customWidth="1"/>
    <col min="6408" max="6408" width="9.28515625" bestFit="1" customWidth="1"/>
    <col min="6409" max="6409" width="16.5703125" customWidth="1"/>
    <col min="6658" max="6658" width="27.42578125" customWidth="1"/>
    <col min="6659" max="6659" width="13.140625" customWidth="1"/>
    <col min="6660" max="6660" width="16.28515625" customWidth="1"/>
    <col min="6661" max="6661" width="17" customWidth="1"/>
    <col min="6662" max="6662" width="14.28515625" bestFit="1" customWidth="1"/>
    <col min="6663" max="6663" width="14" customWidth="1"/>
    <col min="6664" max="6664" width="9.28515625" bestFit="1" customWidth="1"/>
    <col min="6665" max="6665" width="16.5703125" customWidth="1"/>
    <col min="6914" max="6914" width="27.42578125" customWidth="1"/>
    <col min="6915" max="6915" width="13.140625" customWidth="1"/>
    <col min="6916" max="6916" width="16.28515625" customWidth="1"/>
    <col min="6917" max="6917" width="17" customWidth="1"/>
    <col min="6918" max="6918" width="14.28515625" bestFit="1" customWidth="1"/>
    <col min="6919" max="6919" width="14" customWidth="1"/>
    <col min="6920" max="6920" width="9.28515625" bestFit="1" customWidth="1"/>
    <col min="6921" max="6921" width="16.5703125" customWidth="1"/>
    <col min="7170" max="7170" width="27.42578125" customWidth="1"/>
    <col min="7171" max="7171" width="13.140625" customWidth="1"/>
    <col min="7172" max="7172" width="16.28515625" customWidth="1"/>
    <col min="7173" max="7173" width="17" customWidth="1"/>
    <col min="7174" max="7174" width="14.28515625" bestFit="1" customWidth="1"/>
    <col min="7175" max="7175" width="14" customWidth="1"/>
    <col min="7176" max="7176" width="9.28515625" bestFit="1" customWidth="1"/>
    <col min="7177" max="7177" width="16.5703125" customWidth="1"/>
    <col min="7426" max="7426" width="27.42578125" customWidth="1"/>
    <col min="7427" max="7427" width="13.140625" customWidth="1"/>
    <col min="7428" max="7428" width="16.28515625" customWidth="1"/>
    <col min="7429" max="7429" width="17" customWidth="1"/>
    <col min="7430" max="7430" width="14.28515625" bestFit="1" customWidth="1"/>
    <col min="7431" max="7431" width="14" customWidth="1"/>
    <col min="7432" max="7432" width="9.28515625" bestFit="1" customWidth="1"/>
    <col min="7433" max="7433" width="16.5703125" customWidth="1"/>
    <col min="7682" max="7682" width="27.42578125" customWidth="1"/>
    <col min="7683" max="7683" width="13.140625" customWidth="1"/>
    <col min="7684" max="7684" width="16.28515625" customWidth="1"/>
    <col min="7685" max="7685" width="17" customWidth="1"/>
    <col min="7686" max="7686" width="14.28515625" bestFit="1" customWidth="1"/>
    <col min="7687" max="7687" width="14" customWidth="1"/>
    <col min="7688" max="7688" width="9.28515625" bestFit="1" customWidth="1"/>
    <col min="7689" max="7689" width="16.5703125" customWidth="1"/>
    <col min="7938" max="7938" width="27.42578125" customWidth="1"/>
    <col min="7939" max="7939" width="13.140625" customWidth="1"/>
    <col min="7940" max="7940" width="16.28515625" customWidth="1"/>
    <col min="7941" max="7941" width="17" customWidth="1"/>
    <col min="7942" max="7942" width="14.28515625" bestFit="1" customWidth="1"/>
    <col min="7943" max="7943" width="14" customWidth="1"/>
    <col min="7944" max="7944" width="9.28515625" bestFit="1" customWidth="1"/>
    <col min="7945" max="7945" width="16.5703125" customWidth="1"/>
    <col min="8194" max="8194" width="27.42578125" customWidth="1"/>
    <col min="8195" max="8195" width="13.140625" customWidth="1"/>
    <col min="8196" max="8196" width="16.28515625" customWidth="1"/>
    <col min="8197" max="8197" width="17" customWidth="1"/>
    <col min="8198" max="8198" width="14.28515625" bestFit="1" customWidth="1"/>
    <col min="8199" max="8199" width="14" customWidth="1"/>
    <col min="8200" max="8200" width="9.28515625" bestFit="1" customWidth="1"/>
    <col min="8201" max="8201" width="16.5703125" customWidth="1"/>
    <col min="8450" max="8450" width="27.42578125" customWidth="1"/>
    <col min="8451" max="8451" width="13.140625" customWidth="1"/>
    <col min="8452" max="8452" width="16.28515625" customWidth="1"/>
    <col min="8453" max="8453" width="17" customWidth="1"/>
    <col min="8454" max="8454" width="14.28515625" bestFit="1" customWidth="1"/>
    <col min="8455" max="8455" width="14" customWidth="1"/>
    <col min="8456" max="8456" width="9.28515625" bestFit="1" customWidth="1"/>
    <col min="8457" max="8457" width="16.5703125" customWidth="1"/>
    <col min="8706" max="8706" width="27.42578125" customWidth="1"/>
    <col min="8707" max="8707" width="13.140625" customWidth="1"/>
    <col min="8708" max="8708" width="16.28515625" customWidth="1"/>
    <col min="8709" max="8709" width="17" customWidth="1"/>
    <col min="8710" max="8710" width="14.28515625" bestFit="1" customWidth="1"/>
    <col min="8711" max="8711" width="14" customWidth="1"/>
    <col min="8712" max="8712" width="9.28515625" bestFit="1" customWidth="1"/>
    <col min="8713" max="8713" width="16.5703125" customWidth="1"/>
    <col min="8962" max="8962" width="27.42578125" customWidth="1"/>
    <col min="8963" max="8963" width="13.140625" customWidth="1"/>
    <col min="8964" max="8964" width="16.28515625" customWidth="1"/>
    <col min="8965" max="8965" width="17" customWidth="1"/>
    <col min="8966" max="8966" width="14.28515625" bestFit="1" customWidth="1"/>
    <col min="8967" max="8967" width="14" customWidth="1"/>
    <col min="8968" max="8968" width="9.28515625" bestFit="1" customWidth="1"/>
    <col min="8969" max="8969" width="16.5703125" customWidth="1"/>
    <col min="9218" max="9218" width="27.42578125" customWidth="1"/>
    <col min="9219" max="9219" width="13.140625" customWidth="1"/>
    <col min="9220" max="9220" width="16.28515625" customWidth="1"/>
    <col min="9221" max="9221" width="17" customWidth="1"/>
    <col min="9222" max="9222" width="14.28515625" bestFit="1" customWidth="1"/>
    <col min="9223" max="9223" width="14" customWidth="1"/>
    <col min="9224" max="9224" width="9.28515625" bestFit="1" customWidth="1"/>
    <col min="9225" max="9225" width="16.5703125" customWidth="1"/>
    <col min="9474" max="9474" width="27.42578125" customWidth="1"/>
    <col min="9475" max="9475" width="13.140625" customWidth="1"/>
    <col min="9476" max="9476" width="16.28515625" customWidth="1"/>
    <col min="9477" max="9477" width="17" customWidth="1"/>
    <col min="9478" max="9478" width="14.28515625" bestFit="1" customWidth="1"/>
    <col min="9479" max="9479" width="14" customWidth="1"/>
    <col min="9480" max="9480" width="9.28515625" bestFit="1" customWidth="1"/>
    <col min="9481" max="9481" width="16.5703125" customWidth="1"/>
    <col min="9730" max="9730" width="27.42578125" customWidth="1"/>
    <col min="9731" max="9731" width="13.140625" customWidth="1"/>
    <col min="9732" max="9732" width="16.28515625" customWidth="1"/>
    <col min="9733" max="9733" width="17" customWidth="1"/>
    <col min="9734" max="9734" width="14.28515625" bestFit="1" customWidth="1"/>
    <col min="9735" max="9735" width="14" customWidth="1"/>
    <col min="9736" max="9736" width="9.28515625" bestFit="1" customWidth="1"/>
    <col min="9737" max="9737" width="16.5703125" customWidth="1"/>
    <col min="9986" max="9986" width="27.42578125" customWidth="1"/>
    <col min="9987" max="9987" width="13.140625" customWidth="1"/>
    <col min="9988" max="9988" width="16.28515625" customWidth="1"/>
    <col min="9989" max="9989" width="17" customWidth="1"/>
    <col min="9990" max="9990" width="14.28515625" bestFit="1" customWidth="1"/>
    <col min="9991" max="9991" width="14" customWidth="1"/>
    <col min="9992" max="9992" width="9.28515625" bestFit="1" customWidth="1"/>
    <col min="9993" max="9993" width="16.5703125" customWidth="1"/>
    <col min="10242" max="10242" width="27.42578125" customWidth="1"/>
    <col min="10243" max="10243" width="13.140625" customWidth="1"/>
    <col min="10244" max="10244" width="16.28515625" customWidth="1"/>
    <col min="10245" max="10245" width="17" customWidth="1"/>
    <col min="10246" max="10246" width="14.28515625" bestFit="1" customWidth="1"/>
    <col min="10247" max="10247" width="14" customWidth="1"/>
    <col min="10248" max="10248" width="9.28515625" bestFit="1" customWidth="1"/>
    <col min="10249" max="10249" width="16.5703125" customWidth="1"/>
    <col min="10498" max="10498" width="27.42578125" customWidth="1"/>
    <col min="10499" max="10499" width="13.140625" customWidth="1"/>
    <col min="10500" max="10500" width="16.28515625" customWidth="1"/>
    <col min="10501" max="10501" width="17" customWidth="1"/>
    <col min="10502" max="10502" width="14.28515625" bestFit="1" customWidth="1"/>
    <col min="10503" max="10503" width="14" customWidth="1"/>
    <col min="10504" max="10504" width="9.28515625" bestFit="1" customWidth="1"/>
    <col min="10505" max="10505" width="16.5703125" customWidth="1"/>
    <col min="10754" max="10754" width="27.42578125" customWidth="1"/>
    <col min="10755" max="10755" width="13.140625" customWidth="1"/>
    <col min="10756" max="10756" width="16.28515625" customWidth="1"/>
    <col min="10757" max="10757" width="17" customWidth="1"/>
    <col min="10758" max="10758" width="14.28515625" bestFit="1" customWidth="1"/>
    <col min="10759" max="10759" width="14" customWidth="1"/>
    <col min="10760" max="10760" width="9.28515625" bestFit="1" customWidth="1"/>
    <col min="10761" max="10761" width="16.5703125" customWidth="1"/>
    <col min="11010" max="11010" width="27.42578125" customWidth="1"/>
    <col min="11011" max="11011" width="13.140625" customWidth="1"/>
    <col min="11012" max="11012" width="16.28515625" customWidth="1"/>
    <col min="11013" max="11013" width="17" customWidth="1"/>
    <col min="11014" max="11014" width="14.28515625" bestFit="1" customWidth="1"/>
    <col min="11015" max="11015" width="14" customWidth="1"/>
    <col min="11016" max="11016" width="9.28515625" bestFit="1" customWidth="1"/>
    <col min="11017" max="11017" width="16.5703125" customWidth="1"/>
    <col min="11266" max="11266" width="27.42578125" customWidth="1"/>
    <col min="11267" max="11267" width="13.140625" customWidth="1"/>
    <col min="11268" max="11268" width="16.28515625" customWidth="1"/>
    <col min="11269" max="11269" width="17" customWidth="1"/>
    <col min="11270" max="11270" width="14.28515625" bestFit="1" customWidth="1"/>
    <col min="11271" max="11271" width="14" customWidth="1"/>
    <col min="11272" max="11272" width="9.28515625" bestFit="1" customWidth="1"/>
    <col min="11273" max="11273" width="16.5703125" customWidth="1"/>
    <col min="11522" max="11522" width="27.42578125" customWidth="1"/>
    <col min="11523" max="11523" width="13.140625" customWidth="1"/>
    <col min="11524" max="11524" width="16.28515625" customWidth="1"/>
    <col min="11525" max="11525" width="17" customWidth="1"/>
    <col min="11526" max="11526" width="14.28515625" bestFit="1" customWidth="1"/>
    <col min="11527" max="11527" width="14" customWidth="1"/>
    <col min="11528" max="11528" width="9.28515625" bestFit="1" customWidth="1"/>
    <col min="11529" max="11529" width="16.5703125" customWidth="1"/>
    <col min="11778" max="11778" width="27.42578125" customWidth="1"/>
    <col min="11779" max="11779" width="13.140625" customWidth="1"/>
    <col min="11780" max="11780" width="16.28515625" customWidth="1"/>
    <col min="11781" max="11781" width="17" customWidth="1"/>
    <col min="11782" max="11782" width="14.28515625" bestFit="1" customWidth="1"/>
    <col min="11783" max="11783" width="14" customWidth="1"/>
    <col min="11784" max="11784" width="9.28515625" bestFit="1" customWidth="1"/>
    <col min="11785" max="11785" width="16.5703125" customWidth="1"/>
    <col min="12034" max="12034" width="27.42578125" customWidth="1"/>
    <col min="12035" max="12035" width="13.140625" customWidth="1"/>
    <col min="12036" max="12036" width="16.28515625" customWidth="1"/>
    <col min="12037" max="12037" width="17" customWidth="1"/>
    <col min="12038" max="12038" width="14.28515625" bestFit="1" customWidth="1"/>
    <col min="12039" max="12039" width="14" customWidth="1"/>
    <col min="12040" max="12040" width="9.28515625" bestFit="1" customWidth="1"/>
    <col min="12041" max="12041" width="16.5703125" customWidth="1"/>
    <col min="12290" max="12290" width="27.42578125" customWidth="1"/>
    <col min="12291" max="12291" width="13.140625" customWidth="1"/>
    <col min="12292" max="12292" width="16.28515625" customWidth="1"/>
    <col min="12293" max="12293" width="17" customWidth="1"/>
    <col min="12294" max="12294" width="14.28515625" bestFit="1" customWidth="1"/>
    <col min="12295" max="12295" width="14" customWidth="1"/>
    <col min="12296" max="12296" width="9.28515625" bestFit="1" customWidth="1"/>
    <col min="12297" max="12297" width="16.5703125" customWidth="1"/>
    <col min="12546" max="12546" width="27.42578125" customWidth="1"/>
    <col min="12547" max="12547" width="13.140625" customWidth="1"/>
    <col min="12548" max="12548" width="16.28515625" customWidth="1"/>
    <col min="12549" max="12549" width="17" customWidth="1"/>
    <col min="12550" max="12550" width="14.28515625" bestFit="1" customWidth="1"/>
    <col min="12551" max="12551" width="14" customWidth="1"/>
    <col min="12552" max="12552" width="9.28515625" bestFit="1" customWidth="1"/>
    <col min="12553" max="12553" width="16.5703125" customWidth="1"/>
    <col min="12802" max="12802" width="27.42578125" customWidth="1"/>
    <col min="12803" max="12803" width="13.140625" customWidth="1"/>
    <col min="12804" max="12804" width="16.28515625" customWidth="1"/>
    <col min="12805" max="12805" width="17" customWidth="1"/>
    <col min="12806" max="12806" width="14.28515625" bestFit="1" customWidth="1"/>
    <col min="12807" max="12807" width="14" customWidth="1"/>
    <col min="12808" max="12808" width="9.28515625" bestFit="1" customWidth="1"/>
    <col min="12809" max="12809" width="16.5703125" customWidth="1"/>
    <col min="13058" max="13058" width="27.42578125" customWidth="1"/>
    <col min="13059" max="13059" width="13.140625" customWidth="1"/>
    <col min="13060" max="13060" width="16.28515625" customWidth="1"/>
    <col min="13061" max="13061" width="17" customWidth="1"/>
    <col min="13062" max="13062" width="14.28515625" bestFit="1" customWidth="1"/>
    <col min="13063" max="13063" width="14" customWidth="1"/>
    <col min="13064" max="13064" width="9.28515625" bestFit="1" customWidth="1"/>
    <col min="13065" max="13065" width="16.5703125" customWidth="1"/>
    <col min="13314" max="13314" width="27.42578125" customWidth="1"/>
    <col min="13315" max="13315" width="13.140625" customWidth="1"/>
    <col min="13316" max="13316" width="16.28515625" customWidth="1"/>
    <col min="13317" max="13317" width="17" customWidth="1"/>
    <col min="13318" max="13318" width="14.28515625" bestFit="1" customWidth="1"/>
    <col min="13319" max="13319" width="14" customWidth="1"/>
    <col min="13320" max="13320" width="9.28515625" bestFit="1" customWidth="1"/>
    <col min="13321" max="13321" width="16.5703125" customWidth="1"/>
    <col min="13570" max="13570" width="27.42578125" customWidth="1"/>
    <col min="13571" max="13571" width="13.140625" customWidth="1"/>
    <col min="13572" max="13572" width="16.28515625" customWidth="1"/>
    <col min="13573" max="13573" width="17" customWidth="1"/>
    <col min="13574" max="13574" width="14.28515625" bestFit="1" customWidth="1"/>
    <col min="13575" max="13575" width="14" customWidth="1"/>
    <col min="13576" max="13576" width="9.28515625" bestFit="1" customWidth="1"/>
    <col min="13577" max="13577" width="16.5703125" customWidth="1"/>
    <col min="13826" max="13826" width="27.42578125" customWidth="1"/>
    <col min="13827" max="13827" width="13.140625" customWidth="1"/>
    <col min="13828" max="13828" width="16.28515625" customWidth="1"/>
    <col min="13829" max="13829" width="17" customWidth="1"/>
    <col min="13830" max="13830" width="14.28515625" bestFit="1" customWidth="1"/>
    <col min="13831" max="13831" width="14" customWidth="1"/>
    <col min="13832" max="13832" width="9.28515625" bestFit="1" customWidth="1"/>
    <col min="13833" max="13833" width="16.5703125" customWidth="1"/>
    <col min="14082" max="14082" width="27.42578125" customWidth="1"/>
    <col min="14083" max="14083" width="13.140625" customWidth="1"/>
    <col min="14084" max="14084" width="16.28515625" customWidth="1"/>
    <col min="14085" max="14085" width="17" customWidth="1"/>
    <col min="14086" max="14086" width="14.28515625" bestFit="1" customWidth="1"/>
    <col min="14087" max="14087" width="14" customWidth="1"/>
    <col min="14088" max="14088" width="9.28515625" bestFit="1" customWidth="1"/>
    <col min="14089" max="14089" width="16.5703125" customWidth="1"/>
    <col min="14338" max="14338" width="27.42578125" customWidth="1"/>
    <col min="14339" max="14339" width="13.140625" customWidth="1"/>
    <col min="14340" max="14340" width="16.28515625" customWidth="1"/>
    <col min="14341" max="14341" width="17" customWidth="1"/>
    <col min="14342" max="14342" width="14.28515625" bestFit="1" customWidth="1"/>
    <col min="14343" max="14343" width="14" customWidth="1"/>
    <col min="14344" max="14344" width="9.28515625" bestFit="1" customWidth="1"/>
    <col min="14345" max="14345" width="16.5703125" customWidth="1"/>
    <col min="14594" max="14594" width="27.42578125" customWidth="1"/>
    <col min="14595" max="14595" width="13.140625" customWidth="1"/>
    <col min="14596" max="14596" width="16.28515625" customWidth="1"/>
    <col min="14597" max="14597" width="17" customWidth="1"/>
    <col min="14598" max="14598" width="14.28515625" bestFit="1" customWidth="1"/>
    <col min="14599" max="14599" width="14" customWidth="1"/>
    <col min="14600" max="14600" width="9.28515625" bestFit="1" customWidth="1"/>
    <col min="14601" max="14601" width="16.5703125" customWidth="1"/>
    <col min="14850" max="14850" width="27.42578125" customWidth="1"/>
    <col min="14851" max="14851" width="13.140625" customWidth="1"/>
    <col min="14852" max="14852" width="16.28515625" customWidth="1"/>
    <col min="14853" max="14853" width="17" customWidth="1"/>
    <col min="14854" max="14854" width="14.28515625" bestFit="1" customWidth="1"/>
    <col min="14855" max="14855" width="14" customWidth="1"/>
    <col min="14856" max="14856" width="9.28515625" bestFit="1" customWidth="1"/>
    <col min="14857" max="14857" width="16.5703125" customWidth="1"/>
    <col min="15106" max="15106" width="27.42578125" customWidth="1"/>
    <col min="15107" max="15107" width="13.140625" customWidth="1"/>
    <col min="15108" max="15108" width="16.28515625" customWidth="1"/>
    <col min="15109" max="15109" width="17" customWidth="1"/>
    <col min="15110" max="15110" width="14.28515625" bestFit="1" customWidth="1"/>
    <col min="15111" max="15111" width="14" customWidth="1"/>
    <col min="15112" max="15112" width="9.28515625" bestFit="1" customWidth="1"/>
    <col min="15113" max="15113" width="16.5703125" customWidth="1"/>
    <col min="15362" max="15362" width="27.42578125" customWidth="1"/>
    <col min="15363" max="15363" width="13.140625" customWidth="1"/>
    <col min="15364" max="15364" width="16.28515625" customWidth="1"/>
    <col min="15365" max="15365" width="17" customWidth="1"/>
    <col min="15366" max="15366" width="14.28515625" bestFit="1" customWidth="1"/>
    <col min="15367" max="15367" width="14" customWidth="1"/>
    <col min="15368" max="15368" width="9.28515625" bestFit="1" customWidth="1"/>
    <col min="15369" max="15369" width="16.5703125" customWidth="1"/>
    <col min="15618" max="15618" width="27.42578125" customWidth="1"/>
    <col min="15619" max="15619" width="13.140625" customWidth="1"/>
    <col min="15620" max="15620" width="16.28515625" customWidth="1"/>
    <col min="15621" max="15621" width="17" customWidth="1"/>
    <col min="15622" max="15622" width="14.28515625" bestFit="1" customWidth="1"/>
    <col min="15623" max="15623" width="14" customWidth="1"/>
    <col min="15624" max="15624" width="9.28515625" bestFit="1" customWidth="1"/>
    <col min="15625" max="15625" width="16.5703125" customWidth="1"/>
    <col min="15874" max="15874" width="27.42578125" customWidth="1"/>
    <col min="15875" max="15875" width="13.140625" customWidth="1"/>
    <col min="15876" max="15876" width="16.28515625" customWidth="1"/>
    <col min="15877" max="15877" width="17" customWidth="1"/>
    <col min="15878" max="15878" width="14.28515625" bestFit="1" customWidth="1"/>
    <col min="15879" max="15879" width="14" customWidth="1"/>
    <col min="15880" max="15880" width="9.28515625" bestFit="1" customWidth="1"/>
    <col min="15881" max="15881" width="16.5703125" customWidth="1"/>
    <col min="16130" max="16130" width="27.42578125" customWidth="1"/>
    <col min="16131" max="16131" width="13.140625" customWidth="1"/>
    <col min="16132" max="16132" width="16.28515625" customWidth="1"/>
    <col min="16133" max="16133" width="17" customWidth="1"/>
    <col min="16134" max="16134" width="14.28515625" bestFit="1" customWidth="1"/>
    <col min="16135" max="16135" width="14" customWidth="1"/>
    <col min="16136" max="16136" width="9.28515625" bestFit="1" customWidth="1"/>
    <col min="16137" max="16137" width="16.5703125" customWidth="1"/>
  </cols>
  <sheetData>
    <row r="1" spans="1:9" ht="23.25" customHeight="1">
      <c r="A1" s="339" t="s">
        <v>286</v>
      </c>
      <c r="B1" s="333"/>
      <c r="C1" s="333"/>
      <c r="D1" s="333"/>
      <c r="E1" s="333"/>
      <c r="F1" s="333"/>
      <c r="G1" s="333"/>
    </row>
    <row r="2" spans="1:9">
      <c r="A2" s="74"/>
    </row>
    <row r="3" spans="1:9">
      <c r="A3" s="74"/>
    </row>
    <row r="4" spans="1:9" ht="13.5" thickBot="1">
      <c r="A4" s="74"/>
    </row>
    <row r="5" spans="1:9" ht="26.25" thickBot="1">
      <c r="A5" s="59" t="s">
        <v>0</v>
      </c>
      <c r="B5" s="60" t="s">
        <v>254</v>
      </c>
      <c r="C5" s="60" t="s">
        <v>229</v>
      </c>
      <c r="D5" s="60" t="s">
        <v>230</v>
      </c>
    </row>
    <row r="6" spans="1:9" ht="13.5" thickBot="1">
      <c r="A6" s="70">
        <v>1</v>
      </c>
      <c r="B6" s="71"/>
      <c r="C6" s="72">
        <v>0</v>
      </c>
      <c r="D6" s="72">
        <v>0</v>
      </c>
    </row>
    <row r="7" spans="1:9" ht="13.5" thickBot="1">
      <c r="A7" s="70">
        <v>2</v>
      </c>
      <c r="B7" s="71"/>
      <c r="C7" s="72"/>
      <c r="D7" s="72"/>
    </row>
    <row r="8" spans="1:9" ht="13.5" thickBot="1">
      <c r="A8" s="70">
        <v>3</v>
      </c>
      <c r="B8" s="62" t="s">
        <v>242</v>
      </c>
      <c r="C8" s="73">
        <v>0</v>
      </c>
      <c r="D8" s="73">
        <v>0</v>
      </c>
    </row>
    <row r="9" spans="1:9">
      <c r="A9" s="66" t="s">
        <v>287</v>
      </c>
    </row>
    <row r="10" spans="1:9">
      <c r="A10" s="67"/>
    </row>
    <row r="11" spans="1:9">
      <c r="A11" s="67"/>
    </row>
    <row r="12" spans="1:9" ht="22.5" customHeight="1">
      <c r="A12" s="340" t="s">
        <v>288</v>
      </c>
      <c r="B12" s="341"/>
      <c r="C12" s="341"/>
      <c r="D12" s="341"/>
      <c r="E12" s="341"/>
      <c r="F12" s="341"/>
      <c r="G12" s="341"/>
    </row>
    <row r="13" spans="1:9">
      <c r="A13" s="67"/>
    </row>
    <row r="14" spans="1:9" ht="13.5" thickBot="1">
      <c r="A14" s="67"/>
    </row>
    <row r="15" spans="1:9">
      <c r="A15" s="334" t="s">
        <v>0</v>
      </c>
      <c r="B15" s="334" t="s">
        <v>24</v>
      </c>
      <c r="C15" s="342" t="s">
        <v>289</v>
      </c>
      <c r="D15" s="343"/>
      <c r="E15" s="343"/>
      <c r="F15" s="343"/>
      <c r="G15" s="343"/>
      <c r="H15" s="344"/>
      <c r="I15" s="334" t="s">
        <v>242</v>
      </c>
    </row>
    <row r="16" spans="1:9" ht="13.5" thickBot="1">
      <c r="A16" s="335"/>
      <c r="B16" s="335"/>
      <c r="C16" s="345"/>
      <c r="D16" s="346"/>
      <c r="E16" s="346"/>
      <c r="F16" s="346"/>
      <c r="G16" s="346"/>
      <c r="H16" s="347"/>
      <c r="I16" s="335"/>
    </row>
    <row r="17" spans="1:10" ht="26.25" thickBot="1">
      <c r="A17" s="336"/>
      <c r="B17" s="336"/>
      <c r="C17" s="82" t="s">
        <v>290</v>
      </c>
      <c r="D17" s="82" t="s">
        <v>291</v>
      </c>
      <c r="E17" s="82" t="s">
        <v>292</v>
      </c>
      <c r="F17" s="82" t="s">
        <v>293</v>
      </c>
      <c r="G17" s="82" t="s">
        <v>232</v>
      </c>
      <c r="H17" s="62"/>
      <c r="I17" s="336"/>
    </row>
    <row r="18" spans="1:10" ht="13.5" thickBot="1">
      <c r="A18" s="61">
        <v>1</v>
      </c>
      <c r="B18" s="62" t="s">
        <v>294</v>
      </c>
      <c r="C18" s="83"/>
      <c r="D18" s="133">
        <v>317599661.49000001</v>
      </c>
      <c r="E18" s="133">
        <v>1270000000</v>
      </c>
      <c r="F18" s="83"/>
      <c r="G18" s="133"/>
      <c r="H18" s="83"/>
      <c r="I18" s="84">
        <f>SUM(C18:H18)</f>
        <v>1587599661.49</v>
      </c>
    </row>
    <row r="19" spans="1:10" ht="13.5" thickBot="1">
      <c r="A19" s="61">
        <v>2</v>
      </c>
      <c r="B19" s="62" t="s">
        <v>295</v>
      </c>
      <c r="C19" s="84">
        <v>0</v>
      </c>
      <c r="D19" s="84">
        <v>0</v>
      </c>
      <c r="E19" s="84"/>
      <c r="F19" s="84"/>
      <c r="G19" s="84"/>
      <c r="H19" s="84"/>
      <c r="I19" s="84">
        <f t="shared" ref="I19:I26" si="0">SUM(C19:H19)</f>
        <v>0</v>
      </c>
    </row>
    <row r="20" spans="1:10" ht="13.5" thickBot="1">
      <c r="A20" s="61">
        <v>3</v>
      </c>
      <c r="B20" s="62" t="s">
        <v>296</v>
      </c>
      <c r="C20" s="84">
        <v>0</v>
      </c>
      <c r="D20" s="84"/>
      <c r="E20" s="84"/>
      <c r="F20" s="84"/>
      <c r="G20" s="84"/>
      <c r="H20" s="84"/>
      <c r="I20" s="84">
        <f>SUM(C20:H20)</f>
        <v>0</v>
      </c>
    </row>
    <row r="21" spans="1:10" ht="13.5" thickBot="1">
      <c r="A21" s="61">
        <v>4</v>
      </c>
      <c r="B21" s="62" t="s">
        <v>297</v>
      </c>
      <c r="C21" s="84">
        <f t="shared" ref="C21:H21" si="1">C18+C19-C20</f>
        <v>0</v>
      </c>
      <c r="D21" s="84">
        <f t="shared" si="1"/>
        <v>317599661.49000001</v>
      </c>
      <c r="E21" s="84">
        <f t="shared" si="1"/>
        <v>1270000000</v>
      </c>
      <c r="F21" s="84">
        <f t="shared" si="1"/>
        <v>0</v>
      </c>
      <c r="G21" s="84">
        <f t="shared" si="1"/>
        <v>0</v>
      </c>
      <c r="H21" s="84">
        <f t="shared" si="1"/>
        <v>0</v>
      </c>
      <c r="I21" s="84">
        <f t="shared" si="0"/>
        <v>1587599661.49</v>
      </c>
    </row>
    <row r="22" spans="1:10" ht="13.5" thickBot="1">
      <c r="A22" s="61">
        <v>5</v>
      </c>
      <c r="B22" s="62" t="s">
        <v>298</v>
      </c>
      <c r="C22" s="84"/>
      <c r="D22" s="84"/>
      <c r="E22" s="84"/>
      <c r="F22" s="84"/>
      <c r="G22" s="84"/>
      <c r="H22" s="84"/>
      <c r="I22" s="84">
        <f t="shared" si="0"/>
        <v>0</v>
      </c>
    </row>
    <row r="23" spans="1:10" ht="13.5" thickBot="1">
      <c r="A23" s="61">
        <v>6</v>
      </c>
      <c r="B23" s="62" t="s">
        <v>299</v>
      </c>
      <c r="C23" s="84"/>
      <c r="D23" s="84"/>
      <c r="E23" s="84"/>
      <c r="F23" s="84"/>
      <c r="G23" s="84"/>
      <c r="H23" s="84"/>
      <c r="I23" s="84">
        <f t="shared" si="0"/>
        <v>0</v>
      </c>
    </row>
    <row r="24" spans="1:10" ht="13.5" thickBot="1">
      <c r="A24" s="61">
        <v>7</v>
      </c>
      <c r="B24" s="62" t="s">
        <v>300</v>
      </c>
      <c r="C24" s="84">
        <f t="shared" ref="C24:H24" si="2">C21-C22+C23</f>
        <v>0</v>
      </c>
      <c r="D24" s="84">
        <f t="shared" si="2"/>
        <v>317599661.49000001</v>
      </c>
      <c r="E24" s="84">
        <f t="shared" si="2"/>
        <v>1270000000</v>
      </c>
      <c r="F24" s="84">
        <f t="shared" si="2"/>
        <v>0</v>
      </c>
      <c r="G24" s="84">
        <f t="shared" si="2"/>
        <v>0</v>
      </c>
      <c r="H24" s="84">
        <f t="shared" si="2"/>
        <v>0</v>
      </c>
      <c r="I24" s="84">
        <f t="shared" si="0"/>
        <v>1587599661.49</v>
      </c>
    </row>
    <row r="25" spans="1:10" ht="13.5" thickBot="1">
      <c r="A25" s="61" t="s">
        <v>301</v>
      </c>
      <c r="B25" s="62" t="s">
        <v>302</v>
      </c>
      <c r="C25" s="84">
        <f t="shared" ref="C25:H25" si="3">C18</f>
        <v>0</v>
      </c>
      <c r="D25" s="84">
        <f t="shared" si="3"/>
        <v>317599661.49000001</v>
      </c>
      <c r="E25" s="84">
        <f t="shared" si="3"/>
        <v>1270000000</v>
      </c>
      <c r="F25" s="84">
        <f t="shared" si="3"/>
        <v>0</v>
      </c>
      <c r="G25" s="84">
        <f t="shared" si="3"/>
        <v>0</v>
      </c>
      <c r="H25" s="84">
        <f t="shared" si="3"/>
        <v>0</v>
      </c>
      <c r="I25" s="84">
        <f t="shared" si="0"/>
        <v>1587599661.49</v>
      </c>
    </row>
    <row r="26" spans="1:10" ht="13.5" thickBot="1">
      <c r="A26" s="61" t="s">
        <v>303</v>
      </c>
      <c r="B26" s="62" t="s">
        <v>304</v>
      </c>
      <c r="C26" s="84">
        <f t="shared" ref="C26:H26" si="4">C24</f>
        <v>0</v>
      </c>
      <c r="D26" s="84">
        <f t="shared" si="4"/>
        <v>317599661.49000001</v>
      </c>
      <c r="E26" s="84">
        <f t="shared" si="4"/>
        <v>1270000000</v>
      </c>
      <c r="F26" s="84">
        <f t="shared" si="4"/>
        <v>0</v>
      </c>
      <c r="G26" s="84">
        <f t="shared" si="4"/>
        <v>0</v>
      </c>
      <c r="H26" s="84">
        <f t="shared" si="4"/>
        <v>0</v>
      </c>
      <c r="I26" s="84">
        <f t="shared" si="0"/>
        <v>1587599661.49</v>
      </c>
      <c r="J26" s="135">
        <f>I26-Balance!D14</f>
        <v>0</v>
      </c>
    </row>
    <row r="27" spans="1:10">
      <c r="A27" s="67"/>
    </row>
    <row r="28" spans="1:10">
      <c r="A28" s="67"/>
    </row>
    <row r="29" spans="1:10">
      <c r="A29" s="85"/>
    </row>
    <row r="30" spans="1:10">
      <c r="A30" s="85" t="s">
        <v>305</v>
      </c>
    </row>
    <row r="31" spans="1:10">
      <c r="A31" s="85"/>
    </row>
    <row r="32" spans="1:10">
      <c r="A32" s="67" t="s">
        <v>306</v>
      </c>
    </row>
    <row r="33" spans="1:12">
      <c r="A33" s="86"/>
    </row>
    <row r="34" spans="1:12">
      <c r="A34" s="87"/>
    </row>
    <row r="35" spans="1:12">
      <c r="A35" s="67"/>
    </row>
    <row r="36" spans="1:12" ht="39" customHeight="1">
      <c r="A36" s="348" t="s">
        <v>307</v>
      </c>
      <c r="B36" s="333"/>
      <c r="C36" s="333"/>
      <c r="D36" s="333"/>
      <c r="E36" s="333"/>
      <c r="F36" s="333"/>
      <c r="G36" s="333"/>
      <c r="H36" s="88"/>
      <c r="I36" s="88"/>
      <c r="J36" s="88"/>
      <c r="K36" s="88"/>
      <c r="L36" s="88"/>
    </row>
    <row r="37" spans="1:12">
      <c r="A37" s="67"/>
    </row>
    <row r="38" spans="1:12">
      <c r="A38" s="67"/>
    </row>
    <row r="39" spans="1:12">
      <c r="A39" s="67" t="s">
        <v>308</v>
      </c>
    </row>
    <row r="40" spans="1:12">
      <c r="A40" s="67"/>
    </row>
    <row r="41" spans="1:12" ht="64.5" customHeight="1">
      <c r="A41" s="328" t="s">
        <v>309</v>
      </c>
      <c r="B41" s="328"/>
      <c r="C41" s="328"/>
      <c r="D41" s="328"/>
      <c r="E41" s="328"/>
      <c r="F41" s="328"/>
      <c r="G41" s="328"/>
    </row>
    <row r="42" spans="1:12">
      <c r="A42" s="329" t="s">
        <v>244</v>
      </c>
      <c r="B42" s="329"/>
      <c r="C42" s="329"/>
      <c r="D42" s="329"/>
      <c r="E42" s="329"/>
      <c r="F42" s="329"/>
      <c r="G42" s="329"/>
    </row>
    <row r="43" spans="1:12">
      <c r="A43" s="329" t="s">
        <v>244</v>
      </c>
      <c r="B43" s="329"/>
      <c r="C43" s="329"/>
      <c r="D43" s="329"/>
      <c r="E43" s="329"/>
      <c r="F43" s="329"/>
      <c r="G43" s="329"/>
    </row>
    <row r="44" spans="1:12">
      <c r="A44" s="329" t="s">
        <v>244</v>
      </c>
      <c r="B44" s="329"/>
      <c r="C44" s="329"/>
      <c r="D44" s="329"/>
      <c r="E44" s="329"/>
      <c r="F44" s="329"/>
      <c r="G44" s="329"/>
    </row>
    <row r="45" spans="1:12">
      <c r="A45" s="66"/>
    </row>
    <row r="46" spans="1:12" ht="28.5" customHeight="1" thickBot="1">
      <c r="A46" s="337" t="s">
        <v>310</v>
      </c>
      <c r="B46" s="338"/>
      <c r="C46" s="338"/>
      <c r="D46" s="338"/>
      <c r="E46" s="338"/>
      <c r="F46" s="338"/>
      <c r="G46" s="338"/>
    </row>
    <row r="47" spans="1:12" ht="26.25" thickBot="1">
      <c r="A47" s="59" t="s">
        <v>0</v>
      </c>
      <c r="B47" s="60" t="s">
        <v>254</v>
      </c>
      <c r="C47" s="60" t="s">
        <v>229</v>
      </c>
      <c r="D47" s="60" t="s">
        <v>230</v>
      </c>
    </row>
    <row r="48" spans="1:12" ht="13.5" thickBot="1">
      <c r="A48" s="70">
        <v>1</v>
      </c>
      <c r="B48" s="71" t="s">
        <v>311</v>
      </c>
      <c r="C48" s="73"/>
      <c r="D48" s="73"/>
    </row>
    <row r="49" spans="1:4" ht="26.25" thickBot="1">
      <c r="A49" s="70">
        <v>2</v>
      </c>
      <c r="B49" s="71" t="s">
        <v>312</v>
      </c>
      <c r="C49" s="73"/>
      <c r="D49" s="73"/>
    </row>
    <row r="50" spans="1:4" ht="26.25" thickBot="1">
      <c r="A50" s="70">
        <v>3</v>
      </c>
      <c r="B50" s="71" t="s">
        <v>313</v>
      </c>
      <c r="C50" s="81"/>
      <c r="D50" s="81">
        <v>0</v>
      </c>
    </row>
    <row r="51" spans="1:4" ht="13.5" thickBot="1">
      <c r="A51" s="70">
        <v>4</v>
      </c>
      <c r="B51" s="71"/>
      <c r="C51" s="73"/>
      <c r="D51" s="73"/>
    </row>
    <row r="52" spans="1:4" ht="13.5" thickBot="1">
      <c r="A52" s="70">
        <v>5</v>
      </c>
      <c r="B52" s="62" t="s">
        <v>242</v>
      </c>
      <c r="C52" s="73"/>
      <c r="D52" s="73"/>
    </row>
    <row r="54" spans="1:4">
      <c r="A54" s="66"/>
    </row>
    <row r="55" spans="1:4">
      <c r="A55" s="74"/>
    </row>
    <row r="56" spans="1:4">
      <c r="A56" s="67" t="s">
        <v>314</v>
      </c>
    </row>
    <row r="57" spans="1:4">
      <c r="A57" s="67"/>
    </row>
    <row r="58" spans="1:4">
      <c r="A58" s="67"/>
    </row>
    <row r="59" spans="1:4">
      <c r="A59" s="67"/>
    </row>
    <row r="60" spans="1:4">
      <c r="A60" s="67"/>
    </row>
    <row r="61" spans="1:4">
      <c r="A61" s="67"/>
    </row>
  </sheetData>
  <mergeCells count="12">
    <mergeCell ref="I15:I17"/>
    <mergeCell ref="A46:G46"/>
    <mergeCell ref="A1:G1"/>
    <mergeCell ref="A12:G12"/>
    <mergeCell ref="A15:A17"/>
    <mergeCell ref="B15:B17"/>
    <mergeCell ref="C15:H16"/>
    <mergeCell ref="A36:G36"/>
    <mergeCell ref="A41:G41"/>
    <mergeCell ref="A42:G42"/>
    <mergeCell ref="A43:G43"/>
    <mergeCell ref="A44:G44"/>
  </mergeCells>
  <pageMargins left="0.7" right="0.7" top="0.75" bottom="0.75" header="0.3" footer="0.3"/>
  <pageSetup scale="51" orientation="portrait" horizontalDpi="360" verticalDpi="36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41"/>
  <sheetViews>
    <sheetView view="pageBreakPreview" zoomScale="90" zoomScaleNormal="100" zoomScaleSheetLayoutView="90" workbookViewId="0">
      <selection activeCell="F23" sqref="F23"/>
    </sheetView>
  </sheetViews>
  <sheetFormatPr defaultRowHeight="12.75"/>
  <cols>
    <col min="1" max="1" width="9.42578125" bestFit="1" customWidth="1"/>
    <col min="2" max="2" width="31" customWidth="1"/>
    <col min="3" max="10" width="14.5703125" customWidth="1"/>
    <col min="11" max="11" width="13.5703125" bestFit="1" customWidth="1"/>
    <col min="12" max="12" width="20.42578125" bestFit="1" customWidth="1"/>
    <col min="258" max="258" width="31" customWidth="1"/>
    <col min="259" max="266" width="14.5703125" customWidth="1"/>
    <col min="268" max="268" width="14.140625" bestFit="1" customWidth="1"/>
    <col min="514" max="514" width="31" customWidth="1"/>
    <col min="515" max="522" width="14.5703125" customWidth="1"/>
    <col min="524" max="524" width="14.140625" bestFit="1" customWidth="1"/>
    <col min="770" max="770" width="31" customWidth="1"/>
    <col min="771" max="778" width="14.5703125" customWidth="1"/>
    <col min="780" max="780" width="14.140625" bestFit="1" customWidth="1"/>
    <col min="1026" max="1026" width="31" customWidth="1"/>
    <col min="1027" max="1034" width="14.5703125" customWidth="1"/>
    <col min="1036" max="1036" width="14.140625" bestFit="1" customWidth="1"/>
    <col min="1282" max="1282" width="31" customWidth="1"/>
    <col min="1283" max="1290" width="14.5703125" customWidth="1"/>
    <col min="1292" max="1292" width="14.140625" bestFit="1" customWidth="1"/>
    <col min="1538" max="1538" width="31" customWidth="1"/>
    <col min="1539" max="1546" width="14.5703125" customWidth="1"/>
    <col min="1548" max="1548" width="14.140625" bestFit="1" customWidth="1"/>
    <col min="1794" max="1794" width="31" customWidth="1"/>
    <col min="1795" max="1802" width="14.5703125" customWidth="1"/>
    <col min="1804" max="1804" width="14.140625" bestFit="1" customWidth="1"/>
    <col min="2050" max="2050" width="31" customWidth="1"/>
    <col min="2051" max="2058" width="14.5703125" customWidth="1"/>
    <col min="2060" max="2060" width="14.140625" bestFit="1" customWidth="1"/>
    <col min="2306" max="2306" width="31" customWidth="1"/>
    <col min="2307" max="2314" width="14.5703125" customWidth="1"/>
    <col min="2316" max="2316" width="14.140625" bestFit="1" customWidth="1"/>
    <col min="2562" max="2562" width="31" customWidth="1"/>
    <col min="2563" max="2570" width="14.5703125" customWidth="1"/>
    <col min="2572" max="2572" width="14.140625" bestFit="1" customWidth="1"/>
    <col min="2818" max="2818" width="31" customWidth="1"/>
    <col min="2819" max="2826" width="14.5703125" customWidth="1"/>
    <col min="2828" max="2828" width="14.140625" bestFit="1" customWidth="1"/>
    <col min="3074" max="3074" width="31" customWidth="1"/>
    <col min="3075" max="3082" width="14.5703125" customWidth="1"/>
    <col min="3084" max="3084" width="14.140625" bestFit="1" customWidth="1"/>
    <col min="3330" max="3330" width="31" customWidth="1"/>
    <col min="3331" max="3338" width="14.5703125" customWidth="1"/>
    <col min="3340" max="3340" width="14.140625" bestFit="1" customWidth="1"/>
    <col min="3586" max="3586" width="31" customWidth="1"/>
    <col min="3587" max="3594" width="14.5703125" customWidth="1"/>
    <col min="3596" max="3596" width="14.140625" bestFit="1" customWidth="1"/>
    <col min="3842" max="3842" width="31" customWidth="1"/>
    <col min="3843" max="3850" width="14.5703125" customWidth="1"/>
    <col min="3852" max="3852" width="14.140625" bestFit="1" customWidth="1"/>
    <col min="4098" max="4098" width="31" customWidth="1"/>
    <col min="4099" max="4106" width="14.5703125" customWidth="1"/>
    <col min="4108" max="4108" width="14.140625" bestFit="1" customWidth="1"/>
    <col min="4354" max="4354" width="31" customWidth="1"/>
    <col min="4355" max="4362" width="14.5703125" customWidth="1"/>
    <col min="4364" max="4364" width="14.140625" bestFit="1" customWidth="1"/>
    <col min="4610" max="4610" width="31" customWidth="1"/>
    <col min="4611" max="4618" width="14.5703125" customWidth="1"/>
    <col min="4620" max="4620" width="14.140625" bestFit="1" customWidth="1"/>
    <col min="4866" max="4866" width="31" customWidth="1"/>
    <col min="4867" max="4874" width="14.5703125" customWidth="1"/>
    <col min="4876" max="4876" width="14.140625" bestFit="1" customWidth="1"/>
    <col min="5122" max="5122" width="31" customWidth="1"/>
    <col min="5123" max="5130" width="14.5703125" customWidth="1"/>
    <col min="5132" max="5132" width="14.140625" bestFit="1" customWidth="1"/>
    <col min="5378" max="5378" width="31" customWidth="1"/>
    <col min="5379" max="5386" width="14.5703125" customWidth="1"/>
    <col min="5388" max="5388" width="14.140625" bestFit="1" customWidth="1"/>
    <col min="5634" max="5634" width="31" customWidth="1"/>
    <col min="5635" max="5642" width="14.5703125" customWidth="1"/>
    <col min="5644" max="5644" width="14.140625" bestFit="1" customWidth="1"/>
    <col min="5890" max="5890" width="31" customWidth="1"/>
    <col min="5891" max="5898" width="14.5703125" customWidth="1"/>
    <col min="5900" max="5900" width="14.140625" bestFit="1" customWidth="1"/>
    <col min="6146" max="6146" width="31" customWidth="1"/>
    <col min="6147" max="6154" width="14.5703125" customWidth="1"/>
    <col min="6156" max="6156" width="14.140625" bestFit="1" customWidth="1"/>
    <col min="6402" max="6402" width="31" customWidth="1"/>
    <col min="6403" max="6410" width="14.5703125" customWidth="1"/>
    <col min="6412" max="6412" width="14.140625" bestFit="1" customWidth="1"/>
    <col min="6658" max="6658" width="31" customWidth="1"/>
    <col min="6659" max="6666" width="14.5703125" customWidth="1"/>
    <col min="6668" max="6668" width="14.140625" bestFit="1" customWidth="1"/>
    <col min="6914" max="6914" width="31" customWidth="1"/>
    <col min="6915" max="6922" width="14.5703125" customWidth="1"/>
    <col min="6924" max="6924" width="14.140625" bestFit="1" customWidth="1"/>
    <col min="7170" max="7170" width="31" customWidth="1"/>
    <col min="7171" max="7178" width="14.5703125" customWidth="1"/>
    <col min="7180" max="7180" width="14.140625" bestFit="1" customWidth="1"/>
    <col min="7426" max="7426" width="31" customWidth="1"/>
    <col min="7427" max="7434" width="14.5703125" customWidth="1"/>
    <col min="7436" max="7436" width="14.140625" bestFit="1" customWidth="1"/>
    <col min="7682" max="7682" width="31" customWidth="1"/>
    <col min="7683" max="7690" width="14.5703125" customWidth="1"/>
    <col min="7692" max="7692" width="14.140625" bestFit="1" customWidth="1"/>
    <col min="7938" max="7938" width="31" customWidth="1"/>
    <col min="7939" max="7946" width="14.5703125" customWidth="1"/>
    <col min="7948" max="7948" width="14.140625" bestFit="1" customWidth="1"/>
    <col min="8194" max="8194" width="31" customWidth="1"/>
    <col min="8195" max="8202" width="14.5703125" customWidth="1"/>
    <col min="8204" max="8204" width="14.140625" bestFit="1" customWidth="1"/>
    <col min="8450" max="8450" width="31" customWidth="1"/>
    <col min="8451" max="8458" width="14.5703125" customWidth="1"/>
    <col min="8460" max="8460" width="14.140625" bestFit="1" customWidth="1"/>
    <col min="8706" max="8706" width="31" customWidth="1"/>
    <col min="8707" max="8714" width="14.5703125" customWidth="1"/>
    <col min="8716" max="8716" width="14.140625" bestFit="1" customWidth="1"/>
    <col min="8962" max="8962" width="31" customWidth="1"/>
    <col min="8963" max="8970" width="14.5703125" customWidth="1"/>
    <col min="8972" max="8972" width="14.140625" bestFit="1" customWidth="1"/>
    <col min="9218" max="9218" width="31" customWidth="1"/>
    <col min="9219" max="9226" width="14.5703125" customWidth="1"/>
    <col min="9228" max="9228" width="14.140625" bestFit="1" customWidth="1"/>
    <col min="9474" max="9474" width="31" customWidth="1"/>
    <col min="9475" max="9482" width="14.5703125" customWidth="1"/>
    <col min="9484" max="9484" width="14.140625" bestFit="1" customWidth="1"/>
    <col min="9730" max="9730" width="31" customWidth="1"/>
    <col min="9731" max="9738" width="14.5703125" customWidth="1"/>
    <col min="9740" max="9740" width="14.140625" bestFit="1" customWidth="1"/>
    <col min="9986" max="9986" width="31" customWidth="1"/>
    <col min="9987" max="9994" width="14.5703125" customWidth="1"/>
    <col min="9996" max="9996" width="14.140625" bestFit="1" customWidth="1"/>
    <col min="10242" max="10242" width="31" customWidth="1"/>
    <col min="10243" max="10250" width="14.5703125" customWidth="1"/>
    <col min="10252" max="10252" width="14.140625" bestFit="1" customWidth="1"/>
    <col min="10498" max="10498" width="31" customWidth="1"/>
    <col min="10499" max="10506" width="14.5703125" customWidth="1"/>
    <col min="10508" max="10508" width="14.140625" bestFit="1" customWidth="1"/>
    <col min="10754" max="10754" width="31" customWidth="1"/>
    <col min="10755" max="10762" width="14.5703125" customWidth="1"/>
    <col min="10764" max="10764" width="14.140625" bestFit="1" customWidth="1"/>
    <col min="11010" max="11010" width="31" customWidth="1"/>
    <col min="11011" max="11018" width="14.5703125" customWidth="1"/>
    <col min="11020" max="11020" width="14.140625" bestFit="1" customWidth="1"/>
    <col min="11266" max="11266" width="31" customWidth="1"/>
    <col min="11267" max="11274" width="14.5703125" customWidth="1"/>
    <col min="11276" max="11276" width="14.140625" bestFit="1" customWidth="1"/>
    <col min="11522" max="11522" width="31" customWidth="1"/>
    <col min="11523" max="11530" width="14.5703125" customWidth="1"/>
    <col min="11532" max="11532" width="14.140625" bestFit="1" customWidth="1"/>
    <col min="11778" max="11778" width="31" customWidth="1"/>
    <col min="11779" max="11786" width="14.5703125" customWidth="1"/>
    <col min="11788" max="11788" width="14.140625" bestFit="1" customWidth="1"/>
    <col min="12034" max="12034" width="31" customWidth="1"/>
    <col min="12035" max="12042" width="14.5703125" customWidth="1"/>
    <col min="12044" max="12044" width="14.140625" bestFit="1" customWidth="1"/>
    <col min="12290" max="12290" width="31" customWidth="1"/>
    <col min="12291" max="12298" width="14.5703125" customWidth="1"/>
    <col min="12300" max="12300" width="14.140625" bestFit="1" customWidth="1"/>
    <col min="12546" max="12546" width="31" customWidth="1"/>
    <col min="12547" max="12554" width="14.5703125" customWidth="1"/>
    <col min="12556" max="12556" width="14.140625" bestFit="1" customWidth="1"/>
    <col min="12802" max="12802" width="31" customWidth="1"/>
    <col min="12803" max="12810" width="14.5703125" customWidth="1"/>
    <col min="12812" max="12812" width="14.140625" bestFit="1" customWidth="1"/>
    <col min="13058" max="13058" width="31" customWidth="1"/>
    <col min="13059" max="13066" width="14.5703125" customWidth="1"/>
    <col min="13068" max="13068" width="14.140625" bestFit="1" customWidth="1"/>
    <col min="13314" max="13314" width="31" customWidth="1"/>
    <col min="13315" max="13322" width="14.5703125" customWidth="1"/>
    <col min="13324" max="13324" width="14.140625" bestFit="1" customWidth="1"/>
    <col min="13570" max="13570" width="31" customWidth="1"/>
    <col min="13571" max="13578" width="14.5703125" customWidth="1"/>
    <col min="13580" max="13580" width="14.140625" bestFit="1" customWidth="1"/>
    <col min="13826" max="13826" width="31" customWidth="1"/>
    <col min="13827" max="13834" width="14.5703125" customWidth="1"/>
    <col min="13836" max="13836" width="14.140625" bestFit="1" customWidth="1"/>
    <col min="14082" max="14082" width="31" customWidth="1"/>
    <col min="14083" max="14090" width="14.5703125" customWidth="1"/>
    <col min="14092" max="14092" width="14.140625" bestFit="1" customWidth="1"/>
    <col min="14338" max="14338" width="31" customWidth="1"/>
    <col min="14339" max="14346" width="14.5703125" customWidth="1"/>
    <col min="14348" max="14348" width="14.140625" bestFit="1" customWidth="1"/>
    <col min="14594" max="14594" width="31" customWidth="1"/>
    <col min="14595" max="14602" width="14.5703125" customWidth="1"/>
    <col min="14604" max="14604" width="14.140625" bestFit="1" customWidth="1"/>
    <col min="14850" max="14850" width="31" customWidth="1"/>
    <col min="14851" max="14858" width="14.5703125" customWidth="1"/>
    <col min="14860" max="14860" width="14.140625" bestFit="1" customWidth="1"/>
    <col min="15106" max="15106" width="31" customWidth="1"/>
    <col min="15107" max="15114" width="14.5703125" customWidth="1"/>
    <col min="15116" max="15116" width="14.140625" bestFit="1" customWidth="1"/>
    <col min="15362" max="15362" width="31" customWidth="1"/>
    <col min="15363" max="15370" width="14.5703125" customWidth="1"/>
    <col min="15372" max="15372" width="14.140625" bestFit="1" customWidth="1"/>
    <col min="15618" max="15618" width="31" customWidth="1"/>
    <col min="15619" max="15626" width="14.5703125" customWidth="1"/>
    <col min="15628" max="15628" width="14.140625" bestFit="1" customWidth="1"/>
    <col min="15874" max="15874" width="31" customWidth="1"/>
    <col min="15875" max="15882" width="14.5703125" customWidth="1"/>
    <col min="15884" max="15884" width="14.140625" bestFit="1" customWidth="1"/>
    <col min="16130" max="16130" width="31" customWidth="1"/>
    <col min="16131" max="16138" width="14.5703125" customWidth="1"/>
    <col min="16140" max="16140" width="14.140625" bestFit="1" customWidth="1"/>
  </cols>
  <sheetData>
    <row r="1" spans="1:11" ht="27" customHeight="1">
      <c r="A1" s="337" t="s">
        <v>315</v>
      </c>
      <c r="B1" s="338"/>
      <c r="C1" s="338"/>
      <c r="D1" s="338"/>
      <c r="E1" s="338"/>
      <c r="F1" s="338"/>
      <c r="G1" s="338"/>
      <c r="H1" s="338"/>
      <c r="I1" s="338"/>
      <c r="J1" s="338"/>
      <c r="K1" s="338"/>
    </row>
    <row r="2" spans="1:11" ht="13.5" thickBot="1">
      <c r="A2" s="89"/>
    </row>
    <row r="3" spans="1:11">
      <c r="A3" s="334" t="s">
        <v>0</v>
      </c>
      <c r="B3" s="334" t="s">
        <v>24</v>
      </c>
      <c r="C3" s="334" t="s">
        <v>316</v>
      </c>
      <c r="D3" s="334" t="s">
        <v>317</v>
      </c>
      <c r="E3" s="334" t="s">
        <v>318</v>
      </c>
      <c r="F3" s="334" t="s">
        <v>233</v>
      </c>
      <c r="G3" s="334" t="s">
        <v>319</v>
      </c>
      <c r="H3" s="334" t="s">
        <v>320</v>
      </c>
      <c r="I3" s="90" t="s">
        <v>321</v>
      </c>
      <c r="J3" s="334" t="s">
        <v>242</v>
      </c>
    </row>
    <row r="4" spans="1:11" ht="13.5" thickBot="1">
      <c r="A4" s="336"/>
      <c r="B4" s="336"/>
      <c r="C4" s="336"/>
      <c r="D4" s="336"/>
      <c r="E4" s="336"/>
      <c r="F4" s="336"/>
      <c r="G4" s="336"/>
      <c r="H4" s="336"/>
      <c r="I4" s="82" t="s">
        <v>322</v>
      </c>
      <c r="J4" s="336"/>
    </row>
    <row r="5" spans="1:11" ht="13.5" thickBot="1">
      <c r="A5" s="91">
        <v>1</v>
      </c>
      <c r="B5" s="92" t="s">
        <v>323</v>
      </c>
      <c r="C5" s="93">
        <v>0</v>
      </c>
      <c r="D5" s="93">
        <v>0</v>
      </c>
      <c r="E5" s="93">
        <v>0</v>
      </c>
      <c r="F5" s="93">
        <v>0</v>
      </c>
      <c r="G5" s="93">
        <v>0</v>
      </c>
      <c r="H5" s="93">
        <v>0</v>
      </c>
      <c r="I5" s="93">
        <v>0</v>
      </c>
      <c r="J5" s="93">
        <f>SUM(C5:I5)</f>
        <v>0</v>
      </c>
    </row>
    <row r="6" spans="1:11" ht="13.5" thickBot="1">
      <c r="A6" s="61" t="s">
        <v>324</v>
      </c>
      <c r="B6" s="62" t="s">
        <v>229</v>
      </c>
      <c r="C6" s="79"/>
      <c r="D6" s="64">
        <v>20000000</v>
      </c>
      <c r="E6" s="64"/>
      <c r="F6" s="64">
        <v>16500000</v>
      </c>
      <c r="G6" s="64">
        <f>10022900-5986750</f>
        <v>4036150</v>
      </c>
      <c r="H6" s="64">
        <v>779000</v>
      </c>
      <c r="I6" s="64"/>
      <c r="J6" s="94">
        <f t="shared" ref="J6:J33" si="0">SUM(C6:I6)</f>
        <v>41315150</v>
      </c>
    </row>
    <row r="7" spans="1:11" ht="13.5" thickBot="1">
      <c r="A7" s="61" t="s">
        <v>325</v>
      </c>
      <c r="B7" s="62" t="s">
        <v>295</v>
      </c>
      <c r="C7" s="79">
        <f>C8+C9+C10+C11</f>
        <v>0</v>
      </c>
      <c r="D7" s="79">
        <f>D8+D9+D10+D11</f>
        <v>0</v>
      </c>
      <c r="E7" s="79">
        <f t="shared" ref="E7:I7" si="1">E8+E9+E10+E11</f>
        <v>0</v>
      </c>
      <c r="F7" s="79">
        <f t="shared" si="1"/>
        <v>0</v>
      </c>
      <c r="G7" s="79">
        <f t="shared" si="1"/>
        <v>0</v>
      </c>
      <c r="H7" s="79">
        <f t="shared" si="1"/>
        <v>0</v>
      </c>
      <c r="I7" s="79">
        <f t="shared" si="1"/>
        <v>0</v>
      </c>
      <c r="J7" s="94">
        <f t="shared" si="0"/>
        <v>0</v>
      </c>
    </row>
    <row r="8" spans="1:11" ht="13.5" thickBot="1">
      <c r="A8" s="349"/>
      <c r="B8" s="95" t="s">
        <v>326</v>
      </c>
      <c r="C8" s="79"/>
      <c r="D8" s="64"/>
      <c r="E8" s="64"/>
      <c r="F8" s="64"/>
      <c r="G8" s="64"/>
      <c r="H8" s="64"/>
      <c r="I8" s="64"/>
      <c r="J8" s="94">
        <f t="shared" si="0"/>
        <v>0</v>
      </c>
    </row>
    <row r="9" spans="1:11" ht="13.5" thickBot="1">
      <c r="A9" s="350"/>
      <c r="B9" s="95" t="s">
        <v>327</v>
      </c>
      <c r="C9" s="79"/>
      <c r="D9" s="64"/>
      <c r="E9" s="64"/>
      <c r="F9" s="64"/>
      <c r="G9" s="64"/>
      <c r="H9" s="64"/>
      <c r="I9" s="64"/>
      <c r="J9" s="94">
        <f t="shared" si="0"/>
        <v>0</v>
      </c>
    </row>
    <row r="10" spans="1:11" ht="13.5" thickBot="1">
      <c r="A10" s="350"/>
      <c r="B10" s="95" t="s">
        <v>328</v>
      </c>
      <c r="C10" s="79"/>
      <c r="D10" s="64"/>
      <c r="E10" s="64"/>
      <c r="F10" s="64"/>
      <c r="G10" s="64"/>
      <c r="H10" s="64"/>
      <c r="I10" s="64"/>
      <c r="J10" s="94">
        <f t="shared" si="0"/>
        <v>0</v>
      </c>
    </row>
    <row r="11" spans="1:11" ht="13.5" thickBot="1">
      <c r="A11" s="351"/>
      <c r="B11" s="95" t="s">
        <v>329</v>
      </c>
      <c r="C11" s="79"/>
      <c r="D11" s="64"/>
      <c r="E11" s="64"/>
      <c r="F11" s="64"/>
      <c r="G11" s="64"/>
      <c r="H11" s="64"/>
      <c r="I11" s="64"/>
      <c r="J11" s="94">
        <f t="shared" si="0"/>
        <v>0</v>
      </c>
    </row>
    <row r="12" spans="1:11" ht="13.5" thickBot="1">
      <c r="A12" s="61" t="s">
        <v>330</v>
      </c>
      <c r="B12" s="71" t="s">
        <v>296</v>
      </c>
      <c r="C12" s="79">
        <f>C13+C14+C15+C16</f>
        <v>0</v>
      </c>
      <c r="D12" s="79">
        <f t="shared" ref="D12:I12" si="2">D13+D14+D15+D16</f>
        <v>0</v>
      </c>
      <c r="E12" s="79">
        <f t="shared" si="2"/>
        <v>0</v>
      </c>
      <c r="F12" s="79">
        <f t="shared" si="2"/>
        <v>0</v>
      </c>
      <c r="G12" s="79"/>
      <c r="H12" s="79">
        <f t="shared" si="2"/>
        <v>0</v>
      </c>
      <c r="I12" s="79">
        <f t="shared" si="2"/>
        <v>0</v>
      </c>
      <c r="J12" s="94">
        <f t="shared" si="0"/>
        <v>0</v>
      </c>
    </row>
    <row r="13" spans="1:11" ht="13.5" thickBot="1">
      <c r="A13" s="349"/>
      <c r="B13" s="71" t="s">
        <v>331</v>
      </c>
      <c r="C13" s="79"/>
      <c r="D13" s="64"/>
      <c r="E13" s="64"/>
      <c r="F13" s="64"/>
      <c r="G13" s="64"/>
      <c r="H13" s="64"/>
      <c r="I13" s="64"/>
      <c r="J13" s="94">
        <f>SUM(C13:I13)</f>
        <v>0</v>
      </c>
    </row>
    <row r="14" spans="1:11" ht="13.5" thickBot="1">
      <c r="A14" s="350"/>
      <c r="B14" s="71" t="s">
        <v>332</v>
      </c>
      <c r="C14" s="79"/>
      <c r="D14" s="64"/>
      <c r="E14" s="64"/>
      <c r="F14" s="64"/>
      <c r="G14" s="64"/>
      <c r="H14" s="64"/>
      <c r="I14" s="64"/>
      <c r="J14" s="94">
        <f t="shared" si="0"/>
        <v>0</v>
      </c>
    </row>
    <row r="15" spans="1:11" ht="13.5" thickBot="1">
      <c r="A15" s="350"/>
      <c r="B15" s="71" t="s">
        <v>333</v>
      </c>
      <c r="C15" s="79"/>
      <c r="D15" s="64"/>
      <c r="E15" s="64"/>
      <c r="F15" s="64">
        <v>0</v>
      </c>
      <c r="G15" s="64"/>
      <c r="H15" s="64"/>
      <c r="I15" s="64"/>
      <c r="J15" s="94">
        <f t="shared" si="0"/>
        <v>0</v>
      </c>
    </row>
    <row r="16" spans="1:11" ht="13.5" thickBot="1">
      <c r="A16" s="351"/>
      <c r="B16" s="71"/>
      <c r="C16" s="79"/>
      <c r="D16" s="64"/>
      <c r="E16" s="64"/>
      <c r="F16" s="64"/>
      <c r="G16" s="64"/>
      <c r="H16" s="64"/>
      <c r="I16" s="64"/>
      <c r="J16" s="94">
        <f t="shared" si="0"/>
        <v>0</v>
      </c>
    </row>
    <row r="17" spans="1:12" ht="13.5" thickBot="1">
      <c r="A17" s="61" t="s">
        <v>334</v>
      </c>
      <c r="B17" s="71" t="s">
        <v>335</v>
      </c>
      <c r="C17" s="79"/>
      <c r="D17" s="64"/>
      <c r="E17" s="64"/>
      <c r="F17" s="64"/>
      <c r="G17" s="64"/>
      <c r="H17" s="64"/>
      <c r="I17" s="64"/>
      <c r="J17" s="94">
        <f t="shared" si="0"/>
        <v>0</v>
      </c>
    </row>
    <row r="18" spans="1:12" ht="26.25" thickBot="1">
      <c r="A18" s="61" t="s">
        <v>336</v>
      </c>
      <c r="B18" s="96" t="s">
        <v>337</v>
      </c>
      <c r="C18" s="79"/>
      <c r="D18" s="64"/>
      <c r="E18" s="64"/>
      <c r="F18" s="64"/>
      <c r="G18" s="64"/>
      <c r="H18" s="64"/>
      <c r="I18" s="64"/>
      <c r="J18" s="94">
        <f t="shared" si="0"/>
        <v>0</v>
      </c>
    </row>
    <row r="19" spans="1:12" ht="13.5" thickBot="1">
      <c r="A19" s="61" t="s">
        <v>338</v>
      </c>
      <c r="B19" s="62" t="s">
        <v>230</v>
      </c>
      <c r="C19" s="79">
        <f>C6+C7-C12</f>
        <v>0</v>
      </c>
      <c r="D19" s="79">
        <f t="shared" ref="D19:I19" si="3">D6+D7-D12</f>
        <v>20000000</v>
      </c>
      <c r="E19" s="79">
        <f t="shared" si="3"/>
        <v>0</v>
      </c>
      <c r="F19" s="79">
        <f t="shared" si="3"/>
        <v>16500000</v>
      </c>
      <c r="G19" s="79">
        <f t="shared" si="3"/>
        <v>4036150</v>
      </c>
      <c r="H19" s="79">
        <f t="shared" si="3"/>
        <v>779000</v>
      </c>
      <c r="I19" s="79">
        <f t="shared" si="3"/>
        <v>0</v>
      </c>
      <c r="J19" s="94">
        <f t="shared" si="0"/>
        <v>41315150</v>
      </c>
      <c r="L19" s="54"/>
    </row>
    <row r="20" spans="1:12" ht="13.5" thickBot="1">
      <c r="A20" s="97">
        <v>2</v>
      </c>
      <c r="B20" s="83" t="s">
        <v>339</v>
      </c>
      <c r="C20" s="98"/>
      <c r="D20" s="99"/>
      <c r="E20" s="99"/>
      <c r="F20" s="99"/>
      <c r="G20" s="99"/>
      <c r="H20" s="99"/>
      <c r="I20" s="99"/>
      <c r="J20" s="94">
        <f t="shared" si="0"/>
        <v>0</v>
      </c>
    </row>
    <row r="21" spans="1:12" ht="13.5" thickBot="1">
      <c r="A21" s="61" t="s">
        <v>340</v>
      </c>
      <c r="B21" s="62" t="s">
        <v>302</v>
      </c>
      <c r="C21" s="79"/>
      <c r="D21" s="64">
        <f>'гүйлгээ баланс '!G72</f>
        <v>4993839.76</v>
      </c>
      <c r="E21" s="64"/>
      <c r="F21" s="64">
        <f>'гүйлгээ баланс '!G80</f>
        <v>16477415.779999999</v>
      </c>
      <c r="G21" s="64">
        <f>'гүйлгээ баланс '!G76</f>
        <v>4036150</v>
      </c>
      <c r="H21" s="64">
        <v>779000</v>
      </c>
      <c r="I21" s="64"/>
      <c r="J21" s="94">
        <f t="shared" si="0"/>
        <v>26286405.539999999</v>
      </c>
    </row>
    <row r="22" spans="1:12" ht="13.5" thickBot="1">
      <c r="A22" s="61" t="s">
        <v>341</v>
      </c>
      <c r="B22" s="62" t="s">
        <v>295</v>
      </c>
      <c r="C22" s="79">
        <f>C23+C24+C25</f>
        <v>0</v>
      </c>
      <c r="D22" s="79">
        <f t="shared" ref="D22:I22" si="4">D23+D24+D25</f>
        <v>499657.77</v>
      </c>
      <c r="E22" s="79">
        <f t="shared" si="4"/>
        <v>0</v>
      </c>
      <c r="F22" s="79">
        <f t="shared" si="4"/>
        <v>22584.22</v>
      </c>
      <c r="G22" s="79">
        <f>G23+G24+G25</f>
        <v>0</v>
      </c>
      <c r="H22" s="79">
        <f t="shared" si="4"/>
        <v>0</v>
      </c>
      <c r="I22" s="79">
        <f t="shared" si="4"/>
        <v>0</v>
      </c>
      <c r="J22" s="94">
        <f t="shared" si="0"/>
        <v>522241.99</v>
      </c>
    </row>
    <row r="23" spans="1:12" ht="13.5" thickBot="1">
      <c r="A23" s="352"/>
      <c r="B23" s="62" t="s">
        <v>342</v>
      </c>
      <c r="C23" s="79"/>
      <c r="D23" s="64">
        <f>'гүйлгээ баланс '!I72</f>
        <v>499657.77</v>
      </c>
      <c r="E23" s="64"/>
      <c r="F23" s="64">
        <f>'гүйлгээ баланс '!I80</f>
        <v>22584.22</v>
      </c>
      <c r="G23" s="79"/>
      <c r="H23" s="64">
        <v>0</v>
      </c>
      <c r="I23" s="64"/>
      <c r="J23" s="94">
        <f t="shared" si="0"/>
        <v>522241.99</v>
      </c>
    </row>
    <row r="24" spans="1:12" ht="13.5" thickBot="1">
      <c r="A24" s="353"/>
      <c r="B24" s="100" t="s">
        <v>343</v>
      </c>
      <c r="C24" s="79"/>
      <c r="D24" s="64"/>
      <c r="E24" s="64"/>
      <c r="F24" s="64"/>
      <c r="G24" s="81"/>
      <c r="H24" s="64"/>
      <c r="I24" s="64"/>
      <c r="J24" s="94">
        <f t="shared" si="0"/>
        <v>0</v>
      </c>
    </row>
    <row r="25" spans="1:12" ht="13.5" thickBot="1">
      <c r="A25" s="354"/>
      <c r="B25" s="100" t="s">
        <v>344</v>
      </c>
      <c r="C25" s="79"/>
      <c r="D25" s="64"/>
      <c r="E25" s="64"/>
      <c r="F25" s="64"/>
      <c r="G25" s="81"/>
      <c r="H25" s="64"/>
      <c r="I25" s="64"/>
      <c r="J25" s="94">
        <f t="shared" si="0"/>
        <v>0</v>
      </c>
    </row>
    <row r="26" spans="1:12" ht="13.5" thickBot="1">
      <c r="A26" s="61" t="s">
        <v>345</v>
      </c>
      <c r="B26" s="62" t="s">
        <v>346</v>
      </c>
      <c r="C26" s="79">
        <f>C27-C28-C29</f>
        <v>0</v>
      </c>
      <c r="D26" s="79">
        <f t="shared" ref="D26:I26" si="5">D27-D28-D29</f>
        <v>0</v>
      </c>
      <c r="E26" s="79">
        <f t="shared" si="5"/>
        <v>0</v>
      </c>
      <c r="F26" s="79">
        <f t="shared" si="5"/>
        <v>0</v>
      </c>
      <c r="G26" s="79">
        <f t="shared" si="5"/>
        <v>0</v>
      </c>
      <c r="H26" s="79">
        <f t="shared" si="5"/>
        <v>0</v>
      </c>
      <c r="I26" s="79">
        <f t="shared" si="5"/>
        <v>0</v>
      </c>
      <c r="J26" s="94">
        <f t="shared" si="0"/>
        <v>0</v>
      </c>
    </row>
    <row r="27" spans="1:12" ht="26.25" thickBot="1">
      <c r="A27" s="349"/>
      <c r="B27" s="62" t="s">
        <v>347</v>
      </c>
      <c r="C27" s="79"/>
      <c r="D27" s="64"/>
      <c r="E27" s="64"/>
      <c r="F27" s="64"/>
      <c r="G27" s="64"/>
      <c r="H27" s="64"/>
      <c r="I27" s="64"/>
      <c r="J27" s="94">
        <f t="shared" si="0"/>
        <v>0</v>
      </c>
    </row>
    <row r="28" spans="1:12" ht="13.5" thickBot="1">
      <c r="A28" s="350"/>
      <c r="B28" s="100" t="s">
        <v>348</v>
      </c>
      <c r="C28" s="79"/>
      <c r="D28" s="64"/>
      <c r="E28" s="64"/>
      <c r="F28" s="64"/>
      <c r="G28" s="64"/>
      <c r="H28" s="64"/>
      <c r="I28" s="64"/>
      <c r="J28" s="94">
        <f t="shared" si="0"/>
        <v>0</v>
      </c>
    </row>
    <row r="29" spans="1:12" ht="13.5" thickBot="1">
      <c r="A29" s="351"/>
      <c r="B29" s="100" t="s">
        <v>349</v>
      </c>
      <c r="C29" s="79"/>
      <c r="D29" s="64"/>
      <c r="E29" s="64"/>
      <c r="F29" s="64"/>
      <c r="G29" s="64"/>
      <c r="H29" s="64"/>
      <c r="I29" s="64"/>
      <c r="J29" s="94">
        <f t="shared" si="0"/>
        <v>0</v>
      </c>
    </row>
    <row r="30" spans="1:12" ht="13.5" thickBot="1">
      <c r="A30" s="61" t="s">
        <v>350</v>
      </c>
      <c r="B30" s="62" t="s">
        <v>304</v>
      </c>
      <c r="C30" s="79">
        <f t="shared" ref="C30:I30" si="6">C21+C22-C26</f>
        <v>0</v>
      </c>
      <c r="D30" s="79">
        <f>D21+D22-D26</f>
        <v>5493497.5299999993</v>
      </c>
      <c r="E30" s="79">
        <f t="shared" si="6"/>
        <v>0</v>
      </c>
      <c r="F30" s="79">
        <f t="shared" si="6"/>
        <v>16500000</v>
      </c>
      <c r="G30" s="79">
        <f t="shared" si="6"/>
        <v>4036150</v>
      </c>
      <c r="H30" s="79">
        <f t="shared" si="6"/>
        <v>779000</v>
      </c>
      <c r="I30" s="79">
        <f t="shared" si="6"/>
        <v>0</v>
      </c>
      <c r="J30" s="94">
        <f t="shared" si="0"/>
        <v>26808647.530000001</v>
      </c>
    </row>
    <row r="31" spans="1:12" ht="13.5" thickBot="1">
      <c r="A31" s="97">
        <v>3</v>
      </c>
      <c r="B31" s="101" t="s">
        <v>351</v>
      </c>
      <c r="C31" s="79"/>
      <c r="D31" s="64"/>
      <c r="E31" s="64"/>
      <c r="F31" s="64"/>
      <c r="G31" s="64"/>
      <c r="H31" s="64"/>
      <c r="I31" s="64"/>
      <c r="J31" s="94">
        <f t="shared" si="0"/>
        <v>0</v>
      </c>
    </row>
    <row r="32" spans="1:12" ht="13.5" thickBot="1">
      <c r="A32" s="61" t="s">
        <v>352</v>
      </c>
      <c r="B32" s="62" t="s">
        <v>353</v>
      </c>
      <c r="C32" s="79">
        <f t="shared" ref="C32:H32" si="7">C6-C21</f>
        <v>0</v>
      </c>
      <c r="D32" s="79">
        <f>D6-D21</f>
        <v>15006160.24</v>
      </c>
      <c r="E32" s="79">
        <f t="shared" si="7"/>
        <v>0</v>
      </c>
      <c r="F32" s="79">
        <f t="shared" si="7"/>
        <v>22584.220000000671</v>
      </c>
      <c r="G32" s="79">
        <f t="shared" si="7"/>
        <v>0</v>
      </c>
      <c r="H32" s="79">
        <f t="shared" si="7"/>
        <v>0</v>
      </c>
      <c r="I32" s="64"/>
      <c r="J32" s="94">
        <f t="shared" si="0"/>
        <v>15028744.460000001</v>
      </c>
      <c r="K32" s="135">
        <f>J32-Balance!C21</f>
        <v>0</v>
      </c>
    </row>
    <row r="33" spans="1:11" ht="13.5" thickBot="1">
      <c r="A33" s="61" t="s">
        <v>354</v>
      </c>
      <c r="B33" s="62" t="s">
        <v>355</v>
      </c>
      <c r="C33" s="64">
        <f>C19-C30</f>
        <v>0</v>
      </c>
      <c r="D33" s="64">
        <f t="shared" ref="D33:I33" si="8">D19-D30</f>
        <v>14506502.470000001</v>
      </c>
      <c r="E33" s="64">
        <f t="shared" si="8"/>
        <v>0</v>
      </c>
      <c r="F33" s="64">
        <f t="shared" si="8"/>
        <v>0</v>
      </c>
      <c r="G33" s="64">
        <f t="shared" si="8"/>
        <v>0</v>
      </c>
      <c r="H33" s="64">
        <f t="shared" si="8"/>
        <v>0</v>
      </c>
      <c r="I33" s="64">
        <f t="shared" si="8"/>
        <v>0</v>
      </c>
      <c r="J33" s="94">
        <f t="shared" si="0"/>
        <v>14506502.470000001</v>
      </c>
      <c r="K33" s="135">
        <f>J33-Balance!D21</f>
        <v>0</v>
      </c>
    </row>
    <row r="34" spans="1:11">
      <c r="A34" s="343" t="s">
        <v>356</v>
      </c>
      <c r="B34" s="343"/>
      <c r="C34" s="343"/>
      <c r="D34" s="343"/>
      <c r="E34" s="343"/>
      <c r="F34" s="343"/>
      <c r="G34" s="343"/>
    </row>
    <row r="35" spans="1:11">
      <c r="A35" s="329" t="s">
        <v>357</v>
      </c>
      <c r="B35" s="329"/>
      <c r="C35" s="329"/>
      <c r="D35" s="329"/>
      <c r="E35" s="329"/>
      <c r="F35" s="329"/>
      <c r="G35" s="329"/>
    </row>
    <row r="36" spans="1:11">
      <c r="A36" s="329" t="s">
        <v>244</v>
      </c>
      <c r="B36" s="329"/>
      <c r="C36" s="329"/>
      <c r="D36" s="329"/>
      <c r="E36" s="329"/>
      <c r="F36" s="329"/>
      <c r="G36" s="329"/>
    </row>
    <row r="37" spans="1:11">
      <c r="A37" s="328"/>
      <c r="B37" s="325"/>
      <c r="C37" s="325"/>
      <c r="D37" s="325"/>
      <c r="E37" s="325"/>
      <c r="F37" s="325"/>
      <c r="G37" s="325"/>
    </row>
    <row r="41" spans="1:11">
      <c r="A41" s="102" t="s">
        <v>358</v>
      </c>
    </row>
  </sheetData>
  <mergeCells count="18">
    <mergeCell ref="A1:K1"/>
    <mergeCell ref="A3:A4"/>
    <mergeCell ref="B3:B4"/>
    <mergeCell ref="C3:C4"/>
    <mergeCell ref="D3:D4"/>
    <mergeCell ref="E3:E4"/>
    <mergeCell ref="F3:F4"/>
    <mergeCell ref="G3:G4"/>
    <mergeCell ref="H3:H4"/>
    <mergeCell ref="J3:J4"/>
    <mergeCell ref="A36:G36"/>
    <mergeCell ref="A37:G37"/>
    <mergeCell ref="A8:A11"/>
    <mergeCell ref="A13:A16"/>
    <mergeCell ref="A23:A25"/>
    <mergeCell ref="A27:A29"/>
    <mergeCell ref="A34:G34"/>
    <mergeCell ref="A35:G35"/>
  </mergeCells>
  <hyperlinks>
    <hyperlink ref="B18" location="_ftn1" display="_ftn1" xr:uid="{00000000-0004-0000-0B00-000000000000}"/>
    <hyperlink ref="A41" location="_ftnref1" display="_ftnref1" xr:uid="{00000000-0004-0000-0B00-000001000000}"/>
  </hyperlinks>
  <pageMargins left="0.7" right="0.7" top="0.75" bottom="0.75" header="0.3" footer="0.3"/>
  <pageSetup scale="78" orientation="landscape" horizontalDpi="360" verticalDpi="360" r:id="rId1"/>
  <colBreaks count="1" manualBreakCount="1">
    <brk id="10"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2"/>
  <sheetViews>
    <sheetView view="pageBreakPreview" topLeftCell="A3" zoomScale="60" zoomScaleNormal="100" workbookViewId="0">
      <selection activeCell="D21" sqref="D21"/>
    </sheetView>
  </sheetViews>
  <sheetFormatPr defaultRowHeight="15"/>
  <cols>
    <col min="1" max="1" width="9.28515625" style="233" bestFit="1" customWidth="1"/>
    <col min="2" max="4" width="23.140625" style="233" customWidth="1"/>
    <col min="5" max="5" width="12.7109375" style="233" bestFit="1" customWidth="1"/>
    <col min="6" max="6" width="9.28515625" style="233" bestFit="1" customWidth="1"/>
    <col min="7" max="7" width="12.85546875" style="233" customWidth="1"/>
    <col min="8" max="8" width="11.7109375" style="233" customWidth="1"/>
    <col min="9" max="9" width="14.140625" style="233" customWidth="1"/>
    <col min="10" max="10" width="14.42578125" style="233" bestFit="1" customWidth="1"/>
    <col min="11" max="11" width="11.42578125" style="233" bestFit="1" customWidth="1"/>
    <col min="12" max="257" width="9.140625" style="233"/>
    <col min="258" max="260" width="23.140625" style="233" customWidth="1"/>
    <col min="261" max="262" width="9.140625" style="233"/>
    <col min="263" max="263" width="12.85546875" style="233" customWidth="1"/>
    <col min="264" max="264" width="11.7109375" style="233" customWidth="1"/>
    <col min="265" max="265" width="14.140625" style="233" customWidth="1"/>
    <col min="266" max="513" width="9.140625" style="233"/>
    <col min="514" max="516" width="23.140625" style="233" customWidth="1"/>
    <col min="517" max="518" width="9.140625" style="233"/>
    <col min="519" max="519" width="12.85546875" style="233" customWidth="1"/>
    <col min="520" max="520" width="11.7109375" style="233" customWidth="1"/>
    <col min="521" max="521" width="14.140625" style="233" customWidth="1"/>
    <col min="522" max="769" width="9.140625" style="233"/>
    <col min="770" max="772" width="23.140625" style="233" customWidth="1"/>
    <col min="773" max="774" width="9.140625" style="233"/>
    <col min="775" max="775" width="12.85546875" style="233" customWidth="1"/>
    <col min="776" max="776" width="11.7109375" style="233" customWidth="1"/>
    <col min="777" max="777" width="14.140625" style="233" customWidth="1"/>
    <col min="778" max="1025" width="9.140625" style="233"/>
    <col min="1026" max="1028" width="23.140625" style="233" customWidth="1"/>
    <col min="1029" max="1030" width="9.140625" style="233"/>
    <col min="1031" max="1031" width="12.85546875" style="233" customWidth="1"/>
    <col min="1032" max="1032" width="11.7109375" style="233" customWidth="1"/>
    <col min="1033" max="1033" width="14.140625" style="233" customWidth="1"/>
    <col min="1034" max="1281" width="9.140625" style="233"/>
    <col min="1282" max="1284" width="23.140625" style="233" customWidth="1"/>
    <col min="1285" max="1286" width="9.140625" style="233"/>
    <col min="1287" max="1287" width="12.85546875" style="233" customWidth="1"/>
    <col min="1288" max="1288" width="11.7109375" style="233" customWidth="1"/>
    <col min="1289" max="1289" width="14.140625" style="233" customWidth="1"/>
    <col min="1290" max="1537" width="9.140625" style="233"/>
    <col min="1538" max="1540" width="23.140625" style="233" customWidth="1"/>
    <col min="1541" max="1542" width="9.140625" style="233"/>
    <col min="1543" max="1543" width="12.85546875" style="233" customWidth="1"/>
    <col min="1544" max="1544" width="11.7109375" style="233" customWidth="1"/>
    <col min="1545" max="1545" width="14.140625" style="233" customWidth="1"/>
    <col min="1546" max="1793" width="9.140625" style="233"/>
    <col min="1794" max="1796" width="23.140625" style="233" customWidth="1"/>
    <col min="1797" max="1798" width="9.140625" style="233"/>
    <col min="1799" max="1799" width="12.85546875" style="233" customWidth="1"/>
    <col min="1800" max="1800" width="11.7109375" style="233" customWidth="1"/>
    <col min="1801" max="1801" width="14.140625" style="233" customWidth="1"/>
    <col min="1802" max="2049" width="9.140625" style="233"/>
    <col min="2050" max="2052" width="23.140625" style="233" customWidth="1"/>
    <col min="2053" max="2054" width="9.140625" style="233"/>
    <col min="2055" max="2055" width="12.85546875" style="233" customWidth="1"/>
    <col min="2056" max="2056" width="11.7109375" style="233" customWidth="1"/>
    <col min="2057" max="2057" width="14.140625" style="233" customWidth="1"/>
    <col min="2058" max="2305" width="9.140625" style="233"/>
    <col min="2306" max="2308" width="23.140625" style="233" customWidth="1"/>
    <col min="2309" max="2310" width="9.140625" style="233"/>
    <col min="2311" max="2311" width="12.85546875" style="233" customWidth="1"/>
    <col min="2312" max="2312" width="11.7109375" style="233" customWidth="1"/>
    <col min="2313" max="2313" width="14.140625" style="233" customWidth="1"/>
    <col min="2314" max="2561" width="9.140625" style="233"/>
    <col min="2562" max="2564" width="23.140625" style="233" customWidth="1"/>
    <col min="2565" max="2566" width="9.140625" style="233"/>
    <col min="2567" max="2567" width="12.85546875" style="233" customWidth="1"/>
    <col min="2568" max="2568" width="11.7109375" style="233" customWidth="1"/>
    <col min="2569" max="2569" width="14.140625" style="233" customWidth="1"/>
    <col min="2570" max="2817" width="9.140625" style="233"/>
    <col min="2818" max="2820" width="23.140625" style="233" customWidth="1"/>
    <col min="2821" max="2822" width="9.140625" style="233"/>
    <col min="2823" max="2823" width="12.85546875" style="233" customWidth="1"/>
    <col min="2824" max="2824" width="11.7109375" style="233" customWidth="1"/>
    <col min="2825" max="2825" width="14.140625" style="233" customWidth="1"/>
    <col min="2826" max="3073" width="9.140625" style="233"/>
    <col min="3074" max="3076" width="23.140625" style="233" customWidth="1"/>
    <col min="3077" max="3078" width="9.140625" style="233"/>
    <col min="3079" max="3079" width="12.85546875" style="233" customWidth="1"/>
    <col min="3080" max="3080" width="11.7109375" style="233" customWidth="1"/>
    <col min="3081" max="3081" width="14.140625" style="233" customWidth="1"/>
    <col min="3082" max="3329" width="9.140625" style="233"/>
    <col min="3330" max="3332" width="23.140625" style="233" customWidth="1"/>
    <col min="3333" max="3334" width="9.140625" style="233"/>
    <col min="3335" max="3335" width="12.85546875" style="233" customWidth="1"/>
    <col min="3336" max="3336" width="11.7109375" style="233" customWidth="1"/>
    <col min="3337" max="3337" width="14.140625" style="233" customWidth="1"/>
    <col min="3338" max="3585" width="9.140625" style="233"/>
    <col min="3586" max="3588" width="23.140625" style="233" customWidth="1"/>
    <col min="3589" max="3590" width="9.140625" style="233"/>
    <col min="3591" max="3591" width="12.85546875" style="233" customWidth="1"/>
    <col min="3592" max="3592" width="11.7109375" style="233" customWidth="1"/>
    <col min="3593" max="3593" width="14.140625" style="233" customWidth="1"/>
    <col min="3594" max="3841" width="9.140625" style="233"/>
    <col min="3842" max="3844" width="23.140625" style="233" customWidth="1"/>
    <col min="3845" max="3846" width="9.140625" style="233"/>
    <col min="3847" max="3847" width="12.85546875" style="233" customWidth="1"/>
    <col min="3848" max="3848" width="11.7109375" style="233" customWidth="1"/>
    <col min="3849" max="3849" width="14.140625" style="233" customWidth="1"/>
    <col min="3850" max="4097" width="9.140625" style="233"/>
    <col min="4098" max="4100" width="23.140625" style="233" customWidth="1"/>
    <col min="4101" max="4102" width="9.140625" style="233"/>
    <col min="4103" max="4103" width="12.85546875" style="233" customWidth="1"/>
    <col min="4104" max="4104" width="11.7109375" style="233" customWidth="1"/>
    <col min="4105" max="4105" width="14.140625" style="233" customWidth="1"/>
    <col min="4106" max="4353" width="9.140625" style="233"/>
    <col min="4354" max="4356" width="23.140625" style="233" customWidth="1"/>
    <col min="4357" max="4358" width="9.140625" style="233"/>
    <col min="4359" max="4359" width="12.85546875" style="233" customWidth="1"/>
    <col min="4360" max="4360" width="11.7109375" style="233" customWidth="1"/>
    <col min="4361" max="4361" width="14.140625" style="233" customWidth="1"/>
    <col min="4362" max="4609" width="9.140625" style="233"/>
    <col min="4610" max="4612" width="23.140625" style="233" customWidth="1"/>
    <col min="4613" max="4614" width="9.140625" style="233"/>
    <col min="4615" max="4615" width="12.85546875" style="233" customWidth="1"/>
    <col min="4616" max="4616" width="11.7109375" style="233" customWidth="1"/>
    <col min="4617" max="4617" width="14.140625" style="233" customWidth="1"/>
    <col min="4618" max="4865" width="9.140625" style="233"/>
    <col min="4866" max="4868" width="23.140625" style="233" customWidth="1"/>
    <col min="4869" max="4870" width="9.140625" style="233"/>
    <col min="4871" max="4871" width="12.85546875" style="233" customWidth="1"/>
    <col min="4872" max="4872" width="11.7109375" style="233" customWidth="1"/>
    <col min="4873" max="4873" width="14.140625" style="233" customWidth="1"/>
    <col min="4874" max="5121" width="9.140625" style="233"/>
    <col min="5122" max="5124" width="23.140625" style="233" customWidth="1"/>
    <col min="5125" max="5126" width="9.140625" style="233"/>
    <col min="5127" max="5127" width="12.85546875" style="233" customWidth="1"/>
    <col min="5128" max="5128" width="11.7109375" style="233" customWidth="1"/>
    <col min="5129" max="5129" width="14.140625" style="233" customWidth="1"/>
    <col min="5130" max="5377" width="9.140625" style="233"/>
    <col min="5378" max="5380" width="23.140625" style="233" customWidth="1"/>
    <col min="5381" max="5382" width="9.140625" style="233"/>
    <col min="5383" max="5383" width="12.85546875" style="233" customWidth="1"/>
    <col min="5384" max="5384" width="11.7109375" style="233" customWidth="1"/>
    <col min="5385" max="5385" width="14.140625" style="233" customWidth="1"/>
    <col min="5386" max="5633" width="9.140625" style="233"/>
    <col min="5634" max="5636" width="23.140625" style="233" customWidth="1"/>
    <col min="5637" max="5638" width="9.140625" style="233"/>
    <col min="5639" max="5639" width="12.85546875" style="233" customWidth="1"/>
    <col min="5640" max="5640" width="11.7109375" style="233" customWidth="1"/>
    <col min="5641" max="5641" width="14.140625" style="233" customWidth="1"/>
    <col min="5642" max="5889" width="9.140625" style="233"/>
    <col min="5890" max="5892" width="23.140625" style="233" customWidth="1"/>
    <col min="5893" max="5894" width="9.140625" style="233"/>
    <col min="5895" max="5895" width="12.85546875" style="233" customWidth="1"/>
    <col min="5896" max="5896" width="11.7109375" style="233" customWidth="1"/>
    <col min="5897" max="5897" width="14.140625" style="233" customWidth="1"/>
    <col min="5898" max="6145" width="9.140625" style="233"/>
    <col min="6146" max="6148" width="23.140625" style="233" customWidth="1"/>
    <col min="6149" max="6150" width="9.140625" style="233"/>
    <col min="6151" max="6151" width="12.85546875" style="233" customWidth="1"/>
    <col min="6152" max="6152" width="11.7109375" style="233" customWidth="1"/>
    <col min="6153" max="6153" width="14.140625" style="233" customWidth="1"/>
    <col min="6154" max="6401" width="9.140625" style="233"/>
    <col min="6402" max="6404" width="23.140625" style="233" customWidth="1"/>
    <col min="6405" max="6406" width="9.140625" style="233"/>
    <col min="6407" max="6407" width="12.85546875" style="233" customWidth="1"/>
    <col min="6408" max="6408" width="11.7109375" style="233" customWidth="1"/>
    <col min="6409" max="6409" width="14.140625" style="233" customWidth="1"/>
    <col min="6410" max="6657" width="9.140625" style="233"/>
    <col min="6658" max="6660" width="23.140625" style="233" customWidth="1"/>
    <col min="6661" max="6662" width="9.140625" style="233"/>
    <col min="6663" max="6663" width="12.85546875" style="233" customWidth="1"/>
    <col min="6664" max="6664" width="11.7109375" style="233" customWidth="1"/>
    <col min="6665" max="6665" width="14.140625" style="233" customWidth="1"/>
    <col min="6666" max="6913" width="9.140625" style="233"/>
    <col min="6914" max="6916" width="23.140625" style="233" customWidth="1"/>
    <col min="6917" max="6918" width="9.140625" style="233"/>
    <col min="6919" max="6919" width="12.85546875" style="233" customWidth="1"/>
    <col min="6920" max="6920" width="11.7109375" style="233" customWidth="1"/>
    <col min="6921" max="6921" width="14.140625" style="233" customWidth="1"/>
    <col min="6922" max="7169" width="9.140625" style="233"/>
    <col min="7170" max="7172" width="23.140625" style="233" customWidth="1"/>
    <col min="7173" max="7174" width="9.140625" style="233"/>
    <col min="7175" max="7175" width="12.85546875" style="233" customWidth="1"/>
    <col min="7176" max="7176" width="11.7109375" style="233" customWidth="1"/>
    <col min="7177" max="7177" width="14.140625" style="233" customWidth="1"/>
    <col min="7178" max="7425" width="9.140625" style="233"/>
    <col min="7426" max="7428" width="23.140625" style="233" customWidth="1"/>
    <col min="7429" max="7430" width="9.140625" style="233"/>
    <col min="7431" max="7431" width="12.85546875" style="233" customWidth="1"/>
    <col min="7432" max="7432" width="11.7109375" style="233" customWidth="1"/>
    <col min="7433" max="7433" width="14.140625" style="233" customWidth="1"/>
    <col min="7434" max="7681" width="9.140625" style="233"/>
    <col min="7682" max="7684" width="23.140625" style="233" customWidth="1"/>
    <col min="7685" max="7686" width="9.140625" style="233"/>
    <col min="7687" max="7687" width="12.85546875" style="233" customWidth="1"/>
    <col min="7688" max="7688" width="11.7109375" style="233" customWidth="1"/>
    <col min="7689" max="7689" width="14.140625" style="233" customWidth="1"/>
    <col min="7690" max="7937" width="9.140625" style="233"/>
    <col min="7938" max="7940" width="23.140625" style="233" customWidth="1"/>
    <col min="7941" max="7942" width="9.140625" style="233"/>
    <col min="7943" max="7943" width="12.85546875" style="233" customWidth="1"/>
    <col min="7944" max="7944" width="11.7109375" style="233" customWidth="1"/>
    <col min="7945" max="7945" width="14.140625" style="233" customWidth="1"/>
    <col min="7946" max="8193" width="9.140625" style="233"/>
    <col min="8194" max="8196" width="23.140625" style="233" customWidth="1"/>
    <col min="8197" max="8198" width="9.140625" style="233"/>
    <col min="8199" max="8199" width="12.85546875" style="233" customWidth="1"/>
    <col min="8200" max="8200" width="11.7109375" style="233" customWidth="1"/>
    <col min="8201" max="8201" width="14.140625" style="233" customWidth="1"/>
    <col min="8202" max="8449" width="9.140625" style="233"/>
    <col min="8450" max="8452" width="23.140625" style="233" customWidth="1"/>
    <col min="8453" max="8454" width="9.140625" style="233"/>
    <col min="8455" max="8455" width="12.85546875" style="233" customWidth="1"/>
    <col min="8456" max="8456" width="11.7109375" style="233" customWidth="1"/>
    <col min="8457" max="8457" width="14.140625" style="233" customWidth="1"/>
    <col min="8458" max="8705" width="9.140625" style="233"/>
    <col min="8706" max="8708" width="23.140625" style="233" customWidth="1"/>
    <col min="8709" max="8710" width="9.140625" style="233"/>
    <col min="8711" max="8711" width="12.85546875" style="233" customWidth="1"/>
    <col min="8712" max="8712" width="11.7109375" style="233" customWidth="1"/>
    <col min="8713" max="8713" width="14.140625" style="233" customWidth="1"/>
    <col min="8714" max="8961" width="9.140625" style="233"/>
    <col min="8962" max="8964" width="23.140625" style="233" customWidth="1"/>
    <col min="8965" max="8966" width="9.140625" style="233"/>
    <col min="8967" max="8967" width="12.85546875" style="233" customWidth="1"/>
    <col min="8968" max="8968" width="11.7109375" style="233" customWidth="1"/>
    <col min="8969" max="8969" width="14.140625" style="233" customWidth="1"/>
    <col min="8970" max="9217" width="9.140625" style="233"/>
    <col min="9218" max="9220" width="23.140625" style="233" customWidth="1"/>
    <col min="9221" max="9222" width="9.140625" style="233"/>
    <col min="9223" max="9223" width="12.85546875" style="233" customWidth="1"/>
    <col min="9224" max="9224" width="11.7109375" style="233" customWidth="1"/>
    <col min="9225" max="9225" width="14.140625" style="233" customWidth="1"/>
    <col min="9226" max="9473" width="9.140625" style="233"/>
    <col min="9474" max="9476" width="23.140625" style="233" customWidth="1"/>
    <col min="9477" max="9478" width="9.140625" style="233"/>
    <col min="9479" max="9479" width="12.85546875" style="233" customWidth="1"/>
    <col min="9480" max="9480" width="11.7109375" style="233" customWidth="1"/>
    <col min="9481" max="9481" width="14.140625" style="233" customWidth="1"/>
    <col min="9482" max="9729" width="9.140625" style="233"/>
    <col min="9730" max="9732" width="23.140625" style="233" customWidth="1"/>
    <col min="9733" max="9734" width="9.140625" style="233"/>
    <col min="9735" max="9735" width="12.85546875" style="233" customWidth="1"/>
    <col min="9736" max="9736" width="11.7109375" style="233" customWidth="1"/>
    <col min="9737" max="9737" width="14.140625" style="233" customWidth="1"/>
    <col min="9738" max="9985" width="9.140625" style="233"/>
    <col min="9986" max="9988" width="23.140625" style="233" customWidth="1"/>
    <col min="9989" max="9990" width="9.140625" style="233"/>
    <col min="9991" max="9991" width="12.85546875" style="233" customWidth="1"/>
    <col min="9992" max="9992" width="11.7109375" style="233" customWidth="1"/>
    <col min="9993" max="9993" width="14.140625" style="233" customWidth="1"/>
    <col min="9994" max="10241" width="9.140625" style="233"/>
    <col min="10242" max="10244" width="23.140625" style="233" customWidth="1"/>
    <col min="10245" max="10246" width="9.140625" style="233"/>
    <col min="10247" max="10247" width="12.85546875" style="233" customWidth="1"/>
    <col min="10248" max="10248" width="11.7109375" style="233" customWidth="1"/>
    <col min="10249" max="10249" width="14.140625" style="233" customWidth="1"/>
    <col min="10250" max="10497" width="9.140625" style="233"/>
    <col min="10498" max="10500" width="23.140625" style="233" customWidth="1"/>
    <col min="10501" max="10502" width="9.140625" style="233"/>
    <col min="10503" max="10503" width="12.85546875" style="233" customWidth="1"/>
    <col min="10504" max="10504" width="11.7109375" style="233" customWidth="1"/>
    <col min="10505" max="10505" width="14.140625" style="233" customWidth="1"/>
    <col min="10506" max="10753" width="9.140625" style="233"/>
    <col min="10754" max="10756" width="23.140625" style="233" customWidth="1"/>
    <col min="10757" max="10758" width="9.140625" style="233"/>
    <col min="10759" max="10759" width="12.85546875" style="233" customWidth="1"/>
    <col min="10760" max="10760" width="11.7109375" style="233" customWidth="1"/>
    <col min="10761" max="10761" width="14.140625" style="233" customWidth="1"/>
    <col min="10762" max="11009" width="9.140625" style="233"/>
    <col min="11010" max="11012" width="23.140625" style="233" customWidth="1"/>
    <col min="11013" max="11014" width="9.140625" style="233"/>
    <col min="11015" max="11015" width="12.85546875" style="233" customWidth="1"/>
    <col min="11016" max="11016" width="11.7109375" style="233" customWidth="1"/>
    <col min="11017" max="11017" width="14.140625" style="233" customWidth="1"/>
    <col min="11018" max="11265" width="9.140625" style="233"/>
    <col min="11266" max="11268" width="23.140625" style="233" customWidth="1"/>
    <col min="11269" max="11270" width="9.140625" style="233"/>
    <col min="11271" max="11271" width="12.85546875" style="233" customWidth="1"/>
    <col min="11272" max="11272" width="11.7109375" style="233" customWidth="1"/>
    <col min="11273" max="11273" width="14.140625" style="233" customWidth="1"/>
    <col min="11274" max="11521" width="9.140625" style="233"/>
    <col min="11522" max="11524" width="23.140625" style="233" customWidth="1"/>
    <col min="11525" max="11526" width="9.140625" style="233"/>
    <col min="11527" max="11527" width="12.85546875" style="233" customWidth="1"/>
    <col min="11528" max="11528" width="11.7109375" style="233" customWidth="1"/>
    <col min="11529" max="11529" width="14.140625" style="233" customWidth="1"/>
    <col min="11530" max="11777" width="9.140625" style="233"/>
    <col min="11778" max="11780" width="23.140625" style="233" customWidth="1"/>
    <col min="11781" max="11782" width="9.140625" style="233"/>
    <col min="11783" max="11783" width="12.85546875" style="233" customWidth="1"/>
    <col min="11784" max="11784" width="11.7109375" style="233" customWidth="1"/>
    <col min="11785" max="11785" width="14.140625" style="233" customWidth="1"/>
    <col min="11786" max="12033" width="9.140625" style="233"/>
    <col min="12034" max="12036" width="23.140625" style="233" customWidth="1"/>
    <col min="12037" max="12038" width="9.140625" style="233"/>
    <col min="12039" max="12039" width="12.85546875" style="233" customWidth="1"/>
    <col min="12040" max="12040" width="11.7109375" style="233" customWidth="1"/>
    <col min="12041" max="12041" width="14.140625" style="233" customWidth="1"/>
    <col min="12042" max="12289" width="9.140625" style="233"/>
    <col min="12290" max="12292" width="23.140625" style="233" customWidth="1"/>
    <col min="12293" max="12294" width="9.140625" style="233"/>
    <col min="12295" max="12295" width="12.85546875" style="233" customWidth="1"/>
    <col min="12296" max="12296" width="11.7109375" style="233" customWidth="1"/>
    <col min="12297" max="12297" width="14.140625" style="233" customWidth="1"/>
    <col min="12298" max="12545" width="9.140625" style="233"/>
    <col min="12546" max="12548" width="23.140625" style="233" customWidth="1"/>
    <col min="12549" max="12550" width="9.140625" style="233"/>
    <col min="12551" max="12551" width="12.85546875" style="233" customWidth="1"/>
    <col min="12552" max="12552" width="11.7109375" style="233" customWidth="1"/>
    <col min="12553" max="12553" width="14.140625" style="233" customWidth="1"/>
    <col min="12554" max="12801" width="9.140625" style="233"/>
    <col min="12802" max="12804" width="23.140625" style="233" customWidth="1"/>
    <col min="12805" max="12806" width="9.140625" style="233"/>
    <col min="12807" max="12807" width="12.85546875" style="233" customWidth="1"/>
    <col min="12808" max="12808" width="11.7109375" style="233" customWidth="1"/>
    <col min="12809" max="12809" width="14.140625" style="233" customWidth="1"/>
    <col min="12810" max="13057" width="9.140625" style="233"/>
    <col min="13058" max="13060" width="23.140625" style="233" customWidth="1"/>
    <col min="13061" max="13062" width="9.140625" style="233"/>
    <col min="13063" max="13063" width="12.85546875" style="233" customWidth="1"/>
    <col min="13064" max="13064" width="11.7109375" style="233" customWidth="1"/>
    <col min="13065" max="13065" width="14.140625" style="233" customWidth="1"/>
    <col min="13066" max="13313" width="9.140625" style="233"/>
    <col min="13314" max="13316" width="23.140625" style="233" customWidth="1"/>
    <col min="13317" max="13318" width="9.140625" style="233"/>
    <col min="13319" max="13319" width="12.85546875" style="233" customWidth="1"/>
    <col min="13320" max="13320" width="11.7109375" style="233" customWidth="1"/>
    <col min="13321" max="13321" width="14.140625" style="233" customWidth="1"/>
    <col min="13322" max="13569" width="9.140625" style="233"/>
    <col min="13570" max="13572" width="23.140625" style="233" customWidth="1"/>
    <col min="13573" max="13574" width="9.140625" style="233"/>
    <col min="13575" max="13575" width="12.85546875" style="233" customWidth="1"/>
    <col min="13576" max="13576" width="11.7109375" style="233" customWidth="1"/>
    <col min="13577" max="13577" width="14.140625" style="233" customWidth="1"/>
    <col min="13578" max="13825" width="9.140625" style="233"/>
    <col min="13826" max="13828" width="23.140625" style="233" customWidth="1"/>
    <col min="13829" max="13830" width="9.140625" style="233"/>
    <col min="13831" max="13831" width="12.85546875" style="233" customWidth="1"/>
    <col min="13832" max="13832" width="11.7109375" style="233" customWidth="1"/>
    <col min="13833" max="13833" width="14.140625" style="233" customWidth="1"/>
    <col min="13834" max="14081" width="9.140625" style="233"/>
    <col min="14082" max="14084" width="23.140625" style="233" customWidth="1"/>
    <col min="14085" max="14086" width="9.140625" style="233"/>
    <col min="14087" max="14087" width="12.85546875" style="233" customWidth="1"/>
    <col min="14088" max="14088" width="11.7109375" style="233" customWidth="1"/>
    <col min="14089" max="14089" width="14.140625" style="233" customWidth="1"/>
    <col min="14090" max="14337" width="9.140625" style="233"/>
    <col min="14338" max="14340" width="23.140625" style="233" customWidth="1"/>
    <col min="14341" max="14342" width="9.140625" style="233"/>
    <col min="14343" max="14343" width="12.85546875" style="233" customWidth="1"/>
    <col min="14344" max="14344" width="11.7109375" style="233" customWidth="1"/>
    <col min="14345" max="14345" width="14.140625" style="233" customWidth="1"/>
    <col min="14346" max="14593" width="9.140625" style="233"/>
    <col min="14594" max="14596" width="23.140625" style="233" customWidth="1"/>
    <col min="14597" max="14598" width="9.140625" style="233"/>
    <col min="14599" max="14599" width="12.85546875" style="233" customWidth="1"/>
    <col min="14600" max="14600" width="11.7109375" style="233" customWidth="1"/>
    <col min="14601" max="14601" width="14.140625" style="233" customWidth="1"/>
    <col min="14602" max="14849" width="9.140625" style="233"/>
    <col min="14850" max="14852" width="23.140625" style="233" customWidth="1"/>
    <col min="14853" max="14854" width="9.140625" style="233"/>
    <col min="14855" max="14855" width="12.85546875" style="233" customWidth="1"/>
    <col min="14856" max="14856" width="11.7109375" style="233" customWidth="1"/>
    <col min="14857" max="14857" width="14.140625" style="233" customWidth="1"/>
    <col min="14858" max="15105" width="9.140625" style="233"/>
    <col min="15106" max="15108" width="23.140625" style="233" customWidth="1"/>
    <col min="15109" max="15110" width="9.140625" style="233"/>
    <col min="15111" max="15111" width="12.85546875" style="233" customWidth="1"/>
    <col min="15112" max="15112" width="11.7109375" style="233" customWidth="1"/>
    <col min="15113" max="15113" width="14.140625" style="233" customWidth="1"/>
    <col min="15114" max="15361" width="9.140625" style="233"/>
    <col min="15362" max="15364" width="23.140625" style="233" customWidth="1"/>
    <col min="15365" max="15366" width="9.140625" style="233"/>
    <col min="15367" max="15367" width="12.85546875" style="233" customWidth="1"/>
    <col min="15368" max="15368" width="11.7109375" style="233" customWidth="1"/>
    <col min="15369" max="15369" width="14.140625" style="233" customWidth="1"/>
    <col min="15370" max="15617" width="9.140625" style="233"/>
    <col min="15618" max="15620" width="23.140625" style="233" customWidth="1"/>
    <col min="15621" max="15622" width="9.140625" style="233"/>
    <col min="15623" max="15623" width="12.85546875" style="233" customWidth="1"/>
    <col min="15624" max="15624" width="11.7109375" style="233" customWidth="1"/>
    <col min="15625" max="15625" width="14.140625" style="233" customWidth="1"/>
    <col min="15626" max="15873" width="9.140625" style="233"/>
    <col min="15874" max="15876" width="23.140625" style="233" customWidth="1"/>
    <col min="15877" max="15878" width="9.140625" style="233"/>
    <col min="15879" max="15879" width="12.85546875" style="233" customWidth="1"/>
    <col min="15880" max="15880" width="11.7109375" style="233" customWidth="1"/>
    <col min="15881" max="15881" width="14.140625" style="233" customWidth="1"/>
    <col min="15882" max="16129" width="9.140625" style="233"/>
    <col min="16130" max="16132" width="23.140625" style="233" customWidth="1"/>
    <col min="16133" max="16134" width="9.140625" style="233"/>
    <col min="16135" max="16135" width="12.85546875" style="233" customWidth="1"/>
    <col min="16136" max="16136" width="11.7109375" style="233" customWidth="1"/>
    <col min="16137" max="16137" width="14.140625" style="233" customWidth="1"/>
    <col min="16138" max="16384" width="9.140625" style="233"/>
  </cols>
  <sheetData>
    <row r="1" spans="1:11" ht="15.75">
      <c r="A1" s="356" t="s">
        <v>770</v>
      </c>
      <c r="B1" s="357"/>
      <c r="C1" s="357"/>
      <c r="D1" s="357"/>
      <c r="E1" s="357"/>
      <c r="F1" s="357"/>
      <c r="G1" s="357"/>
      <c r="H1" s="357"/>
      <c r="I1" s="357"/>
      <c r="J1" s="357"/>
      <c r="K1" s="357"/>
    </row>
    <row r="2" spans="1:11" ht="16.5" thickBot="1">
      <c r="A2" s="234"/>
    </row>
    <row r="3" spans="1:11" ht="31.5">
      <c r="A3" s="358" t="s">
        <v>0</v>
      </c>
      <c r="B3" s="358" t="s">
        <v>24</v>
      </c>
      <c r="C3" s="358" t="s">
        <v>359</v>
      </c>
      <c r="D3" s="358" t="s">
        <v>360</v>
      </c>
      <c r="E3" s="358" t="s">
        <v>361</v>
      </c>
      <c r="F3" s="358" t="s">
        <v>362</v>
      </c>
      <c r="G3" s="358" t="s">
        <v>363</v>
      </c>
      <c r="H3" s="235" t="s">
        <v>364</v>
      </c>
      <c r="I3" s="358" t="s">
        <v>365</v>
      </c>
      <c r="J3" s="358" t="s">
        <v>242</v>
      </c>
    </row>
    <row r="4" spans="1:11" ht="16.5" thickBot="1">
      <c r="A4" s="359"/>
      <c r="B4" s="359"/>
      <c r="C4" s="359"/>
      <c r="D4" s="359"/>
      <c r="E4" s="359"/>
      <c r="F4" s="359"/>
      <c r="G4" s="359"/>
      <c r="H4" s="236" t="s">
        <v>366</v>
      </c>
      <c r="I4" s="359"/>
      <c r="J4" s="359"/>
    </row>
    <row r="5" spans="1:11" ht="32.25" thickBot="1">
      <c r="A5" s="237">
        <v>1</v>
      </c>
      <c r="B5" s="238" t="s">
        <v>367</v>
      </c>
      <c r="C5" s="239"/>
      <c r="D5" s="239"/>
      <c r="E5" s="239"/>
      <c r="F5" s="239"/>
      <c r="G5" s="239"/>
      <c r="H5" s="239"/>
      <c r="I5" s="239"/>
      <c r="J5" s="239"/>
    </row>
    <row r="6" spans="1:11" ht="16.5" thickBot="1">
      <c r="A6" s="240" t="s">
        <v>324</v>
      </c>
      <c r="B6" s="241" t="s">
        <v>229</v>
      </c>
      <c r="C6" s="241"/>
      <c r="D6" s="242">
        <v>396939.52000000002</v>
      </c>
      <c r="E6" s="241"/>
      <c r="F6" s="241"/>
      <c r="G6" s="241"/>
      <c r="H6" s="241"/>
      <c r="I6" s="241"/>
      <c r="J6" s="241">
        <f>D6</f>
        <v>396939.52000000002</v>
      </c>
    </row>
    <row r="7" spans="1:11" ht="16.5" thickBot="1">
      <c r="A7" s="240" t="s">
        <v>325</v>
      </c>
      <c r="B7" s="241" t="s">
        <v>295</v>
      </c>
      <c r="C7" s="241"/>
      <c r="D7" s="241"/>
      <c r="E7" s="241"/>
      <c r="F7" s="241"/>
      <c r="G7" s="241"/>
      <c r="H7" s="241"/>
      <c r="I7" s="241"/>
      <c r="J7" s="241"/>
    </row>
    <row r="8" spans="1:11" ht="32.25" thickBot="1">
      <c r="A8" s="360"/>
      <c r="B8" s="243" t="s">
        <v>326</v>
      </c>
      <c r="C8" s="241"/>
      <c r="D8" s="241"/>
      <c r="E8" s="241"/>
      <c r="F8" s="241"/>
      <c r="G8" s="241"/>
      <c r="H8" s="241"/>
      <c r="I8" s="241"/>
      <c r="J8" s="241"/>
    </row>
    <row r="9" spans="1:11" ht="16.5" thickBot="1">
      <c r="A9" s="361"/>
      <c r="B9" s="243" t="s">
        <v>327</v>
      </c>
      <c r="C9" s="241"/>
      <c r="D9" s="241"/>
      <c r="E9" s="241"/>
      <c r="F9" s="241"/>
      <c r="G9" s="241"/>
      <c r="H9" s="241"/>
      <c r="I9" s="241"/>
      <c r="J9" s="241"/>
    </row>
    <row r="10" spans="1:11" ht="32.25" thickBot="1">
      <c r="A10" s="361"/>
      <c r="B10" s="243" t="s">
        <v>328</v>
      </c>
      <c r="C10" s="241"/>
      <c r="D10" s="241"/>
      <c r="E10" s="241"/>
      <c r="F10" s="241"/>
      <c r="G10" s="241"/>
      <c r="H10" s="241"/>
      <c r="I10" s="241"/>
      <c r="J10" s="241"/>
    </row>
    <row r="11" spans="1:11" ht="48" thickBot="1">
      <c r="A11" s="362"/>
      <c r="B11" s="243" t="s">
        <v>329</v>
      </c>
      <c r="C11" s="241"/>
      <c r="D11" s="241"/>
      <c r="E11" s="241"/>
      <c r="F11" s="241"/>
      <c r="G11" s="241"/>
      <c r="H11" s="241"/>
      <c r="I11" s="241"/>
      <c r="J11" s="241"/>
    </row>
    <row r="12" spans="1:11" ht="16.5" thickBot="1">
      <c r="A12" s="240" t="s">
        <v>330</v>
      </c>
      <c r="B12" s="244" t="s">
        <v>296</v>
      </c>
      <c r="C12" s="241"/>
      <c r="D12" s="241"/>
      <c r="E12" s="241"/>
      <c r="F12" s="241"/>
      <c r="G12" s="241"/>
      <c r="H12" s="241"/>
      <c r="I12" s="241"/>
      <c r="J12" s="241"/>
    </row>
    <row r="13" spans="1:11" ht="16.5" thickBot="1">
      <c r="A13" s="360"/>
      <c r="B13" s="244" t="s">
        <v>331</v>
      </c>
      <c r="C13" s="241"/>
      <c r="D13" s="241"/>
      <c r="E13" s="241"/>
      <c r="F13" s="241"/>
      <c r="G13" s="241"/>
      <c r="H13" s="241"/>
      <c r="I13" s="241"/>
      <c r="J13" s="241"/>
    </row>
    <row r="14" spans="1:11" ht="16.5" thickBot="1">
      <c r="A14" s="361"/>
      <c r="B14" s="244" t="s">
        <v>332</v>
      </c>
      <c r="C14" s="241"/>
      <c r="D14" s="241"/>
      <c r="E14" s="241"/>
      <c r="F14" s="241"/>
      <c r="G14" s="241"/>
      <c r="H14" s="241"/>
      <c r="I14" s="241"/>
      <c r="J14" s="241"/>
    </row>
    <row r="15" spans="1:11" ht="16.5" thickBot="1">
      <c r="A15" s="361"/>
      <c r="B15" s="244" t="s">
        <v>333</v>
      </c>
      <c r="C15" s="241"/>
      <c r="D15" s="241"/>
      <c r="E15" s="241"/>
      <c r="F15" s="241"/>
      <c r="G15" s="241"/>
      <c r="H15" s="241"/>
      <c r="I15" s="241"/>
      <c r="J15" s="241"/>
    </row>
    <row r="16" spans="1:11" ht="16.5" thickBot="1">
      <c r="A16" s="362"/>
      <c r="B16" s="244"/>
      <c r="C16" s="241"/>
      <c r="D16" s="241"/>
      <c r="E16" s="241"/>
      <c r="F16" s="241"/>
      <c r="G16" s="241"/>
      <c r="H16" s="241"/>
      <c r="I16" s="241"/>
      <c r="J16" s="241"/>
    </row>
    <row r="17" spans="1:11" ht="16.5" thickBot="1">
      <c r="A17" s="240" t="s">
        <v>334</v>
      </c>
      <c r="B17" s="244" t="s">
        <v>230</v>
      </c>
      <c r="C17" s="241"/>
      <c r="D17" s="242">
        <f>D6</f>
        <v>396939.52000000002</v>
      </c>
      <c r="E17" s="241"/>
      <c r="F17" s="241"/>
      <c r="G17" s="241"/>
      <c r="H17" s="241"/>
      <c r="I17" s="241"/>
      <c r="J17" s="241">
        <f>D17</f>
        <v>396939.52000000002</v>
      </c>
    </row>
    <row r="18" spans="1:11" ht="32.25" thickBot="1">
      <c r="A18" s="237">
        <v>2</v>
      </c>
      <c r="B18" s="245" t="s">
        <v>368</v>
      </c>
      <c r="C18" s="246"/>
      <c r="D18" s="246"/>
      <c r="E18" s="246"/>
      <c r="F18" s="246"/>
      <c r="G18" s="246"/>
      <c r="H18" s="246"/>
      <c r="I18" s="246"/>
      <c r="J18" s="246"/>
    </row>
    <row r="19" spans="1:11" ht="16.5" thickBot="1">
      <c r="A19" s="240" t="s">
        <v>340</v>
      </c>
      <c r="B19" s="241" t="s">
        <v>302</v>
      </c>
      <c r="C19" s="241"/>
      <c r="D19" s="247">
        <v>396036.3</v>
      </c>
      <c r="E19" s="241"/>
      <c r="F19" s="241"/>
      <c r="G19" s="241"/>
      <c r="H19" s="241"/>
      <c r="I19" s="241"/>
      <c r="J19" s="241"/>
    </row>
    <row r="20" spans="1:11" ht="16.5" thickBot="1">
      <c r="A20" s="240" t="s">
        <v>341</v>
      </c>
      <c r="B20" s="241" t="s">
        <v>295</v>
      </c>
      <c r="C20" s="241"/>
      <c r="D20" s="247">
        <f>D21</f>
        <v>903.22</v>
      </c>
      <c r="E20" s="247">
        <f t="shared" ref="E20:I20" si="0">E21</f>
        <v>0</v>
      </c>
      <c r="F20" s="247">
        <f t="shared" si="0"/>
        <v>0</v>
      </c>
      <c r="G20" s="247">
        <f t="shared" si="0"/>
        <v>0</v>
      </c>
      <c r="H20" s="247">
        <f t="shared" si="0"/>
        <v>0</v>
      </c>
      <c r="I20" s="247">
        <f t="shared" si="0"/>
        <v>0</v>
      </c>
      <c r="J20" s="241"/>
    </row>
    <row r="21" spans="1:11" ht="32.25" thickBot="1">
      <c r="A21" s="360"/>
      <c r="B21" s="241" t="s">
        <v>369</v>
      </c>
      <c r="C21" s="241"/>
      <c r="D21" s="247">
        <v>903.22</v>
      </c>
      <c r="E21" s="241"/>
      <c r="F21" s="241"/>
      <c r="G21" s="241"/>
      <c r="H21" s="241"/>
      <c r="I21" s="241"/>
      <c r="J21" s="241">
        <f>D21</f>
        <v>903.22</v>
      </c>
    </row>
    <row r="22" spans="1:11" ht="32.25" thickBot="1">
      <c r="A22" s="361"/>
      <c r="B22" s="248" t="s">
        <v>343</v>
      </c>
      <c r="C22" s="241"/>
      <c r="D22" s="247">
        <v>0</v>
      </c>
      <c r="E22" s="241"/>
      <c r="F22" s="241"/>
      <c r="G22" s="241"/>
      <c r="H22" s="241"/>
      <c r="I22" s="241"/>
      <c r="J22" s="241"/>
    </row>
    <row r="23" spans="1:11" ht="32.25" thickBot="1">
      <c r="A23" s="362"/>
      <c r="B23" s="248" t="s">
        <v>370</v>
      </c>
      <c r="C23" s="241"/>
      <c r="D23" s="241"/>
      <c r="E23" s="241"/>
      <c r="F23" s="241"/>
      <c r="G23" s="241"/>
      <c r="H23" s="241"/>
      <c r="I23" s="241"/>
      <c r="J23" s="241"/>
    </row>
    <row r="24" spans="1:11" ht="16.5" thickBot="1">
      <c r="A24" s="240" t="s">
        <v>345</v>
      </c>
      <c r="B24" s="241" t="s">
        <v>371</v>
      </c>
      <c r="C24" s="241"/>
      <c r="D24" s="241"/>
      <c r="E24" s="241"/>
      <c r="F24" s="241"/>
      <c r="G24" s="241"/>
      <c r="H24" s="241"/>
      <c r="I24" s="241"/>
      <c r="J24" s="241"/>
    </row>
    <row r="25" spans="1:11" ht="32.25" thickBot="1">
      <c r="A25" s="360"/>
      <c r="B25" s="241" t="s">
        <v>372</v>
      </c>
      <c r="C25" s="241"/>
      <c r="D25" s="241"/>
      <c r="E25" s="241"/>
      <c r="F25" s="241"/>
      <c r="G25" s="241"/>
      <c r="H25" s="241"/>
      <c r="I25" s="241"/>
      <c r="J25" s="241"/>
    </row>
    <row r="26" spans="1:11" ht="48" thickBot="1">
      <c r="A26" s="361"/>
      <c r="B26" s="248" t="s">
        <v>348</v>
      </c>
      <c r="C26" s="241"/>
      <c r="D26" s="241"/>
      <c r="E26" s="241"/>
      <c r="F26" s="241"/>
      <c r="G26" s="241"/>
      <c r="H26" s="241"/>
      <c r="I26" s="241"/>
      <c r="J26" s="241"/>
    </row>
    <row r="27" spans="1:11" ht="16.5" thickBot="1">
      <c r="A27" s="362"/>
      <c r="B27" s="248" t="s">
        <v>373</v>
      </c>
      <c r="C27" s="241"/>
      <c r="D27" s="241"/>
      <c r="E27" s="241"/>
      <c r="F27" s="241"/>
      <c r="G27" s="241"/>
      <c r="H27" s="241"/>
      <c r="I27" s="241"/>
      <c r="J27" s="241"/>
    </row>
    <row r="28" spans="1:11" ht="16.5" thickBot="1">
      <c r="A28" s="240" t="s">
        <v>350</v>
      </c>
      <c r="B28" s="241" t="s">
        <v>304</v>
      </c>
      <c r="C28" s="241"/>
      <c r="D28" s="247">
        <f>D19+D20</f>
        <v>396939.51999999996</v>
      </c>
      <c r="E28" s="241"/>
      <c r="F28" s="241"/>
      <c r="G28" s="241"/>
      <c r="H28" s="241"/>
      <c r="I28" s="241"/>
      <c r="J28" s="241"/>
    </row>
    <row r="29" spans="1:11" ht="32.25" thickBot="1">
      <c r="A29" s="237">
        <v>3</v>
      </c>
      <c r="B29" s="249" t="s">
        <v>374</v>
      </c>
      <c r="C29" s="246"/>
      <c r="D29" s="246"/>
      <c r="E29" s="246"/>
      <c r="F29" s="246"/>
      <c r="G29" s="246"/>
      <c r="H29" s="246"/>
      <c r="I29" s="246"/>
      <c r="J29" s="246"/>
    </row>
    <row r="30" spans="1:11" ht="32.25" thickBot="1">
      <c r="A30" s="240" t="s">
        <v>352</v>
      </c>
      <c r="B30" s="241" t="s">
        <v>353</v>
      </c>
      <c r="C30" s="241"/>
      <c r="D30" s="241">
        <f>D6-D19</f>
        <v>903.22000000003027</v>
      </c>
      <c r="E30" s="241"/>
      <c r="F30" s="241"/>
      <c r="G30" s="241"/>
      <c r="H30" s="241"/>
      <c r="I30" s="241"/>
      <c r="J30" s="241">
        <f>D30</f>
        <v>903.22000000003027</v>
      </c>
      <c r="K30" s="250">
        <f>J30-Balance!C22</f>
        <v>-0.16999999996971837</v>
      </c>
    </row>
    <row r="31" spans="1:11" ht="32.25" thickBot="1">
      <c r="A31" s="240" t="s">
        <v>354</v>
      </c>
      <c r="B31" s="241" t="s">
        <v>375</v>
      </c>
      <c r="C31" s="241"/>
      <c r="D31" s="251">
        <f>D17-D28</f>
        <v>0</v>
      </c>
      <c r="E31" s="241"/>
      <c r="F31" s="241"/>
      <c r="G31" s="241"/>
      <c r="H31" s="241"/>
      <c r="I31" s="241"/>
      <c r="J31" s="241">
        <f>D31</f>
        <v>0</v>
      </c>
      <c r="K31" s="250">
        <f>J31-Balance!D22</f>
        <v>0</v>
      </c>
    </row>
    <row r="32" spans="1:11" ht="15.75">
      <c r="A32" s="252" t="s">
        <v>376</v>
      </c>
      <c r="J32" s="250">
        <f>J31-Balance!D22</f>
        <v>0</v>
      </c>
    </row>
    <row r="33" spans="1:10" ht="15.75">
      <c r="A33" s="253" t="s">
        <v>377</v>
      </c>
      <c r="E33" s="254"/>
    </row>
    <row r="34" spans="1:10" ht="15.75">
      <c r="A34" s="255" t="s">
        <v>378</v>
      </c>
    </row>
    <row r="35" spans="1:10" ht="15.75">
      <c r="A35" s="255"/>
    </row>
    <row r="36" spans="1:10" ht="15.75">
      <c r="A36" s="363" t="s">
        <v>379</v>
      </c>
      <c r="B36" s="363"/>
      <c r="C36" s="363"/>
      <c r="D36" s="363"/>
      <c r="E36" s="363"/>
      <c r="F36" s="363"/>
      <c r="G36" s="363"/>
      <c r="H36" s="363"/>
      <c r="I36" s="363"/>
      <c r="J36" s="363"/>
    </row>
    <row r="37" spans="1:10" ht="12.75" customHeight="1">
      <c r="A37" s="355" t="s">
        <v>244</v>
      </c>
      <c r="B37" s="355"/>
      <c r="C37" s="355"/>
      <c r="D37" s="355"/>
      <c r="E37" s="355"/>
      <c r="F37" s="355"/>
      <c r="G37" s="355"/>
      <c r="H37" s="355"/>
      <c r="I37" s="355"/>
      <c r="J37" s="355"/>
    </row>
    <row r="38" spans="1:10" ht="15.75">
      <c r="A38" s="355" t="s">
        <v>244</v>
      </c>
      <c r="B38" s="355"/>
      <c r="C38" s="355"/>
      <c r="D38" s="355"/>
      <c r="E38" s="355"/>
      <c r="F38" s="355"/>
      <c r="G38" s="355"/>
      <c r="H38" s="355"/>
      <c r="I38" s="355"/>
      <c r="J38" s="355"/>
    </row>
    <row r="39" spans="1:10" ht="15.75">
      <c r="A39" s="355" t="s">
        <v>244</v>
      </c>
      <c r="B39" s="355"/>
      <c r="C39" s="355"/>
      <c r="D39" s="355"/>
      <c r="E39" s="355"/>
      <c r="F39" s="355"/>
      <c r="G39" s="355"/>
      <c r="H39" s="355"/>
      <c r="I39" s="355"/>
      <c r="J39" s="355"/>
    </row>
    <row r="40" spans="1:10" ht="15.75">
      <c r="A40" s="355" t="s">
        <v>244</v>
      </c>
      <c r="B40" s="355"/>
      <c r="C40" s="355"/>
      <c r="D40" s="355"/>
      <c r="E40" s="355"/>
      <c r="F40" s="355"/>
      <c r="G40" s="355"/>
      <c r="H40" s="355"/>
      <c r="I40" s="355"/>
      <c r="J40" s="355"/>
    </row>
    <row r="41" spans="1:10" ht="15.75">
      <c r="A41" s="355" t="s">
        <v>244</v>
      </c>
      <c r="B41" s="355"/>
      <c r="C41" s="355"/>
      <c r="D41" s="355"/>
      <c r="E41" s="355"/>
      <c r="F41" s="355"/>
      <c r="G41" s="355"/>
      <c r="H41" s="355"/>
      <c r="I41" s="355"/>
      <c r="J41" s="355"/>
    </row>
    <row r="42" spans="1:10" ht="15.75">
      <c r="A42" s="355" t="s">
        <v>244</v>
      </c>
      <c r="B42" s="355"/>
      <c r="C42" s="355"/>
      <c r="D42" s="355"/>
      <c r="E42" s="355"/>
      <c r="F42" s="355"/>
      <c r="G42" s="355"/>
      <c r="H42" s="355"/>
      <c r="I42" s="355"/>
      <c r="J42" s="355"/>
    </row>
  </sheetData>
  <mergeCells count="21">
    <mergeCell ref="A37:J37"/>
    <mergeCell ref="A1:K1"/>
    <mergeCell ref="A3:A4"/>
    <mergeCell ref="B3:B4"/>
    <mergeCell ref="C3:C4"/>
    <mergeCell ref="D3:D4"/>
    <mergeCell ref="E3:E4"/>
    <mergeCell ref="F3:F4"/>
    <mergeCell ref="G3:G4"/>
    <mergeCell ref="I3:I4"/>
    <mergeCell ref="J3:J4"/>
    <mergeCell ref="A8:A11"/>
    <mergeCell ref="A13:A16"/>
    <mergeCell ref="A21:A23"/>
    <mergeCell ref="A25:A27"/>
    <mergeCell ref="A36:J36"/>
    <mergeCell ref="A38:J38"/>
    <mergeCell ref="A39:J39"/>
    <mergeCell ref="A40:J40"/>
    <mergeCell ref="A41:J41"/>
    <mergeCell ref="A42:J42"/>
  </mergeCells>
  <pageMargins left="0.7" right="0.7" top="0.75" bottom="0.75" header="0.3" footer="0.3"/>
  <pageSetup scale="53" orientation="landscape" horizontalDpi="360"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46"/>
  <sheetViews>
    <sheetView view="pageBreakPreview" zoomScale="60" zoomScaleNormal="100" workbookViewId="0">
      <selection activeCell="A32" sqref="A32:G32"/>
    </sheetView>
  </sheetViews>
  <sheetFormatPr defaultRowHeight="12.75"/>
  <cols>
    <col min="2" max="2" width="20" customWidth="1"/>
    <col min="3" max="3" width="16.7109375" customWidth="1"/>
    <col min="4" max="4" width="16" customWidth="1"/>
    <col min="5" max="5" width="13.140625" customWidth="1"/>
    <col min="6" max="6" width="17.28515625" customWidth="1"/>
    <col min="258" max="258" width="20" customWidth="1"/>
    <col min="259" max="259" width="16.7109375" customWidth="1"/>
    <col min="260" max="260" width="16" customWidth="1"/>
    <col min="261" max="261" width="13.140625" customWidth="1"/>
    <col min="262" max="262" width="17.28515625" customWidth="1"/>
    <col min="514" max="514" width="20" customWidth="1"/>
    <col min="515" max="515" width="16.7109375" customWidth="1"/>
    <col min="516" max="516" width="16" customWidth="1"/>
    <col min="517" max="517" width="13.140625" customWidth="1"/>
    <col min="518" max="518" width="17.28515625" customWidth="1"/>
    <col min="770" max="770" width="20" customWidth="1"/>
    <col min="771" max="771" width="16.7109375" customWidth="1"/>
    <col min="772" max="772" width="16" customWidth="1"/>
    <col min="773" max="773" width="13.140625" customWidth="1"/>
    <col min="774" max="774" width="17.28515625" customWidth="1"/>
    <col min="1026" max="1026" width="20" customWidth="1"/>
    <col min="1027" max="1027" width="16.7109375" customWidth="1"/>
    <col min="1028" max="1028" width="16" customWidth="1"/>
    <col min="1029" max="1029" width="13.140625" customWidth="1"/>
    <col min="1030" max="1030" width="17.28515625" customWidth="1"/>
    <col min="1282" max="1282" width="20" customWidth="1"/>
    <col min="1283" max="1283" width="16.7109375" customWidth="1"/>
    <col min="1284" max="1284" width="16" customWidth="1"/>
    <col min="1285" max="1285" width="13.140625" customWidth="1"/>
    <col min="1286" max="1286" width="17.28515625" customWidth="1"/>
    <col min="1538" max="1538" width="20" customWidth="1"/>
    <col min="1539" max="1539" width="16.7109375" customWidth="1"/>
    <col min="1540" max="1540" width="16" customWidth="1"/>
    <col min="1541" max="1541" width="13.140625" customWidth="1"/>
    <col min="1542" max="1542" width="17.28515625" customWidth="1"/>
    <col min="1794" max="1794" width="20" customWidth="1"/>
    <col min="1795" max="1795" width="16.7109375" customWidth="1"/>
    <col min="1796" max="1796" width="16" customWidth="1"/>
    <col min="1797" max="1797" width="13.140625" customWidth="1"/>
    <col min="1798" max="1798" width="17.28515625" customWidth="1"/>
    <col min="2050" max="2050" width="20" customWidth="1"/>
    <col min="2051" max="2051" width="16.7109375" customWidth="1"/>
    <col min="2052" max="2052" width="16" customWidth="1"/>
    <col min="2053" max="2053" width="13.140625" customWidth="1"/>
    <col min="2054" max="2054" width="17.28515625" customWidth="1"/>
    <col min="2306" max="2306" width="20" customWidth="1"/>
    <col min="2307" max="2307" width="16.7109375" customWidth="1"/>
    <col min="2308" max="2308" width="16" customWidth="1"/>
    <col min="2309" max="2309" width="13.140625" customWidth="1"/>
    <col min="2310" max="2310" width="17.28515625" customWidth="1"/>
    <col min="2562" max="2562" width="20" customWidth="1"/>
    <col min="2563" max="2563" width="16.7109375" customWidth="1"/>
    <col min="2564" max="2564" width="16" customWidth="1"/>
    <col min="2565" max="2565" width="13.140625" customWidth="1"/>
    <col min="2566" max="2566" width="17.28515625" customWidth="1"/>
    <col min="2818" max="2818" width="20" customWidth="1"/>
    <col min="2819" max="2819" width="16.7109375" customWidth="1"/>
    <col min="2820" max="2820" width="16" customWidth="1"/>
    <col min="2821" max="2821" width="13.140625" customWidth="1"/>
    <col min="2822" max="2822" width="17.28515625" customWidth="1"/>
    <col min="3074" max="3074" width="20" customWidth="1"/>
    <col min="3075" max="3075" width="16.7109375" customWidth="1"/>
    <col min="3076" max="3076" width="16" customWidth="1"/>
    <col min="3077" max="3077" width="13.140625" customWidth="1"/>
    <col min="3078" max="3078" width="17.28515625" customWidth="1"/>
    <col min="3330" max="3330" width="20" customWidth="1"/>
    <col min="3331" max="3331" width="16.7109375" customWidth="1"/>
    <col min="3332" max="3332" width="16" customWidth="1"/>
    <col min="3333" max="3333" width="13.140625" customWidth="1"/>
    <col min="3334" max="3334" width="17.28515625" customWidth="1"/>
    <col min="3586" max="3586" width="20" customWidth="1"/>
    <col min="3587" max="3587" width="16.7109375" customWidth="1"/>
    <col min="3588" max="3588" width="16" customWidth="1"/>
    <col min="3589" max="3589" width="13.140625" customWidth="1"/>
    <col min="3590" max="3590" width="17.28515625" customWidth="1"/>
    <col min="3842" max="3842" width="20" customWidth="1"/>
    <col min="3843" max="3843" width="16.7109375" customWidth="1"/>
    <col min="3844" max="3844" width="16" customWidth="1"/>
    <col min="3845" max="3845" width="13.140625" customWidth="1"/>
    <col min="3846" max="3846" width="17.28515625" customWidth="1"/>
    <col min="4098" max="4098" width="20" customWidth="1"/>
    <col min="4099" max="4099" width="16.7109375" customWidth="1"/>
    <col min="4100" max="4100" width="16" customWidth="1"/>
    <col min="4101" max="4101" width="13.140625" customWidth="1"/>
    <col min="4102" max="4102" width="17.28515625" customWidth="1"/>
    <col min="4354" max="4354" width="20" customWidth="1"/>
    <col min="4355" max="4355" width="16.7109375" customWidth="1"/>
    <col min="4356" max="4356" width="16" customWidth="1"/>
    <col min="4357" max="4357" width="13.140625" customWidth="1"/>
    <col min="4358" max="4358" width="17.28515625" customWidth="1"/>
    <col min="4610" max="4610" width="20" customWidth="1"/>
    <col min="4611" max="4611" width="16.7109375" customWidth="1"/>
    <col min="4612" max="4612" width="16" customWidth="1"/>
    <col min="4613" max="4613" width="13.140625" customWidth="1"/>
    <col min="4614" max="4614" width="17.28515625" customWidth="1"/>
    <col min="4866" max="4866" width="20" customWidth="1"/>
    <col min="4867" max="4867" width="16.7109375" customWidth="1"/>
    <col min="4868" max="4868" width="16" customWidth="1"/>
    <col min="4869" max="4869" width="13.140625" customWidth="1"/>
    <col min="4870" max="4870" width="17.28515625" customWidth="1"/>
    <col min="5122" max="5122" width="20" customWidth="1"/>
    <col min="5123" max="5123" width="16.7109375" customWidth="1"/>
    <col min="5124" max="5124" width="16" customWidth="1"/>
    <col min="5125" max="5125" width="13.140625" customWidth="1"/>
    <col min="5126" max="5126" width="17.28515625" customWidth="1"/>
    <col min="5378" max="5378" width="20" customWidth="1"/>
    <col min="5379" max="5379" width="16.7109375" customWidth="1"/>
    <col min="5380" max="5380" width="16" customWidth="1"/>
    <col min="5381" max="5381" width="13.140625" customWidth="1"/>
    <col min="5382" max="5382" width="17.28515625" customWidth="1"/>
    <col min="5634" max="5634" width="20" customWidth="1"/>
    <col min="5635" max="5635" width="16.7109375" customWidth="1"/>
    <col min="5636" max="5636" width="16" customWidth="1"/>
    <col min="5637" max="5637" width="13.140625" customWidth="1"/>
    <col min="5638" max="5638" width="17.28515625" customWidth="1"/>
    <col min="5890" max="5890" width="20" customWidth="1"/>
    <col min="5891" max="5891" width="16.7109375" customWidth="1"/>
    <col min="5892" max="5892" width="16" customWidth="1"/>
    <col min="5893" max="5893" width="13.140625" customWidth="1"/>
    <col min="5894" max="5894" width="17.28515625" customWidth="1"/>
    <col min="6146" max="6146" width="20" customWidth="1"/>
    <col min="6147" max="6147" width="16.7109375" customWidth="1"/>
    <col min="6148" max="6148" width="16" customWidth="1"/>
    <col min="6149" max="6149" width="13.140625" customWidth="1"/>
    <col min="6150" max="6150" width="17.28515625" customWidth="1"/>
    <col min="6402" max="6402" width="20" customWidth="1"/>
    <col min="6403" max="6403" width="16.7109375" customWidth="1"/>
    <col min="6404" max="6404" width="16" customWidth="1"/>
    <col min="6405" max="6405" width="13.140625" customWidth="1"/>
    <col min="6406" max="6406" width="17.28515625" customWidth="1"/>
    <col min="6658" max="6658" width="20" customWidth="1"/>
    <col min="6659" max="6659" width="16.7109375" customWidth="1"/>
    <col min="6660" max="6660" width="16" customWidth="1"/>
    <col min="6661" max="6661" width="13.140625" customWidth="1"/>
    <col min="6662" max="6662" width="17.28515625" customWidth="1"/>
    <col min="6914" max="6914" width="20" customWidth="1"/>
    <col min="6915" max="6915" width="16.7109375" customWidth="1"/>
    <col min="6916" max="6916" width="16" customWidth="1"/>
    <col min="6917" max="6917" width="13.140625" customWidth="1"/>
    <col min="6918" max="6918" width="17.28515625" customWidth="1"/>
    <col min="7170" max="7170" width="20" customWidth="1"/>
    <col min="7171" max="7171" width="16.7109375" customWidth="1"/>
    <col min="7172" max="7172" width="16" customWidth="1"/>
    <col min="7173" max="7173" width="13.140625" customWidth="1"/>
    <col min="7174" max="7174" width="17.28515625" customWidth="1"/>
    <col min="7426" max="7426" width="20" customWidth="1"/>
    <col min="7427" max="7427" width="16.7109375" customWidth="1"/>
    <col min="7428" max="7428" width="16" customWidth="1"/>
    <col min="7429" max="7429" width="13.140625" customWidth="1"/>
    <col min="7430" max="7430" width="17.28515625" customWidth="1"/>
    <col min="7682" max="7682" width="20" customWidth="1"/>
    <col min="7683" max="7683" width="16.7109375" customWidth="1"/>
    <col min="7684" max="7684" width="16" customWidth="1"/>
    <col min="7685" max="7685" width="13.140625" customWidth="1"/>
    <col min="7686" max="7686" width="17.28515625" customWidth="1"/>
    <col min="7938" max="7938" width="20" customWidth="1"/>
    <col min="7939" max="7939" width="16.7109375" customWidth="1"/>
    <col min="7940" max="7940" width="16" customWidth="1"/>
    <col min="7941" max="7941" width="13.140625" customWidth="1"/>
    <col min="7942" max="7942" width="17.28515625" customWidth="1"/>
    <col min="8194" max="8194" width="20" customWidth="1"/>
    <col min="8195" max="8195" width="16.7109375" customWidth="1"/>
    <col min="8196" max="8196" width="16" customWidth="1"/>
    <col min="8197" max="8197" width="13.140625" customWidth="1"/>
    <col min="8198" max="8198" width="17.28515625" customWidth="1"/>
    <col min="8450" max="8450" width="20" customWidth="1"/>
    <col min="8451" max="8451" width="16.7109375" customWidth="1"/>
    <col min="8452" max="8452" width="16" customWidth="1"/>
    <col min="8453" max="8453" width="13.140625" customWidth="1"/>
    <col min="8454" max="8454" width="17.28515625" customWidth="1"/>
    <col min="8706" max="8706" width="20" customWidth="1"/>
    <col min="8707" max="8707" width="16.7109375" customWidth="1"/>
    <col min="8708" max="8708" width="16" customWidth="1"/>
    <col min="8709" max="8709" width="13.140625" customWidth="1"/>
    <col min="8710" max="8710" width="17.28515625" customWidth="1"/>
    <col min="8962" max="8962" width="20" customWidth="1"/>
    <col min="8963" max="8963" width="16.7109375" customWidth="1"/>
    <col min="8964" max="8964" width="16" customWidth="1"/>
    <col min="8965" max="8965" width="13.140625" customWidth="1"/>
    <col min="8966" max="8966" width="17.28515625" customWidth="1"/>
    <col min="9218" max="9218" width="20" customWidth="1"/>
    <col min="9219" max="9219" width="16.7109375" customWidth="1"/>
    <col min="9220" max="9220" width="16" customWidth="1"/>
    <col min="9221" max="9221" width="13.140625" customWidth="1"/>
    <col min="9222" max="9222" width="17.28515625" customWidth="1"/>
    <col min="9474" max="9474" width="20" customWidth="1"/>
    <col min="9475" max="9475" width="16.7109375" customWidth="1"/>
    <col min="9476" max="9476" width="16" customWidth="1"/>
    <col min="9477" max="9477" width="13.140625" customWidth="1"/>
    <col min="9478" max="9478" width="17.28515625" customWidth="1"/>
    <col min="9730" max="9730" width="20" customWidth="1"/>
    <col min="9731" max="9731" width="16.7109375" customWidth="1"/>
    <col min="9732" max="9732" width="16" customWidth="1"/>
    <col min="9733" max="9733" width="13.140625" customWidth="1"/>
    <col min="9734" max="9734" width="17.28515625" customWidth="1"/>
    <col min="9986" max="9986" width="20" customWidth="1"/>
    <col min="9987" max="9987" width="16.7109375" customWidth="1"/>
    <col min="9988" max="9988" width="16" customWidth="1"/>
    <col min="9989" max="9989" width="13.140625" customWidth="1"/>
    <col min="9990" max="9990" width="17.28515625" customWidth="1"/>
    <col min="10242" max="10242" width="20" customWidth="1"/>
    <col min="10243" max="10243" width="16.7109375" customWidth="1"/>
    <col min="10244" max="10244" width="16" customWidth="1"/>
    <col min="10245" max="10245" width="13.140625" customWidth="1"/>
    <col min="10246" max="10246" width="17.28515625" customWidth="1"/>
    <col min="10498" max="10498" width="20" customWidth="1"/>
    <col min="10499" max="10499" width="16.7109375" customWidth="1"/>
    <col min="10500" max="10500" width="16" customWidth="1"/>
    <col min="10501" max="10501" width="13.140625" customWidth="1"/>
    <col min="10502" max="10502" width="17.28515625" customWidth="1"/>
    <col min="10754" max="10754" width="20" customWidth="1"/>
    <col min="10755" max="10755" width="16.7109375" customWidth="1"/>
    <col min="10756" max="10756" width="16" customWidth="1"/>
    <col min="10757" max="10757" width="13.140625" customWidth="1"/>
    <col min="10758" max="10758" width="17.28515625" customWidth="1"/>
    <col min="11010" max="11010" width="20" customWidth="1"/>
    <col min="11011" max="11011" width="16.7109375" customWidth="1"/>
    <col min="11012" max="11012" width="16" customWidth="1"/>
    <col min="11013" max="11013" width="13.140625" customWidth="1"/>
    <col min="11014" max="11014" width="17.28515625" customWidth="1"/>
    <col min="11266" max="11266" width="20" customWidth="1"/>
    <col min="11267" max="11267" width="16.7109375" customWidth="1"/>
    <col min="11268" max="11268" width="16" customWidth="1"/>
    <col min="11269" max="11269" width="13.140625" customWidth="1"/>
    <col min="11270" max="11270" width="17.28515625" customWidth="1"/>
    <col min="11522" max="11522" width="20" customWidth="1"/>
    <col min="11523" max="11523" width="16.7109375" customWidth="1"/>
    <col min="11524" max="11524" width="16" customWidth="1"/>
    <col min="11525" max="11525" width="13.140625" customWidth="1"/>
    <col min="11526" max="11526" width="17.28515625" customWidth="1"/>
    <col min="11778" max="11778" width="20" customWidth="1"/>
    <col min="11779" max="11779" width="16.7109375" customWidth="1"/>
    <col min="11780" max="11780" width="16" customWidth="1"/>
    <col min="11781" max="11781" width="13.140625" customWidth="1"/>
    <col min="11782" max="11782" width="17.28515625" customWidth="1"/>
    <col min="12034" max="12034" width="20" customWidth="1"/>
    <col min="12035" max="12035" width="16.7109375" customWidth="1"/>
    <col min="12036" max="12036" width="16" customWidth="1"/>
    <col min="12037" max="12037" width="13.140625" customWidth="1"/>
    <col min="12038" max="12038" width="17.28515625" customWidth="1"/>
    <col min="12290" max="12290" width="20" customWidth="1"/>
    <col min="12291" max="12291" width="16.7109375" customWidth="1"/>
    <col min="12292" max="12292" width="16" customWidth="1"/>
    <col min="12293" max="12293" width="13.140625" customWidth="1"/>
    <col min="12294" max="12294" width="17.28515625" customWidth="1"/>
    <col min="12546" max="12546" width="20" customWidth="1"/>
    <col min="12547" max="12547" width="16.7109375" customWidth="1"/>
    <col min="12548" max="12548" width="16" customWidth="1"/>
    <col min="12549" max="12549" width="13.140625" customWidth="1"/>
    <col min="12550" max="12550" width="17.28515625" customWidth="1"/>
    <col min="12802" max="12802" width="20" customWidth="1"/>
    <col min="12803" max="12803" width="16.7109375" customWidth="1"/>
    <col min="12804" max="12804" width="16" customWidth="1"/>
    <col min="12805" max="12805" width="13.140625" customWidth="1"/>
    <col min="12806" max="12806" width="17.28515625" customWidth="1"/>
    <col min="13058" max="13058" width="20" customWidth="1"/>
    <col min="13059" max="13059" width="16.7109375" customWidth="1"/>
    <col min="13060" max="13060" width="16" customWidth="1"/>
    <col min="13061" max="13061" width="13.140625" customWidth="1"/>
    <col min="13062" max="13062" width="17.28515625" customWidth="1"/>
    <col min="13314" max="13314" width="20" customWidth="1"/>
    <col min="13315" max="13315" width="16.7109375" customWidth="1"/>
    <col min="13316" max="13316" width="16" customWidth="1"/>
    <col min="13317" max="13317" width="13.140625" customWidth="1"/>
    <col min="13318" max="13318" width="17.28515625" customWidth="1"/>
    <col min="13570" max="13570" width="20" customWidth="1"/>
    <col min="13571" max="13571" width="16.7109375" customWidth="1"/>
    <col min="13572" max="13572" width="16" customWidth="1"/>
    <col min="13573" max="13573" width="13.140625" customWidth="1"/>
    <col min="13574" max="13574" width="17.28515625" customWidth="1"/>
    <col min="13826" max="13826" width="20" customWidth="1"/>
    <col min="13827" max="13827" width="16.7109375" customWidth="1"/>
    <col min="13828" max="13828" width="16" customWidth="1"/>
    <col min="13829" max="13829" width="13.140625" customWidth="1"/>
    <col min="13830" max="13830" width="17.28515625" customWidth="1"/>
    <col min="14082" max="14082" width="20" customWidth="1"/>
    <col min="14083" max="14083" width="16.7109375" customWidth="1"/>
    <col min="14084" max="14084" width="16" customWidth="1"/>
    <col min="14085" max="14085" width="13.140625" customWidth="1"/>
    <col min="14086" max="14086" width="17.28515625" customWidth="1"/>
    <col min="14338" max="14338" width="20" customWidth="1"/>
    <col min="14339" max="14339" width="16.7109375" customWidth="1"/>
    <col min="14340" max="14340" width="16" customWidth="1"/>
    <col min="14341" max="14341" width="13.140625" customWidth="1"/>
    <col min="14342" max="14342" width="17.28515625" customWidth="1"/>
    <col min="14594" max="14594" width="20" customWidth="1"/>
    <col min="14595" max="14595" width="16.7109375" customWidth="1"/>
    <col min="14596" max="14596" width="16" customWidth="1"/>
    <col min="14597" max="14597" width="13.140625" customWidth="1"/>
    <col min="14598" max="14598" width="17.28515625" customWidth="1"/>
    <col min="14850" max="14850" width="20" customWidth="1"/>
    <col min="14851" max="14851" width="16.7109375" customWidth="1"/>
    <col min="14852" max="14852" width="16" customWidth="1"/>
    <col min="14853" max="14853" width="13.140625" customWidth="1"/>
    <col min="14854" max="14854" width="17.28515625" customWidth="1"/>
    <col min="15106" max="15106" width="20" customWidth="1"/>
    <col min="15107" max="15107" width="16.7109375" customWidth="1"/>
    <col min="15108" max="15108" width="16" customWidth="1"/>
    <col min="15109" max="15109" width="13.140625" customWidth="1"/>
    <col min="15110" max="15110" width="17.28515625" customWidth="1"/>
    <col min="15362" max="15362" width="20" customWidth="1"/>
    <col min="15363" max="15363" width="16.7109375" customWidth="1"/>
    <col min="15364" max="15364" width="16" customWidth="1"/>
    <col min="15365" max="15365" width="13.140625" customWidth="1"/>
    <col min="15366" max="15366" width="17.28515625" customWidth="1"/>
    <col min="15618" max="15618" width="20" customWidth="1"/>
    <col min="15619" max="15619" width="16.7109375" customWidth="1"/>
    <col min="15620" max="15620" width="16" customWidth="1"/>
    <col min="15621" max="15621" width="13.140625" customWidth="1"/>
    <col min="15622" max="15622" width="17.28515625" customWidth="1"/>
    <col min="15874" max="15874" width="20" customWidth="1"/>
    <col min="15875" max="15875" width="16.7109375" customWidth="1"/>
    <col min="15876" max="15876" width="16" customWidth="1"/>
    <col min="15877" max="15877" width="13.140625" customWidth="1"/>
    <col min="15878" max="15878" width="17.28515625" customWidth="1"/>
    <col min="16130" max="16130" width="20" customWidth="1"/>
    <col min="16131" max="16131" width="16.7109375" customWidth="1"/>
    <col min="16132" max="16132" width="16" customWidth="1"/>
    <col min="16133" max="16133" width="13.140625" customWidth="1"/>
    <col min="16134" max="16134" width="17.28515625" customWidth="1"/>
  </cols>
  <sheetData>
    <row r="1" spans="1:7">
      <c r="A1" s="67"/>
    </row>
    <row r="2" spans="1:7">
      <c r="A2" s="370" t="s">
        <v>380</v>
      </c>
      <c r="B2" s="338"/>
      <c r="C2" s="338"/>
      <c r="D2" s="338"/>
      <c r="E2" s="338"/>
      <c r="F2" s="338"/>
      <c r="G2" s="338"/>
    </row>
    <row r="3" spans="1:7" ht="13.5" thickBot="1">
      <c r="A3" s="67"/>
    </row>
    <row r="4" spans="1:7">
      <c r="A4" s="334" t="s">
        <v>0</v>
      </c>
      <c r="B4" s="90" t="s">
        <v>381</v>
      </c>
      <c r="C4" s="334" t="s">
        <v>382</v>
      </c>
      <c r="D4" s="90" t="s">
        <v>383</v>
      </c>
      <c r="E4" s="334" t="s">
        <v>384</v>
      </c>
      <c r="F4" s="334" t="s">
        <v>385</v>
      </c>
    </row>
    <row r="5" spans="1:7" ht="13.5" thickBot="1">
      <c r="A5" s="336"/>
      <c r="B5" s="82" t="s">
        <v>386</v>
      </c>
      <c r="C5" s="336"/>
      <c r="D5" s="82" t="s">
        <v>387</v>
      </c>
      <c r="E5" s="336"/>
      <c r="F5" s="336"/>
    </row>
    <row r="6" spans="1:7" ht="13.5" thickBot="1">
      <c r="A6" s="61">
        <v>1</v>
      </c>
      <c r="B6" s="62" t="s">
        <v>388</v>
      </c>
      <c r="C6" s="62">
        <v>2015</v>
      </c>
      <c r="D6" s="62">
        <v>10</v>
      </c>
      <c r="E6" s="62"/>
      <c r="F6" s="62"/>
    </row>
    <row r="7" spans="1:7" ht="13.5" thickBot="1">
      <c r="A7" s="61">
        <v>2</v>
      </c>
      <c r="B7" s="62"/>
      <c r="C7" s="62"/>
      <c r="D7" s="62"/>
      <c r="E7" s="62"/>
      <c r="F7" s="62"/>
    </row>
    <row r="8" spans="1:7" ht="13.5" thickBot="1">
      <c r="A8" s="61">
        <v>3</v>
      </c>
      <c r="B8" s="62" t="s">
        <v>242</v>
      </c>
      <c r="C8" s="62"/>
      <c r="D8" s="62"/>
      <c r="E8" s="62"/>
      <c r="F8" s="62"/>
    </row>
    <row r="9" spans="1:7">
      <c r="A9" s="103"/>
    </row>
    <row r="10" spans="1:7">
      <c r="A10" s="370" t="s">
        <v>389</v>
      </c>
      <c r="B10" s="338"/>
      <c r="C10" s="338"/>
      <c r="D10" s="338"/>
      <c r="E10" s="338"/>
      <c r="F10" s="338"/>
      <c r="G10" s="338"/>
    </row>
    <row r="11" spans="1:7" ht="13.5" thickBot="1">
      <c r="A11" s="67"/>
    </row>
    <row r="12" spans="1:7" ht="13.5" thickBot="1">
      <c r="A12" s="334" t="s">
        <v>0</v>
      </c>
      <c r="B12" s="334" t="s">
        <v>390</v>
      </c>
      <c r="C12" s="366" t="s">
        <v>229</v>
      </c>
      <c r="D12" s="367"/>
      <c r="E12" s="366" t="s">
        <v>230</v>
      </c>
      <c r="F12" s="367"/>
    </row>
    <row r="13" spans="1:7" ht="13.5" thickBot="1">
      <c r="A13" s="336"/>
      <c r="B13" s="336"/>
      <c r="C13" s="82" t="s">
        <v>391</v>
      </c>
      <c r="D13" s="82" t="s">
        <v>392</v>
      </c>
      <c r="E13" s="82" t="s">
        <v>391</v>
      </c>
      <c r="F13" s="82" t="s">
        <v>392</v>
      </c>
    </row>
    <row r="14" spans="1:7" ht="13.5" thickBot="1">
      <c r="A14" s="61">
        <v>1</v>
      </c>
      <c r="B14" s="83"/>
      <c r="C14" s="104"/>
      <c r="D14" s="104"/>
      <c r="E14" s="104"/>
      <c r="F14" s="104"/>
    </row>
    <row r="15" spans="1:7" ht="13.5" thickBot="1">
      <c r="A15" s="61">
        <v>2</v>
      </c>
      <c r="B15" s="62" t="s">
        <v>242</v>
      </c>
      <c r="C15" s="104"/>
      <c r="D15" s="104"/>
      <c r="E15" s="104"/>
      <c r="F15" s="104"/>
    </row>
    <row r="16" spans="1:7">
      <c r="A16" s="67" t="s">
        <v>393</v>
      </c>
    </row>
    <row r="17" spans="1:7">
      <c r="A17" s="67" t="s">
        <v>394</v>
      </c>
    </row>
    <row r="18" spans="1:7">
      <c r="A18" s="74"/>
    </row>
    <row r="19" spans="1:7">
      <c r="A19" s="86"/>
      <c r="B19" s="86"/>
    </row>
    <row r="20" spans="1:7">
      <c r="A20" s="67"/>
    </row>
    <row r="21" spans="1:7" ht="13.5" thickBot="1">
      <c r="A21" s="337" t="s">
        <v>395</v>
      </c>
      <c r="B21" s="338"/>
      <c r="C21" s="338"/>
      <c r="D21" s="338"/>
      <c r="E21" s="338"/>
      <c r="F21" s="338"/>
      <c r="G21" s="338"/>
    </row>
    <row r="22" spans="1:7" ht="13.5" thickBot="1">
      <c r="A22" s="364" t="s">
        <v>396</v>
      </c>
      <c r="B22" s="364" t="s">
        <v>397</v>
      </c>
      <c r="C22" s="366" t="s">
        <v>229</v>
      </c>
      <c r="D22" s="367"/>
      <c r="E22" s="368" t="s">
        <v>230</v>
      </c>
      <c r="F22" s="369"/>
    </row>
    <row r="23" spans="1:7" ht="39" thickBot="1">
      <c r="A23" s="365"/>
      <c r="B23" s="365"/>
      <c r="C23" s="62" t="s">
        <v>398</v>
      </c>
      <c r="D23" s="62" t="s">
        <v>399</v>
      </c>
      <c r="E23" s="62" t="s">
        <v>398</v>
      </c>
      <c r="F23" s="62" t="s">
        <v>399</v>
      </c>
    </row>
    <row r="24" spans="1:7" ht="13.5" thickBot="1">
      <c r="A24" s="61">
        <v>1</v>
      </c>
      <c r="B24" s="82"/>
      <c r="C24" s="82"/>
      <c r="D24" s="82"/>
      <c r="E24" s="82"/>
      <c r="F24" s="82"/>
    </row>
    <row r="25" spans="1:7" ht="13.5" thickBot="1">
      <c r="A25" s="61">
        <v>2</v>
      </c>
      <c r="B25" s="62"/>
      <c r="C25" s="82"/>
      <c r="D25" s="82"/>
      <c r="E25" s="82"/>
      <c r="F25" s="82"/>
    </row>
    <row r="26" spans="1:7" ht="13.5" thickBot="1">
      <c r="A26" s="61">
        <v>3</v>
      </c>
      <c r="B26" s="62"/>
      <c r="C26" s="82"/>
      <c r="D26" s="82"/>
      <c r="E26" s="82"/>
      <c r="F26" s="82"/>
    </row>
    <row r="27" spans="1:7" ht="13.5" thickBot="1">
      <c r="A27" s="61">
        <v>4</v>
      </c>
      <c r="B27" s="62" t="s">
        <v>242</v>
      </c>
      <c r="C27" s="82"/>
      <c r="D27" s="82"/>
      <c r="E27" s="82"/>
      <c r="F27" s="82"/>
    </row>
    <row r="28" spans="1:7">
      <c r="A28" s="66"/>
    </row>
    <row r="29" spans="1:7">
      <c r="A29" s="328" t="s">
        <v>400</v>
      </c>
      <c r="B29" s="328"/>
      <c r="C29" s="328"/>
      <c r="D29" s="328"/>
      <c r="E29" s="328"/>
      <c r="F29" s="328"/>
      <c r="G29" s="328"/>
    </row>
    <row r="30" spans="1:7">
      <c r="A30" s="86"/>
      <c r="B30" s="86"/>
    </row>
    <row r="31" spans="1:7">
      <c r="A31" s="87"/>
      <c r="B31" s="87"/>
    </row>
    <row r="32" spans="1:7">
      <c r="A32" s="337" t="s">
        <v>401</v>
      </c>
      <c r="B32" s="338"/>
      <c r="C32" s="338"/>
      <c r="D32" s="338"/>
      <c r="E32" s="338"/>
      <c r="F32" s="338"/>
      <c r="G32" s="338"/>
    </row>
    <row r="33" spans="1:7">
      <c r="A33" s="89"/>
    </row>
    <row r="34" spans="1:7">
      <c r="A34" s="328" t="s">
        <v>402</v>
      </c>
      <c r="B34" s="325"/>
      <c r="C34" s="325"/>
      <c r="D34" s="325"/>
      <c r="E34" s="325"/>
      <c r="F34" s="325"/>
      <c r="G34" s="325"/>
    </row>
    <row r="35" spans="1:7">
      <c r="A35" s="329" t="s">
        <v>244</v>
      </c>
      <c r="B35" s="329"/>
      <c r="C35" s="329"/>
      <c r="D35" s="329"/>
      <c r="E35" s="329"/>
      <c r="F35" s="329"/>
      <c r="G35" s="329"/>
    </row>
    <row r="36" spans="1:7">
      <c r="A36" s="329" t="s">
        <v>244</v>
      </c>
      <c r="B36" s="329"/>
      <c r="C36" s="329"/>
      <c r="D36" s="329"/>
      <c r="E36" s="329"/>
      <c r="F36" s="329"/>
      <c r="G36" s="329"/>
    </row>
    <row r="37" spans="1:7">
      <c r="A37" s="329" t="s">
        <v>244</v>
      </c>
      <c r="B37" s="329"/>
      <c r="C37" s="329"/>
      <c r="D37" s="329"/>
      <c r="E37" s="329"/>
      <c r="F37" s="329"/>
      <c r="G37" s="329"/>
    </row>
    <row r="38" spans="1:7">
      <c r="A38" s="329" t="s">
        <v>244</v>
      </c>
      <c r="B38" s="329"/>
      <c r="C38" s="329"/>
      <c r="D38" s="329"/>
      <c r="E38" s="329"/>
      <c r="F38" s="329"/>
      <c r="G38" s="329"/>
    </row>
    <row r="39" spans="1:7">
      <c r="A39" s="329" t="s">
        <v>244</v>
      </c>
      <c r="B39" s="329"/>
      <c r="C39" s="329"/>
      <c r="D39" s="329"/>
      <c r="E39" s="329"/>
      <c r="F39" s="329"/>
      <c r="G39" s="329"/>
    </row>
    <row r="40" spans="1:7">
      <c r="A40" s="329" t="s">
        <v>244</v>
      </c>
      <c r="B40" s="329"/>
      <c r="C40" s="329"/>
      <c r="D40" s="329"/>
      <c r="E40" s="329"/>
      <c r="F40" s="329"/>
      <c r="G40" s="329"/>
    </row>
    <row r="41" spans="1:7">
      <c r="A41" s="329" t="s">
        <v>244</v>
      </c>
      <c r="B41" s="329"/>
      <c r="C41" s="329"/>
      <c r="D41" s="329"/>
      <c r="E41" s="329"/>
      <c r="F41" s="329"/>
      <c r="G41" s="329"/>
    </row>
    <row r="42" spans="1:7">
      <c r="A42" s="66"/>
    </row>
    <row r="43" spans="1:7">
      <c r="A43" s="66"/>
    </row>
    <row r="44" spans="1:7">
      <c r="A44" s="66" t="s">
        <v>226</v>
      </c>
    </row>
    <row r="45" spans="1:7">
      <c r="A45" s="66"/>
    </row>
    <row r="46" spans="1:7">
      <c r="A46" s="105" t="s">
        <v>403</v>
      </c>
    </row>
  </sheetData>
  <mergeCells count="25">
    <mergeCell ref="A22:A23"/>
    <mergeCell ref="B22:B23"/>
    <mergeCell ref="C22:D22"/>
    <mergeCell ref="E22:F22"/>
    <mergeCell ref="A2:G2"/>
    <mergeCell ref="A4:A5"/>
    <mergeCell ref="C4:C5"/>
    <mergeCell ref="E4:E5"/>
    <mergeCell ref="F4:F5"/>
    <mergeCell ref="A10:G10"/>
    <mergeCell ref="A12:A13"/>
    <mergeCell ref="B12:B13"/>
    <mergeCell ref="C12:D12"/>
    <mergeCell ref="E12:F12"/>
    <mergeCell ref="A21:G21"/>
    <mergeCell ref="A38:G38"/>
    <mergeCell ref="A39:G39"/>
    <mergeCell ref="A40:G40"/>
    <mergeCell ref="A41:G41"/>
    <mergeCell ref="A29:G29"/>
    <mergeCell ref="A32:G32"/>
    <mergeCell ref="A34:G34"/>
    <mergeCell ref="A35:G35"/>
    <mergeCell ref="A36:G36"/>
    <mergeCell ref="A37:G37"/>
  </mergeCells>
  <pageMargins left="0.7" right="0.7" top="0.75" bottom="0.75" header="0.3" footer="0.3"/>
  <pageSetup scale="89"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2"/>
  <sheetViews>
    <sheetView topLeftCell="A19" zoomScaleNormal="100" workbookViewId="0">
      <selection activeCell="G32" sqref="G32"/>
    </sheetView>
  </sheetViews>
  <sheetFormatPr defaultRowHeight="12.75"/>
  <cols>
    <col min="2" max="2" width="31.7109375" customWidth="1"/>
    <col min="3" max="3" width="17" customWidth="1"/>
    <col min="4" max="4" width="19.85546875" customWidth="1"/>
    <col min="5" max="5" width="18.42578125" customWidth="1"/>
    <col min="6" max="6" width="16.42578125" customWidth="1"/>
    <col min="7" max="7" width="15.42578125" customWidth="1"/>
    <col min="258" max="258" width="31.7109375" customWidth="1"/>
    <col min="259" max="259" width="17" customWidth="1"/>
    <col min="260" max="260" width="19.85546875" customWidth="1"/>
    <col min="261" max="261" width="18.42578125" customWidth="1"/>
    <col min="262" max="262" width="16.42578125" customWidth="1"/>
    <col min="263" max="263" width="15.42578125" customWidth="1"/>
    <col min="514" max="514" width="31.7109375" customWidth="1"/>
    <col min="515" max="515" width="17" customWidth="1"/>
    <col min="516" max="516" width="19.85546875" customWidth="1"/>
    <col min="517" max="517" width="18.42578125" customWidth="1"/>
    <col min="518" max="518" width="16.42578125" customWidth="1"/>
    <col min="519" max="519" width="15.42578125" customWidth="1"/>
    <col min="770" max="770" width="31.7109375" customWidth="1"/>
    <col min="771" max="771" width="17" customWidth="1"/>
    <col min="772" max="772" width="19.85546875" customWidth="1"/>
    <col min="773" max="773" width="18.42578125" customWidth="1"/>
    <col min="774" max="774" width="16.42578125" customWidth="1"/>
    <col min="775" max="775" width="15.42578125" customWidth="1"/>
    <col min="1026" max="1026" width="31.7109375" customWidth="1"/>
    <col min="1027" max="1027" width="17" customWidth="1"/>
    <col min="1028" max="1028" width="19.85546875" customWidth="1"/>
    <col min="1029" max="1029" width="18.42578125" customWidth="1"/>
    <col min="1030" max="1030" width="16.42578125" customWidth="1"/>
    <col min="1031" max="1031" width="15.42578125" customWidth="1"/>
    <col min="1282" max="1282" width="31.7109375" customWidth="1"/>
    <col min="1283" max="1283" width="17" customWidth="1"/>
    <col min="1284" max="1284" width="19.85546875" customWidth="1"/>
    <col min="1285" max="1285" width="18.42578125" customWidth="1"/>
    <col min="1286" max="1286" width="16.42578125" customWidth="1"/>
    <col min="1287" max="1287" width="15.42578125" customWidth="1"/>
    <col min="1538" max="1538" width="31.7109375" customWidth="1"/>
    <col min="1539" max="1539" width="17" customWidth="1"/>
    <col min="1540" max="1540" width="19.85546875" customWidth="1"/>
    <col min="1541" max="1541" width="18.42578125" customWidth="1"/>
    <col min="1542" max="1542" width="16.42578125" customWidth="1"/>
    <col min="1543" max="1543" width="15.42578125" customWidth="1"/>
    <col min="1794" max="1794" width="31.7109375" customWidth="1"/>
    <col min="1795" max="1795" width="17" customWidth="1"/>
    <col min="1796" max="1796" width="19.85546875" customWidth="1"/>
    <col min="1797" max="1797" width="18.42578125" customWidth="1"/>
    <col min="1798" max="1798" width="16.42578125" customWidth="1"/>
    <col min="1799" max="1799" width="15.42578125" customWidth="1"/>
    <col min="2050" max="2050" width="31.7109375" customWidth="1"/>
    <col min="2051" max="2051" width="17" customWidth="1"/>
    <col min="2052" max="2052" width="19.85546875" customWidth="1"/>
    <col min="2053" max="2053" width="18.42578125" customWidth="1"/>
    <col min="2054" max="2054" width="16.42578125" customWidth="1"/>
    <col min="2055" max="2055" width="15.42578125" customWidth="1"/>
    <col min="2306" max="2306" width="31.7109375" customWidth="1"/>
    <col min="2307" max="2307" width="17" customWidth="1"/>
    <col min="2308" max="2308" width="19.85546875" customWidth="1"/>
    <col min="2309" max="2309" width="18.42578125" customWidth="1"/>
    <col min="2310" max="2310" width="16.42578125" customWidth="1"/>
    <col min="2311" max="2311" width="15.42578125" customWidth="1"/>
    <col min="2562" max="2562" width="31.7109375" customWidth="1"/>
    <col min="2563" max="2563" width="17" customWidth="1"/>
    <col min="2564" max="2564" width="19.85546875" customWidth="1"/>
    <col min="2565" max="2565" width="18.42578125" customWidth="1"/>
    <col min="2566" max="2566" width="16.42578125" customWidth="1"/>
    <col min="2567" max="2567" width="15.42578125" customWidth="1"/>
    <col min="2818" max="2818" width="31.7109375" customWidth="1"/>
    <col min="2819" max="2819" width="17" customWidth="1"/>
    <col min="2820" max="2820" width="19.85546875" customWidth="1"/>
    <col min="2821" max="2821" width="18.42578125" customWidth="1"/>
    <col min="2822" max="2822" width="16.42578125" customWidth="1"/>
    <col min="2823" max="2823" width="15.42578125" customWidth="1"/>
    <col min="3074" max="3074" width="31.7109375" customWidth="1"/>
    <col min="3075" max="3075" width="17" customWidth="1"/>
    <col min="3076" max="3076" width="19.85546875" customWidth="1"/>
    <col min="3077" max="3077" width="18.42578125" customWidth="1"/>
    <col min="3078" max="3078" width="16.42578125" customWidth="1"/>
    <col min="3079" max="3079" width="15.42578125" customWidth="1"/>
    <col min="3330" max="3330" width="31.7109375" customWidth="1"/>
    <col min="3331" max="3331" width="17" customWidth="1"/>
    <col min="3332" max="3332" width="19.85546875" customWidth="1"/>
    <col min="3333" max="3333" width="18.42578125" customWidth="1"/>
    <col min="3334" max="3334" width="16.42578125" customWidth="1"/>
    <col min="3335" max="3335" width="15.42578125" customWidth="1"/>
    <col min="3586" max="3586" width="31.7109375" customWidth="1"/>
    <col min="3587" max="3587" width="17" customWidth="1"/>
    <col min="3588" max="3588" width="19.85546875" customWidth="1"/>
    <col min="3589" max="3589" width="18.42578125" customWidth="1"/>
    <col min="3590" max="3590" width="16.42578125" customWidth="1"/>
    <col min="3591" max="3591" width="15.42578125" customWidth="1"/>
    <col min="3842" max="3842" width="31.7109375" customWidth="1"/>
    <col min="3843" max="3843" width="17" customWidth="1"/>
    <col min="3844" max="3844" width="19.85546875" customWidth="1"/>
    <col min="3845" max="3845" width="18.42578125" customWidth="1"/>
    <col min="3846" max="3846" width="16.42578125" customWidth="1"/>
    <col min="3847" max="3847" width="15.42578125" customWidth="1"/>
    <col min="4098" max="4098" width="31.7109375" customWidth="1"/>
    <col min="4099" max="4099" width="17" customWidth="1"/>
    <col min="4100" max="4100" width="19.85546875" customWidth="1"/>
    <col min="4101" max="4101" width="18.42578125" customWidth="1"/>
    <col min="4102" max="4102" width="16.42578125" customWidth="1"/>
    <col min="4103" max="4103" width="15.42578125" customWidth="1"/>
    <col min="4354" max="4354" width="31.7109375" customWidth="1"/>
    <col min="4355" max="4355" width="17" customWidth="1"/>
    <col min="4356" max="4356" width="19.85546875" customWidth="1"/>
    <col min="4357" max="4357" width="18.42578125" customWidth="1"/>
    <col min="4358" max="4358" width="16.42578125" customWidth="1"/>
    <col min="4359" max="4359" width="15.42578125" customWidth="1"/>
    <col min="4610" max="4610" width="31.7109375" customWidth="1"/>
    <col min="4611" max="4611" width="17" customWidth="1"/>
    <col min="4612" max="4612" width="19.85546875" customWidth="1"/>
    <col min="4613" max="4613" width="18.42578125" customWidth="1"/>
    <col min="4614" max="4614" width="16.42578125" customWidth="1"/>
    <col min="4615" max="4615" width="15.42578125" customWidth="1"/>
    <col min="4866" max="4866" width="31.7109375" customWidth="1"/>
    <col min="4867" max="4867" width="17" customWidth="1"/>
    <col min="4868" max="4868" width="19.85546875" customWidth="1"/>
    <col min="4869" max="4869" width="18.42578125" customWidth="1"/>
    <col min="4870" max="4870" width="16.42578125" customWidth="1"/>
    <col min="4871" max="4871" width="15.42578125" customWidth="1"/>
    <col min="5122" max="5122" width="31.7109375" customWidth="1"/>
    <col min="5123" max="5123" width="17" customWidth="1"/>
    <col min="5124" max="5124" width="19.85546875" customWidth="1"/>
    <col min="5125" max="5125" width="18.42578125" customWidth="1"/>
    <col min="5126" max="5126" width="16.42578125" customWidth="1"/>
    <col min="5127" max="5127" width="15.42578125" customWidth="1"/>
    <col min="5378" max="5378" width="31.7109375" customWidth="1"/>
    <col min="5379" max="5379" width="17" customWidth="1"/>
    <col min="5380" max="5380" width="19.85546875" customWidth="1"/>
    <col min="5381" max="5381" width="18.42578125" customWidth="1"/>
    <col min="5382" max="5382" width="16.42578125" customWidth="1"/>
    <col min="5383" max="5383" width="15.42578125" customWidth="1"/>
    <col min="5634" max="5634" width="31.7109375" customWidth="1"/>
    <col min="5635" max="5635" width="17" customWidth="1"/>
    <col min="5636" max="5636" width="19.85546875" customWidth="1"/>
    <col min="5637" max="5637" width="18.42578125" customWidth="1"/>
    <col min="5638" max="5638" width="16.42578125" customWidth="1"/>
    <col min="5639" max="5639" width="15.42578125" customWidth="1"/>
    <col min="5890" max="5890" width="31.7109375" customWidth="1"/>
    <col min="5891" max="5891" width="17" customWidth="1"/>
    <col min="5892" max="5892" width="19.85546875" customWidth="1"/>
    <col min="5893" max="5893" width="18.42578125" customWidth="1"/>
    <col min="5894" max="5894" width="16.42578125" customWidth="1"/>
    <col min="5895" max="5895" width="15.42578125" customWidth="1"/>
    <col min="6146" max="6146" width="31.7109375" customWidth="1"/>
    <col min="6147" max="6147" width="17" customWidth="1"/>
    <col min="6148" max="6148" width="19.85546875" customWidth="1"/>
    <col min="6149" max="6149" width="18.42578125" customWidth="1"/>
    <col min="6150" max="6150" width="16.42578125" customWidth="1"/>
    <col min="6151" max="6151" width="15.42578125" customWidth="1"/>
    <col min="6402" max="6402" width="31.7109375" customWidth="1"/>
    <col min="6403" max="6403" width="17" customWidth="1"/>
    <col min="6404" max="6404" width="19.85546875" customWidth="1"/>
    <col min="6405" max="6405" width="18.42578125" customWidth="1"/>
    <col min="6406" max="6406" width="16.42578125" customWidth="1"/>
    <col min="6407" max="6407" width="15.42578125" customWidth="1"/>
    <col min="6658" max="6658" width="31.7109375" customWidth="1"/>
    <col min="6659" max="6659" width="17" customWidth="1"/>
    <col min="6660" max="6660" width="19.85546875" customWidth="1"/>
    <col min="6661" max="6661" width="18.42578125" customWidth="1"/>
    <col min="6662" max="6662" width="16.42578125" customWidth="1"/>
    <col min="6663" max="6663" width="15.42578125" customWidth="1"/>
    <col min="6914" max="6914" width="31.7109375" customWidth="1"/>
    <col min="6915" max="6915" width="17" customWidth="1"/>
    <col min="6916" max="6916" width="19.85546875" customWidth="1"/>
    <col min="6917" max="6917" width="18.42578125" customWidth="1"/>
    <col min="6918" max="6918" width="16.42578125" customWidth="1"/>
    <col min="6919" max="6919" width="15.42578125" customWidth="1"/>
    <col min="7170" max="7170" width="31.7109375" customWidth="1"/>
    <col min="7171" max="7171" width="17" customWidth="1"/>
    <col min="7172" max="7172" width="19.85546875" customWidth="1"/>
    <col min="7173" max="7173" width="18.42578125" customWidth="1"/>
    <col min="7174" max="7174" width="16.42578125" customWidth="1"/>
    <col min="7175" max="7175" width="15.42578125" customWidth="1"/>
    <col min="7426" max="7426" width="31.7109375" customWidth="1"/>
    <col min="7427" max="7427" width="17" customWidth="1"/>
    <col min="7428" max="7428" width="19.85546875" customWidth="1"/>
    <col min="7429" max="7429" width="18.42578125" customWidth="1"/>
    <col min="7430" max="7430" width="16.42578125" customWidth="1"/>
    <col min="7431" max="7431" width="15.42578125" customWidth="1"/>
    <col min="7682" max="7682" width="31.7109375" customWidth="1"/>
    <col min="7683" max="7683" width="17" customWidth="1"/>
    <col min="7684" max="7684" width="19.85546875" customWidth="1"/>
    <col min="7685" max="7685" width="18.42578125" customWidth="1"/>
    <col min="7686" max="7686" width="16.42578125" customWidth="1"/>
    <col min="7687" max="7687" width="15.42578125" customWidth="1"/>
    <col min="7938" max="7938" width="31.7109375" customWidth="1"/>
    <col min="7939" max="7939" width="17" customWidth="1"/>
    <col min="7940" max="7940" width="19.85546875" customWidth="1"/>
    <col min="7941" max="7941" width="18.42578125" customWidth="1"/>
    <col min="7942" max="7942" width="16.42578125" customWidth="1"/>
    <col min="7943" max="7943" width="15.42578125" customWidth="1"/>
    <col min="8194" max="8194" width="31.7109375" customWidth="1"/>
    <col min="8195" max="8195" width="17" customWidth="1"/>
    <col min="8196" max="8196" width="19.85546875" customWidth="1"/>
    <col min="8197" max="8197" width="18.42578125" customWidth="1"/>
    <col min="8198" max="8198" width="16.42578125" customWidth="1"/>
    <col min="8199" max="8199" width="15.42578125" customWidth="1"/>
    <col min="8450" max="8450" width="31.7109375" customWidth="1"/>
    <col min="8451" max="8451" width="17" customWidth="1"/>
    <col min="8452" max="8452" width="19.85546875" customWidth="1"/>
    <col min="8453" max="8453" width="18.42578125" customWidth="1"/>
    <col min="8454" max="8454" width="16.42578125" customWidth="1"/>
    <col min="8455" max="8455" width="15.42578125" customWidth="1"/>
    <col min="8706" max="8706" width="31.7109375" customWidth="1"/>
    <col min="8707" max="8707" width="17" customWidth="1"/>
    <col min="8708" max="8708" width="19.85546875" customWidth="1"/>
    <col min="8709" max="8709" width="18.42578125" customWidth="1"/>
    <col min="8710" max="8710" width="16.42578125" customWidth="1"/>
    <col min="8711" max="8711" width="15.42578125" customWidth="1"/>
    <col min="8962" max="8962" width="31.7109375" customWidth="1"/>
    <col min="8963" max="8963" width="17" customWidth="1"/>
    <col min="8964" max="8964" width="19.85546875" customWidth="1"/>
    <col min="8965" max="8965" width="18.42578125" customWidth="1"/>
    <col min="8966" max="8966" width="16.42578125" customWidth="1"/>
    <col min="8967" max="8967" width="15.42578125" customWidth="1"/>
    <col min="9218" max="9218" width="31.7109375" customWidth="1"/>
    <col min="9219" max="9219" width="17" customWidth="1"/>
    <col min="9220" max="9220" width="19.85546875" customWidth="1"/>
    <col min="9221" max="9221" width="18.42578125" customWidth="1"/>
    <col min="9222" max="9222" width="16.42578125" customWidth="1"/>
    <col min="9223" max="9223" width="15.42578125" customWidth="1"/>
    <col min="9474" max="9474" width="31.7109375" customWidth="1"/>
    <col min="9475" max="9475" width="17" customWidth="1"/>
    <col min="9476" max="9476" width="19.85546875" customWidth="1"/>
    <col min="9477" max="9477" width="18.42578125" customWidth="1"/>
    <col min="9478" max="9478" width="16.42578125" customWidth="1"/>
    <col min="9479" max="9479" width="15.42578125" customWidth="1"/>
    <col min="9730" max="9730" width="31.7109375" customWidth="1"/>
    <col min="9731" max="9731" width="17" customWidth="1"/>
    <col min="9732" max="9732" width="19.85546875" customWidth="1"/>
    <col min="9733" max="9733" width="18.42578125" customWidth="1"/>
    <col min="9734" max="9734" width="16.42578125" customWidth="1"/>
    <col min="9735" max="9735" width="15.42578125" customWidth="1"/>
    <col min="9986" max="9986" width="31.7109375" customWidth="1"/>
    <col min="9987" max="9987" width="17" customWidth="1"/>
    <col min="9988" max="9988" width="19.85546875" customWidth="1"/>
    <col min="9989" max="9989" width="18.42578125" customWidth="1"/>
    <col min="9990" max="9990" width="16.42578125" customWidth="1"/>
    <col min="9991" max="9991" width="15.42578125" customWidth="1"/>
    <col min="10242" max="10242" width="31.7109375" customWidth="1"/>
    <col min="10243" max="10243" width="17" customWidth="1"/>
    <col min="10244" max="10244" width="19.85546875" customWidth="1"/>
    <col min="10245" max="10245" width="18.42578125" customWidth="1"/>
    <col min="10246" max="10246" width="16.42578125" customWidth="1"/>
    <col min="10247" max="10247" width="15.42578125" customWidth="1"/>
    <col min="10498" max="10498" width="31.7109375" customWidth="1"/>
    <col min="10499" max="10499" width="17" customWidth="1"/>
    <col min="10500" max="10500" width="19.85546875" customWidth="1"/>
    <col min="10501" max="10501" width="18.42578125" customWidth="1"/>
    <col min="10502" max="10502" width="16.42578125" customWidth="1"/>
    <col min="10503" max="10503" width="15.42578125" customWidth="1"/>
    <col min="10754" max="10754" width="31.7109375" customWidth="1"/>
    <col min="10755" max="10755" width="17" customWidth="1"/>
    <col min="10756" max="10756" width="19.85546875" customWidth="1"/>
    <col min="10757" max="10757" width="18.42578125" customWidth="1"/>
    <col min="10758" max="10758" width="16.42578125" customWidth="1"/>
    <col min="10759" max="10759" width="15.42578125" customWidth="1"/>
    <col min="11010" max="11010" width="31.7109375" customWidth="1"/>
    <col min="11011" max="11011" width="17" customWidth="1"/>
    <col min="11012" max="11012" width="19.85546875" customWidth="1"/>
    <col min="11013" max="11013" width="18.42578125" customWidth="1"/>
    <col min="11014" max="11014" width="16.42578125" customWidth="1"/>
    <col min="11015" max="11015" width="15.42578125" customWidth="1"/>
    <col min="11266" max="11266" width="31.7109375" customWidth="1"/>
    <col min="11267" max="11267" width="17" customWidth="1"/>
    <col min="11268" max="11268" width="19.85546875" customWidth="1"/>
    <col min="11269" max="11269" width="18.42578125" customWidth="1"/>
    <col min="11270" max="11270" width="16.42578125" customWidth="1"/>
    <col min="11271" max="11271" width="15.42578125" customWidth="1"/>
    <col min="11522" max="11522" width="31.7109375" customWidth="1"/>
    <col min="11523" max="11523" width="17" customWidth="1"/>
    <col min="11524" max="11524" width="19.85546875" customWidth="1"/>
    <col min="11525" max="11525" width="18.42578125" customWidth="1"/>
    <col min="11526" max="11526" width="16.42578125" customWidth="1"/>
    <col min="11527" max="11527" width="15.42578125" customWidth="1"/>
    <col min="11778" max="11778" width="31.7109375" customWidth="1"/>
    <col min="11779" max="11779" width="17" customWidth="1"/>
    <col min="11780" max="11780" width="19.85546875" customWidth="1"/>
    <col min="11781" max="11781" width="18.42578125" customWidth="1"/>
    <col min="11782" max="11782" width="16.42578125" customWidth="1"/>
    <col min="11783" max="11783" width="15.42578125" customWidth="1"/>
    <col min="12034" max="12034" width="31.7109375" customWidth="1"/>
    <col min="12035" max="12035" width="17" customWidth="1"/>
    <col min="12036" max="12036" width="19.85546875" customWidth="1"/>
    <col min="12037" max="12037" width="18.42578125" customWidth="1"/>
    <col min="12038" max="12038" width="16.42578125" customWidth="1"/>
    <col min="12039" max="12039" width="15.42578125" customWidth="1"/>
    <col min="12290" max="12290" width="31.7109375" customWidth="1"/>
    <col min="12291" max="12291" width="17" customWidth="1"/>
    <col min="12292" max="12292" width="19.85546875" customWidth="1"/>
    <col min="12293" max="12293" width="18.42578125" customWidth="1"/>
    <col min="12294" max="12294" width="16.42578125" customWidth="1"/>
    <col min="12295" max="12295" width="15.42578125" customWidth="1"/>
    <col min="12546" max="12546" width="31.7109375" customWidth="1"/>
    <col min="12547" max="12547" width="17" customWidth="1"/>
    <col min="12548" max="12548" width="19.85546875" customWidth="1"/>
    <col min="12549" max="12549" width="18.42578125" customWidth="1"/>
    <col min="12550" max="12550" width="16.42578125" customWidth="1"/>
    <col min="12551" max="12551" width="15.42578125" customWidth="1"/>
    <col min="12802" max="12802" width="31.7109375" customWidth="1"/>
    <col min="12803" max="12803" width="17" customWidth="1"/>
    <col min="12804" max="12804" width="19.85546875" customWidth="1"/>
    <col min="12805" max="12805" width="18.42578125" customWidth="1"/>
    <col min="12806" max="12806" width="16.42578125" customWidth="1"/>
    <col min="12807" max="12807" width="15.42578125" customWidth="1"/>
    <col min="13058" max="13058" width="31.7109375" customWidth="1"/>
    <col min="13059" max="13059" width="17" customWidth="1"/>
    <col min="13060" max="13060" width="19.85546875" customWidth="1"/>
    <col min="13061" max="13061" width="18.42578125" customWidth="1"/>
    <col min="13062" max="13062" width="16.42578125" customWidth="1"/>
    <col min="13063" max="13063" width="15.42578125" customWidth="1"/>
    <col min="13314" max="13314" width="31.7109375" customWidth="1"/>
    <col min="13315" max="13315" width="17" customWidth="1"/>
    <col min="13316" max="13316" width="19.85546875" customWidth="1"/>
    <col min="13317" max="13317" width="18.42578125" customWidth="1"/>
    <col min="13318" max="13318" width="16.42578125" customWidth="1"/>
    <col min="13319" max="13319" width="15.42578125" customWidth="1"/>
    <col min="13570" max="13570" width="31.7109375" customWidth="1"/>
    <col min="13571" max="13571" width="17" customWidth="1"/>
    <col min="13572" max="13572" width="19.85546875" customWidth="1"/>
    <col min="13573" max="13573" width="18.42578125" customWidth="1"/>
    <col min="13574" max="13574" width="16.42578125" customWidth="1"/>
    <col min="13575" max="13575" width="15.42578125" customWidth="1"/>
    <col min="13826" max="13826" width="31.7109375" customWidth="1"/>
    <col min="13827" max="13827" width="17" customWidth="1"/>
    <col min="13828" max="13828" width="19.85546875" customWidth="1"/>
    <col min="13829" max="13829" width="18.42578125" customWidth="1"/>
    <col min="13830" max="13830" width="16.42578125" customWidth="1"/>
    <col min="13831" max="13831" width="15.42578125" customWidth="1"/>
    <col min="14082" max="14082" width="31.7109375" customWidth="1"/>
    <col min="14083" max="14083" width="17" customWidth="1"/>
    <col min="14084" max="14084" width="19.85546875" customWidth="1"/>
    <col min="14085" max="14085" width="18.42578125" customWidth="1"/>
    <col min="14086" max="14086" width="16.42578125" customWidth="1"/>
    <col min="14087" max="14087" width="15.42578125" customWidth="1"/>
    <col min="14338" max="14338" width="31.7109375" customWidth="1"/>
    <col min="14339" max="14339" width="17" customWidth="1"/>
    <col min="14340" max="14340" width="19.85546875" customWidth="1"/>
    <col min="14341" max="14341" width="18.42578125" customWidth="1"/>
    <col min="14342" max="14342" width="16.42578125" customWidth="1"/>
    <col min="14343" max="14343" width="15.42578125" customWidth="1"/>
    <col min="14594" max="14594" width="31.7109375" customWidth="1"/>
    <col min="14595" max="14595" width="17" customWidth="1"/>
    <col min="14596" max="14596" width="19.85546875" customWidth="1"/>
    <col min="14597" max="14597" width="18.42578125" customWidth="1"/>
    <col min="14598" max="14598" width="16.42578125" customWidth="1"/>
    <col min="14599" max="14599" width="15.42578125" customWidth="1"/>
    <col min="14850" max="14850" width="31.7109375" customWidth="1"/>
    <col min="14851" max="14851" width="17" customWidth="1"/>
    <col min="14852" max="14852" width="19.85546875" customWidth="1"/>
    <col min="14853" max="14853" width="18.42578125" customWidth="1"/>
    <col min="14854" max="14854" width="16.42578125" customWidth="1"/>
    <col min="14855" max="14855" width="15.42578125" customWidth="1"/>
    <col min="15106" max="15106" width="31.7109375" customWidth="1"/>
    <col min="15107" max="15107" width="17" customWidth="1"/>
    <col min="15108" max="15108" width="19.85546875" customWidth="1"/>
    <col min="15109" max="15109" width="18.42578125" customWidth="1"/>
    <col min="15110" max="15110" width="16.42578125" customWidth="1"/>
    <col min="15111" max="15111" width="15.42578125" customWidth="1"/>
    <col min="15362" max="15362" width="31.7109375" customWidth="1"/>
    <col min="15363" max="15363" width="17" customWidth="1"/>
    <col min="15364" max="15364" width="19.85546875" customWidth="1"/>
    <col min="15365" max="15365" width="18.42578125" customWidth="1"/>
    <col min="15366" max="15366" width="16.42578125" customWidth="1"/>
    <col min="15367" max="15367" width="15.42578125" customWidth="1"/>
    <col min="15618" max="15618" width="31.7109375" customWidth="1"/>
    <col min="15619" max="15619" width="17" customWidth="1"/>
    <col min="15620" max="15620" width="19.85546875" customWidth="1"/>
    <col min="15621" max="15621" width="18.42578125" customWidth="1"/>
    <col min="15622" max="15622" width="16.42578125" customWidth="1"/>
    <col min="15623" max="15623" width="15.42578125" customWidth="1"/>
    <col min="15874" max="15874" width="31.7109375" customWidth="1"/>
    <col min="15875" max="15875" width="17" customWidth="1"/>
    <col min="15876" max="15876" width="19.85546875" customWidth="1"/>
    <col min="15877" max="15877" width="18.42578125" customWidth="1"/>
    <col min="15878" max="15878" width="16.42578125" customWidth="1"/>
    <col min="15879" max="15879" width="15.42578125" customWidth="1"/>
    <col min="16130" max="16130" width="31.7109375" customWidth="1"/>
    <col min="16131" max="16131" width="17" customWidth="1"/>
    <col min="16132" max="16132" width="19.85546875" customWidth="1"/>
    <col min="16133" max="16133" width="18.42578125" customWidth="1"/>
    <col min="16134" max="16134" width="16.42578125" customWidth="1"/>
    <col min="16135" max="16135" width="15.42578125" customWidth="1"/>
  </cols>
  <sheetData>
    <row r="1" spans="1:7" s="106" customFormat="1" ht="18" customHeight="1">
      <c r="A1" s="371" t="s">
        <v>404</v>
      </c>
      <c r="B1" s="372"/>
      <c r="C1" s="372"/>
      <c r="D1" s="372"/>
      <c r="E1" s="372"/>
      <c r="F1" s="372"/>
      <c r="G1" s="372"/>
    </row>
    <row r="2" spans="1:7" ht="13.5" thickBot="1">
      <c r="A2" s="66"/>
    </row>
    <row r="3" spans="1:7" ht="13.5" thickBot="1">
      <c r="A3" s="59" t="s">
        <v>0</v>
      </c>
      <c r="B3" s="60" t="s">
        <v>254</v>
      </c>
      <c r="C3" s="60" t="s">
        <v>229</v>
      </c>
      <c r="D3" s="60" t="s">
        <v>230</v>
      </c>
    </row>
    <row r="4" spans="1:7" ht="13.5" thickBot="1">
      <c r="A4" s="70">
        <v>1</v>
      </c>
      <c r="B4" s="71"/>
      <c r="C4" s="72"/>
      <c r="D4" s="72"/>
    </row>
    <row r="5" spans="1:7" ht="13.5" thickBot="1">
      <c r="A5" s="70">
        <v>2</v>
      </c>
      <c r="B5" s="71"/>
      <c r="C5" s="72"/>
      <c r="D5" s="72"/>
    </row>
    <row r="6" spans="1:7" ht="13.5" thickBot="1">
      <c r="A6" s="70">
        <v>3</v>
      </c>
      <c r="B6" s="62" t="s">
        <v>242</v>
      </c>
      <c r="C6" s="72"/>
      <c r="D6" s="72"/>
    </row>
    <row r="7" spans="1:7">
      <c r="A7" s="67"/>
    </row>
    <row r="8" spans="1:7">
      <c r="A8" s="67" t="s">
        <v>405</v>
      </c>
    </row>
    <row r="9" spans="1:7">
      <c r="A9" s="86"/>
      <c r="B9" s="86"/>
    </row>
    <row r="10" spans="1:7">
      <c r="A10" s="329" t="s">
        <v>244</v>
      </c>
      <c r="B10" s="329"/>
      <c r="C10" s="329"/>
      <c r="D10" s="329"/>
      <c r="E10" s="329"/>
      <c r="F10" s="329"/>
      <c r="G10" s="329"/>
    </row>
    <row r="11" spans="1:7">
      <c r="A11" s="329" t="s">
        <v>244</v>
      </c>
      <c r="B11" s="329"/>
      <c r="C11" s="329"/>
      <c r="D11" s="329"/>
      <c r="E11" s="329"/>
      <c r="F11" s="329"/>
      <c r="G11" s="329"/>
    </row>
    <row r="12" spans="1:7" ht="26.25" customHeight="1">
      <c r="A12" s="371" t="s">
        <v>406</v>
      </c>
      <c r="B12" s="372"/>
      <c r="C12" s="372"/>
      <c r="D12" s="372"/>
      <c r="E12" s="372"/>
      <c r="F12" s="372"/>
      <c r="G12" s="372"/>
    </row>
    <row r="13" spans="1:7">
      <c r="A13" s="373" t="s">
        <v>407</v>
      </c>
      <c r="B13" s="373"/>
      <c r="C13" s="373"/>
      <c r="D13" s="373"/>
      <c r="E13" s="373"/>
    </row>
    <row r="14" spans="1:7" ht="13.5" thickBot="1">
      <c r="A14" s="67"/>
    </row>
    <row r="15" spans="1:7" ht="13.5" thickBot="1">
      <c r="A15" s="59" t="s">
        <v>0</v>
      </c>
      <c r="B15" s="60" t="s">
        <v>408</v>
      </c>
      <c r="C15" s="60" t="s">
        <v>229</v>
      </c>
      <c r="D15" s="60" t="s">
        <v>230</v>
      </c>
    </row>
    <row r="16" spans="1:7" ht="33.75" customHeight="1" thickBot="1">
      <c r="A16" s="61">
        <v>1</v>
      </c>
      <c r="B16" s="107" t="s">
        <v>409</v>
      </c>
      <c r="C16" s="64">
        <f>Balance!C35</f>
        <v>21869948.41</v>
      </c>
      <c r="D16" s="64">
        <f>Balance!D35</f>
        <v>21920948.41</v>
      </c>
    </row>
    <row r="17" spans="1:6" ht="45.75" customHeight="1" thickBot="1">
      <c r="A17" s="61">
        <v>2</v>
      </c>
      <c r="B17" s="107" t="s">
        <v>410</v>
      </c>
      <c r="C17" s="62"/>
      <c r="D17" s="62"/>
    </row>
    <row r="18" spans="1:6" ht="13.5" thickBot="1">
      <c r="A18" s="61">
        <v>3</v>
      </c>
      <c r="B18" s="82"/>
      <c r="C18" s="62"/>
      <c r="D18" s="62"/>
    </row>
    <row r="19" spans="1:6" ht="13.5" thickBot="1">
      <c r="A19" s="61">
        <v>4</v>
      </c>
      <c r="B19" s="62" t="s">
        <v>242</v>
      </c>
      <c r="C19" s="108">
        <f>SUM(C16:C18)</f>
        <v>21869948.41</v>
      </c>
      <c r="D19" s="108">
        <f>SUM(D16:D18)</f>
        <v>21920948.41</v>
      </c>
      <c r="E19" s="135">
        <f>D19-Balance!D35</f>
        <v>0</v>
      </c>
    </row>
    <row r="20" spans="1:6" ht="13.5" thickBot="1">
      <c r="A20" s="61"/>
      <c r="B20" s="62"/>
      <c r="C20" s="62"/>
      <c r="D20" s="62"/>
    </row>
    <row r="21" spans="1:6" ht="13.5" thickBot="1">
      <c r="A21" s="325" t="s">
        <v>411</v>
      </c>
      <c r="B21" s="325"/>
      <c r="C21" s="325"/>
      <c r="D21" s="325"/>
      <c r="E21" s="325"/>
      <c r="F21" s="325"/>
    </row>
    <row r="22" spans="1:6" ht="13.5" thickBot="1">
      <c r="A22" s="59" t="s">
        <v>0</v>
      </c>
      <c r="B22" s="60" t="s">
        <v>412</v>
      </c>
      <c r="C22" s="60" t="s">
        <v>229</v>
      </c>
      <c r="D22" s="60" t="s">
        <v>230</v>
      </c>
    </row>
    <row r="23" spans="1:6" ht="13.5" thickBot="1">
      <c r="A23" s="61">
        <v>1</v>
      </c>
      <c r="B23" s="62" t="s">
        <v>413</v>
      </c>
      <c r="D23" s="62"/>
    </row>
    <row r="24" spans="1:6" ht="13.5" thickBot="1">
      <c r="A24" s="61">
        <v>2</v>
      </c>
      <c r="B24" s="62" t="s">
        <v>414</v>
      </c>
      <c r="C24" s="62">
        <v>0</v>
      </c>
      <c r="D24" s="62"/>
    </row>
    <row r="25" spans="1:6" ht="13.5" thickBot="1">
      <c r="A25" s="61">
        <v>3</v>
      </c>
      <c r="B25" s="62" t="s">
        <v>415</v>
      </c>
      <c r="C25" s="108">
        <v>403645.34</v>
      </c>
      <c r="D25" s="108">
        <f>'гүйлгээ баланс '!K129</f>
        <v>325245.8</v>
      </c>
    </row>
    <row r="26" spans="1:6" ht="13.5" thickBot="1">
      <c r="A26" s="61">
        <v>4</v>
      </c>
      <c r="B26" s="62" t="s">
        <v>416</v>
      </c>
      <c r="C26" s="62">
        <v>0</v>
      </c>
      <c r="D26" s="62">
        <v>0</v>
      </c>
    </row>
    <row r="27" spans="1:6" ht="13.5" thickBot="1">
      <c r="A27" s="61">
        <v>5</v>
      </c>
      <c r="B27" s="62" t="s">
        <v>417</v>
      </c>
      <c r="C27" s="77">
        <v>84614500</v>
      </c>
      <c r="D27" s="77">
        <f>'гүйлгээ баланс '!K137</f>
        <v>84614500</v>
      </c>
    </row>
    <row r="28" spans="1:6" ht="13.5" thickBot="1">
      <c r="A28" s="61">
        <v>6</v>
      </c>
      <c r="B28" s="62"/>
      <c r="C28" s="62"/>
      <c r="D28" s="62"/>
    </row>
    <row r="29" spans="1:6" ht="13.5" thickBot="1">
      <c r="A29" s="61">
        <v>7</v>
      </c>
      <c r="B29" s="62" t="s">
        <v>242</v>
      </c>
      <c r="C29" s="157">
        <v>85018145.340000004</v>
      </c>
      <c r="D29" s="157">
        <f>SUM(D23:D28)</f>
        <v>84939745.799999997</v>
      </c>
      <c r="E29" s="135">
        <f>D29-Balance!D37</f>
        <v>0</v>
      </c>
    </row>
    <row r="31" spans="1:6">
      <c r="A31" s="325" t="s">
        <v>418</v>
      </c>
      <c r="B31" s="325"/>
      <c r="C31" s="325"/>
      <c r="D31" s="325"/>
      <c r="E31" s="325"/>
    </row>
    <row r="32" spans="1:6" ht="13.5" thickBot="1">
      <c r="A32" s="67"/>
      <c r="E32">
        <f>E19</f>
        <v>0</v>
      </c>
    </row>
    <row r="33" spans="1:7" ht="13.5" thickBot="1">
      <c r="A33" s="334" t="s">
        <v>0</v>
      </c>
      <c r="B33" s="334" t="s">
        <v>24</v>
      </c>
      <c r="C33" s="366" t="s">
        <v>229</v>
      </c>
      <c r="D33" s="367"/>
      <c r="E33" s="366"/>
      <c r="F33" s="367"/>
    </row>
    <row r="34" spans="1:7" ht="13.5" thickBot="1">
      <c r="A34" s="336"/>
      <c r="B34" s="336"/>
      <c r="C34" s="82" t="s">
        <v>419</v>
      </c>
      <c r="D34" s="82" t="s">
        <v>420</v>
      </c>
      <c r="E34" s="82" t="s">
        <v>419</v>
      </c>
      <c r="F34" s="82" t="s">
        <v>420</v>
      </c>
    </row>
    <row r="35" spans="1:7" ht="33.75" customHeight="1" thickBot="1">
      <c r="A35" s="61">
        <v>1</v>
      </c>
      <c r="B35" s="109" t="s">
        <v>421</v>
      </c>
      <c r="C35" s="62"/>
      <c r="D35" s="62"/>
      <c r="E35" s="62"/>
      <c r="F35" s="62"/>
    </row>
    <row r="36" spans="1:7" ht="31.5" customHeight="1" thickBot="1">
      <c r="A36" s="61">
        <v>2</v>
      </c>
      <c r="B36" s="109" t="s">
        <v>410</v>
      </c>
      <c r="C36" s="62"/>
      <c r="D36" s="62"/>
      <c r="E36" s="62"/>
      <c r="F36" s="62"/>
    </row>
    <row r="37" spans="1:7" ht="13.5" thickBot="1">
      <c r="A37" s="61">
        <v>3</v>
      </c>
      <c r="B37" s="62"/>
      <c r="C37" s="62"/>
      <c r="D37" s="62"/>
      <c r="E37" s="62"/>
      <c r="F37" s="62"/>
    </row>
    <row r="38" spans="1:7" ht="13.5" thickBot="1">
      <c r="A38" s="61">
        <v>4</v>
      </c>
      <c r="B38" s="62" t="s">
        <v>242</v>
      </c>
      <c r="C38" s="62"/>
      <c r="D38" s="62"/>
      <c r="E38" s="62"/>
      <c r="F38" s="62"/>
    </row>
    <row r="39" spans="1:7">
      <c r="A39" s="67" t="s">
        <v>418</v>
      </c>
    </row>
    <row r="40" spans="1:7">
      <c r="A40" s="67"/>
    </row>
    <row r="41" spans="1:7">
      <c r="A41" s="74" t="s">
        <v>422</v>
      </c>
    </row>
    <row r="42" spans="1:7" ht="13.5" thickBot="1">
      <c r="A42" s="67"/>
    </row>
    <row r="43" spans="1:7" ht="26.25" thickBot="1">
      <c r="A43" s="110" t="s">
        <v>0</v>
      </c>
      <c r="B43" s="111" t="s">
        <v>423</v>
      </c>
      <c r="C43" s="111" t="s">
        <v>229</v>
      </c>
      <c r="D43" s="111" t="s">
        <v>249</v>
      </c>
      <c r="E43" s="111" t="s">
        <v>424</v>
      </c>
      <c r="F43" s="111" t="s">
        <v>425</v>
      </c>
      <c r="G43" s="111" t="s">
        <v>230</v>
      </c>
    </row>
    <row r="44" spans="1:7" ht="13.5" thickBot="1">
      <c r="A44" s="61">
        <v>1</v>
      </c>
      <c r="B44" s="62" t="s">
        <v>426</v>
      </c>
      <c r="C44" s="62"/>
      <c r="D44" s="62"/>
      <c r="E44" s="62"/>
      <c r="F44" s="62"/>
      <c r="G44" s="62"/>
    </row>
    <row r="45" spans="1:7" ht="13.5" thickBot="1">
      <c r="A45" s="61">
        <v>2</v>
      </c>
      <c r="B45" s="62" t="s">
        <v>427</v>
      </c>
      <c r="C45" s="62"/>
      <c r="D45" s="62"/>
      <c r="E45" s="62"/>
      <c r="F45" s="62"/>
      <c r="G45" s="62"/>
    </row>
    <row r="46" spans="1:7" ht="13.5" thickBot="1">
      <c r="A46" s="61">
        <v>3</v>
      </c>
      <c r="B46" s="62"/>
      <c r="C46" s="62"/>
      <c r="D46" s="62"/>
      <c r="E46" s="62"/>
      <c r="F46" s="62"/>
      <c r="G46" s="62"/>
    </row>
    <row r="47" spans="1:7" ht="13.5" thickBot="1">
      <c r="A47" s="61">
        <v>4</v>
      </c>
      <c r="B47" s="62" t="s">
        <v>242</v>
      </c>
      <c r="C47" s="62"/>
      <c r="D47" s="62"/>
      <c r="E47" s="62"/>
      <c r="F47" s="62"/>
      <c r="G47" s="62"/>
    </row>
    <row r="48" spans="1:7">
      <c r="A48" s="67"/>
    </row>
    <row r="49" spans="1:7">
      <c r="A49" s="67" t="s">
        <v>428</v>
      </c>
    </row>
    <row r="50" spans="1:7">
      <c r="A50" s="67"/>
    </row>
    <row r="51" spans="1:7">
      <c r="A51" s="329" t="s">
        <v>244</v>
      </c>
      <c r="B51" s="329"/>
      <c r="C51" s="329"/>
      <c r="D51" s="329"/>
      <c r="E51" s="329"/>
      <c r="F51" s="329"/>
      <c r="G51" s="329"/>
    </row>
    <row r="52" spans="1:7">
      <c r="A52" s="329" t="s">
        <v>244</v>
      </c>
      <c r="B52" s="329"/>
      <c r="C52" s="329"/>
      <c r="D52" s="329"/>
      <c r="E52" s="329"/>
      <c r="F52" s="329"/>
      <c r="G52" s="329"/>
    </row>
  </sheetData>
  <mergeCells count="13">
    <mergeCell ref="A21:F21"/>
    <mergeCell ref="A1:G1"/>
    <mergeCell ref="A10:G10"/>
    <mergeCell ref="A11:G11"/>
    <mergeCell ref="A12:G12"/>
    <mergeCell ref="A13:E13"/>
    <mergeCell ref="A52:G52"/>
    <mergeCell ref="A31:E31"/>
    <mergeCell ref="A33:A34"/>
    <mergeCell ref="B33:B34"/>
    <mergeCell ref="C33:D33"/>
    <mergeCell ref="E33:F33"/>
    <mergeCell ref="A51:G51"/>
  </mergeCells>
  <pageMargins left="0.7" right="0.7" top="0.75" bottom="0.75" header="0.3" footer="0.3"/>
  <pageSetup scale="66" orientation="portrait" horizontalDpi="360" verticalDpi="36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G39"/>
  <sheetViews>
    <sheetView view="pageBreakPreview" topLeftCell="A7" zoomScale="60" zoomScaleNormal="100" workbookViewId="0">
      <selection activeCell="A28" sqref="A28:F28"/>
    </sheetView>
  </sheetViews>
  <sheetFormatPr defaultRowHeight="12.75"/>
  <cols>
    <col min="2" max="2" width="30.140625" customWidth="1"/>
    <col min="3" max="3" width="17.42578125" customWidth="1"/>
    <col min="4" max="4" width="16.5703125" customWidth="1"/>
    <col min="5" max="5" width="17.28515625" customWidth="1"/>
    <col min="6" max="6" width="13.42578125" customWidth="1"/>
    <col min="7" max="7" width="20.140625" customWidth="1"/>
    <col min="258" max="258" width="30.140625" customWidth="1"/>
    <col min="259" max="259" width="18.140625" customWidth="1"/>
    <col min="260" max="260" width="17.28515625" customWidth="1"/>
    <col min="261" max="262" width="13.42578125" customWidth="1"/>
    <col min="263" max="263" width="20.140625" customWidth="1"/>
    <col min="514" max="514" width="30.140625" customWidth="1"/>
    <col min="515" max="515" width="18.140625" customWidth="1"/>
    <col min="516" max="516" width="17.28515625" customWidth="1"/>
    <col min="517" max="518" width="13.42578125" customWidth="1"/>
    <col min="519" max="519" width="20.140625" customWidth="1"/>
    <col min="770" max="770" width="30.140625" customWidth="1"/>
    <col min="771" max="771" width="18.140625" customWidth="1"/>
    <col min="772" max="772" width="17.28515625" customWidth="1"/>
    <col min="773" max="774" width="13.42578125" customWidth="1"/>
    <col min="775" max="775" width="20.140625" customWidth="1"/>
    <col min="1026" max="1026" width="30.140625" customWidth="1"/>
    <col min="1027" max="1027" width="18.140625" customWidth="1"/>
    <col min="1028" max="1028" width="17.28515625" customWidth="1"/>
    <col min="1029" max="1030" width="13.42578125" customWidth="1"/>
    <col min="1031" max="1031" width="20.140625" customWidth="1"/>
    <col min="1282" max="1282" width="30.140625" customWidth="1"/>
    <col min="1283" max="1283" width="18.140625" customWidth="1"/>
    <col min="1284" max="1284" width="17.28515625" customWidth="1"/>
    <col min="1285" max="1286" width="13.42578125" customWidth="1"/>
    <col min="1287" max="1287" width="20.140625" customWidth="1"/>
    <col min="1538" max="1538" width="30.140625" customWidth="1"/>
    <col min="1539" max="1539" width="18.140625" customWidth="1"/>
    <col min="1540" max="1540" width="17.28515625" customWidth="1"/>
    <col min="1541" max="1542" width="13.42578125" customWidth="1"/>
    <col min="1543" max="1543" width="20.140625" customWidth="1"/>
    <col min="1794" max="1794" width="30.140625" customWidth="1"/>
    <col min="1795" max="1795" width="18.140625" customWidth="1"/>
    <col min="1796" max="1796" width="17.28515625" customWidth="1"/>
    <col min="1797" max="1798" width="13.42578125" customWidth="1"/>
    <col min="1799" max="1799" width="20.140625" customWidth="1"/>
    <col min="2050" max="2050" width="30.140625" customWidth="1"/>
    <col min="2051" max="2051" width="18.140625" customWidth="1"/>
    <col min="2052" max="2052" width="17.28515625" customWidth="1"/>
    <col min="2053" max="2054" width="13.42578125" customWidth="1"/>
    <col min="2055" max="2055" width="20.140625" customWidth="1"/>
    <col min="2306" max="2306" width="30.140625" customWidth="1"/>
    <col min="2307" max="2307" width="18.140625" customWidth="1"/>
    <col min="2308" max="2308" width="17.28515625" customWidth="1"/>
    <col min="2309" max="2310" width="13.42578125" customWidth="1"/>
    <col min="2311" max="2311" width="20.140625" customWidth="1"/>
    <col min="2562" max="2562" width="30.140625" customWidth="1"/>
    <col min="2563" max="2563" width="18.140625" customWidth="1"/>
    <col min="2564" max="2564" width="17.28515625" customWidth="1"/>
    <col min="2565" max="2566" width="13.42578125" customWidth="1"/>
    <col min="2567" max="2567" width="20.140625" customWidth="1"/>
    <col min="2818" max="2818" width="30.140625" customWidth="1"/>
    <col min="2819" max="2819" width="18.140625" customWidth="1"/>
    <col min="2820" max="2820" width="17.28515625" customWidth="1"/>
    <col min="2821" max="2822" width="13.42578125" customWidth="1"/>
    <col min="2823" max="2823" width="20.140625" customWidth="1"/>
    <col min="3074" max="3074" width="30.140625" customWidth="1"/>
    <col min="3075" max="3075" width="18.140625" customWidth="1"/>
    <col min="3076" max="3076" width="17.28515625" customWidth="1"/>
    <col min="3077" max="3078" width="13.42578125" customWidth="1"/>
    <col min="3079" max="3079" width="20.140625" customWidth="1"/>
    <col min="3330" max="3330" width="30.140625" customWidth="1"/>
    <col min="3331" max="3331" width="18.140625" customWidth="1"/>
    <col min="3332" max="3332" width="17.28515625" customWidth="1"/>
    <col min="3333" max="3334" width="13.42578125" customWidth="1"/>
    <col min="3335" max="3335" width="20.140625" customWidth="1"/>
    <col min="3586" max="3586" width="30.140625" customWidth="1"/>
    <col min="3587" max="3587" width="18.140625" customWidth="1"/>
    <col min="3588" max="3588" width="17.28515625" customWidth="1"/>
    <col min="3589" max="3590" width="13.42578125" customWidth="1"/>
    <col min="3591" max="3591" width="20.140625" customWidth="1"/>
    <col min="3842" max="3842" width="30.140625" customWidth="1"/>
    <col min="3843" max="3843" width="18.140625" customWidth="1"/>
    <col min="3844" max="3844" width="17.28515625" customWidth="1"/>
    <col min="3845" max="3846" width="13.42578125" customWidth="1"/>
    <col min="3847" max="3847" width="20.140625" customWidth="1"/>
    <col min="4098" max="4098" width="30.140625" customWidth="1"/>
    <col min="4099" max="4099" width="18.140625" customWidth="1"/>
    <col min="4100" max="4100" width="17.28515625" customWidth="1"/>
    <col min="4101" max="4102" width="13.42578125" customWidth="1"/>
    <col min="4103" max="4103" width="20.140625" customWidth="1"/>
    <col min="4354" max="4354" width="30.140625" customWidth="1"/>
    <col min="4355" max="4355" width="18.140625" customWidth="1"/>
    <col min="4356" max="4356" width="17.28515625" customWidth="1"/>
    <col min="4357" max="4358" width="13.42578125" customWidth="1"/>
    <col min="4359" max="4359" width="20.140625" customWidth="1"/>
    <col min="4610" max="4610" width="30.140625" customWidth="1"/>
    <col min="4611" max="4611" width="18.140625" customWidth="1"/>
    <col min="4612" max="4612" width="17.28515625" customWidth="1"/>
    <col min="4613" max="4614" width="13.42578125" customWidth="1"/>
    <col min="4615" max="4615" width="20.140625" customWidth="1"/>
    <col min="4866" max="4866" width="30.140625" customWidth="1"/>
    <col min="4867" max="4867" width="18.140625" customWidth="1"/>
    <col min="4868" max="4868" width="17.28515625" customWidth="1"/>
    <col min="4869" max="4870" width="13.42578125" customWidth="1"/>
    <col min="4871" max="4871" width="20.140625" customWidth="1"/>
    <col min="5122" max="5122" width="30.140625" customWidth="1"/>
    <col min="5123" max="5123" width="18.140625" customWidth="1"/>
    <col min="5124" max="5124" width="17.28515625" customWidth="1"/>
    <col min="5125" max="5126" width="13.42578125" customWidth="1"/>
    <col min="5127" max="5127" width="20.140625" customWidth="1"/>
    <col min="5378" max="5378" width="30.140625" customWidth="1"/>
    <col min="5379" max="5379" width="18.140625" customWidth="1"/>
    <col min="5380" max="5380" width="17.28515625" customWidth="1"/>
    <col min="5381" max="5382" width="13.42578125" customWidth="1"/>
    <col min="5383" max="5383" width="20.140625" customWidth="1"/>
    <col min="5634" max="5634" width="30.140625" customWidth="1"/>
    <col min="5635" max="5635" width="18.140625" customWidth="1"/>
    <col min="5636" max="5636" width="17.28515625" customWidth="1"/>
    <col min="5637" max="5638" width="13.42578125" customWidth="1"/>
    <col min="5639" max="5639" width="20.140625" customWidth="1"/>
    <col min="5890" max="5890" width="30.140625" customWidth="1"/>
    <col min="5891" max="5891" width="18.140625" customWidth="1"/>
    <col min="5892" max="5892" width="17.28515625" customWidth="1"/>
    <col min="5893" max="5894" width="13.42578125" customWidth="1"/>
    <col min="5895" max="5895" width="20.140625" customWidth="1"/>
    <col min="6146" max="6146" width="30.140625" customWidth="1"/>
    <col min="6147" max="6147" width="18.140625" customWidth="1"/>
    <col min="6148" max="6148" width="17.28515625" customWidth="1"/>
    <col min="6149" max="6150" width="13.42578125" customWidth="1"/>
    <col min="6151" max="6151" width="20.140625" customWidth="1"/>
    <col min="6402" max="6402" width="30.140625" customWidth="1"/>
    <col min="6403" max="6403" width="18.140625" customWidth="1"/>
    <col min="6404" max="6404" width="17.28515625" customWidth="1"/>
    <col min="6405" max="6406" width="13.42578125" customWidth="1"/>
    <col min="6407" max="6407" width="20.140625" customWidth="1"/>
    <col min="6658" max="6658" width="30.140625" customWidth="1"/>
    <col min="6659" max="6659" width="18.140625" customWidth="1"/>
    <col min="6660" max="6660" width="17.28515625" customWidth="1"/>
    <col min="6661" max="6662" width="13.42578125" customWidth="1"/>
    <col min="6663" max="6663" width="20.140625" customWidth="1"/>
    <col min="6914" max="6914" width="30.140625" customWidth="1"/>
    <col min="6915" max="6915" width="18.140625" customWidth="1"/>
    <col min="6916" max="6916" width="17.28515625" customWidth="1"/>
    <col min="6917" max="6918" width="13.42578125" customWidth="1"/>
    <col min="6919" max="6919" width="20.140625" customWidth="1"/>
    <col min="7170" max="7170" width="30.140625" customWidth="1"/>
    <col min="7171" max="7171" width="18.140625" customWidth="1"/>
    <col min="7172" max="7172" width="17.28515625" customWidth="1"/>
    <col min="7173" max="7174" width="13.42578125" customWidth="1"/>
    <col min="7175" max="7175" width="20.140625" customWidth="1"/>
    <col min="7426" max="7426" width="30.140625" customWidth="1"/>
    <col min="7427" max="7427" width="18.140625" customWidth="1"/>
    <col min="7428" max="7428" width="17.28515625" customWidth="1"/>
    <col min="7429" max="7430" width="13.42578125" customWidth="1"/>
    <col min="7431" max="7431" width="20.140625" customWidth="1"/>
    <col min="7682" max="7682" width="30.140625" customWidth="1"/>
    <col min="7683" max="7683" width="18.140625" customWidth="1"/>
    <col min="7684" max="7684" width="17.28515625" customWidth="1"/>
    <col min="7685" max="7686" width="13.42578125" customWidth="1"/>
    <col min="7687" max="7687" width="20.140625" customWidth="1"/>
    <col min="7938" max="7938" width="30.140625" customWidth="1"/>
    <col min="7939" max="7939" width="18.140625" customWidth="1"/>
    <col min="7940" max="7940" width="17.28515625" customWidth="1"/>
    <col min="7941" max="7942" width="13.42578125" customWidth="1"/>
    <col min="7943" max="7943" width="20.140625" customWidth="1"/>
    <col min="8194" max="8194" width="30.140625" customWidth="1"/>
    <col min="8195" max="8195" width="18.140625" customWidth="1"/>
    <col min="8196" max="8196" width="17.28515625" customWidth="1"/>
    <col min="8197" max="8198" width="13.42578125" customWidth="1"/>
    <col min="8199" max="8199" width="20.140625" customWidth="1"/>
    <col min="8450" max="8450" width="30.140625" customWidth="1"/>
    <col min="8451" max="8451" width="18.140625" customWidth="1"/>
    <col min="8452" max="8452" width="17.28515625" customWidth="1"/>
    <col min="8453" max="8454" width="13.42578125" customWidth="1"/>
    <col min="8455" max="8455" width="20.140625" customWidth="1"/>
    <col min="8706" max="8706" width="30.140625" customWidth="1"/>
    <col min="8707" max="8707" width="18.140625" customWidth="1"/>
    <col min="8708" max="8708" width="17.28515625" customWidth="1"/>
    <col min="8709" max="8710" width="13.42578125" customWidth="1"/>
    <col min="8711" max="8711" width="20.140625" customWidth="1"/>
    <col min="8962" max="8962" width="30.140625" customWidth="1"/>
    <col min="8963" max="8963" width="18.140625" customWidth="1"/>
    <col min="8964" max="8964" width="17.28515625" customWidth="1"/>
    <col min="8965" max="8966" width="13.42578125" customWidth="1"/>
    <col min="8967" max="8967" width="20.140625" customWidth="1"/>
    <col min="9218" max="9218" width="30.140625" customWidth="1"/>
    <col min="9219" max="9219" width="18.140625" customWidth="1"/>
    <col min="9220" max="9220" width="17.28515625" customWidth="1"/>
    <col min="9221" max="9222" width="13.42578125" customWidth="1"/>
    <col min="9223" max="9223" width="20.140625" customWidth="1"/>
    <col min="9474" max="9474" width="30.140625" customWidth="1"/>
    <col min="9475" max="9475" width="18.140625" customWidth="1"/>
    <col min="9476" max="9476" width="17.28515625" customWidth="1"/>
    <col min="9477" max="9478" width="13.42578125" customWidth="1"/>
    <col min="9479" max="9479" width="20.140625" customWidth="1"/>
    <col min="9730" max="9730" width="30.140625" customWidth="1"/>
    <col min="9731" max="9731" width="18.140625" customWidth="1"/>
    <col min="9732" max="9732" width="17.28515625" customWidth="1"/>
    <col min="9733" max="9734" width="13.42578125" customWidth="1"/>
    <col min="9735" max="9735" width="20.140625" customWidth="1"/>
    <col min="9986" max="9986" width="30.140625" customWidth="1"/>
    <col min="9987" max="9987" width="18.140625" customWidth="1"/>
    <col min="9988" max="9988" width="17.28515625" customWidth="1"/>
    <col min="9989" max="9990" width="13.42578125" customWidth="1"/>
    <col min="9991" max="9991" width="20.140625" customWidth="1"/>
    <col min="10242" max="10242" width="30.140625" customWidth="1"/>
    <col min="10243" max="10243" width="18.140625" customWidth="1"/>
    <col min="10244" max="10244" width="17.28515625" customWidth="1"/>
    <col min="10245" max="10246" width="13.42578125" customWidth="1"/>
    <col min="10247" max="10247" width="20.140625" customWidth="1"/>
    <col min="10498" max="10498" width="30.140625" customWidth="1"/>
    <col min="10499" max="10499" width="18.140625" customWidth="1"/>
    <col min="10500" max="10500" width="17.28515625" customWidth="1"/>
    <col min="10501" max="10502" width="13.42578125" customWidth="1"/>
    <col min="10503" max="10503" width="20.140625" customWidth="1"/>
    <col min="10754" max="10754" width="30.140625" customWidth="1"/>
    <col min="10755" max="10755" width="18.140625" customWidth="1"/>
    <col min="10756" max="10756" width="17.28515625" customWidth="1"/>
    <col min="10757" max="10758" width="13.42578125" customWidth="1"/>
    <col min="10759" max="10759" width="20.140625" customWidth="1"/>
    <col min="11010" max="11010" width="30.140625" customWidth="1"/>
    <col min="11011" max="11011" width="18.140625" customWidth="1"/>
    <col min="11012" max="11012" width="17.28515625" customWidth="1"/>
    <col min="11013" max="11014" width="13.42578125" customWidth="1"/>
    <col min="11015" max="11015" width="20.140625" customWidth="1"/>
    <col min="11266" max="11266" width="30.140625" customWidth="1"/>
    <col min="11267" max="11267" width="18.140625" customWidth="1"/>
    <col min="11268" max="11268" width="17.28515625" customWidth="1"/>
    <col min="11269" max="11270" width="13.42578125" customWidth="1"/>
    <col min="11271" max="11271" width="20.140625" customWidth="1"/>
    <col min="11522" max="11522" width="30.140625" customWidth="1"/>
    <col min="11523" max="11523" width="18.140625" customWidth="1"/>
    <col min="11524" max="11524" width="17.28515625" customWidth="1"/>
    <col min="11525" max="11526" width="13.42578125" customWidth="1"/>
    <col min="11527" max="11527" width="20.140625" customWidth="1"/>
    <col min="11778" max="11778" width="30.140625" customWidth="1"/>
    <col min="11779" max="11779" width="18.140625" customWidth="1"/>
    <col min="11780" max="11780" width="17.28515625" customWidth="1"/>
    <col min="11781" max="11782" width="13.42578125" customWidth="1"/>
    <col min="11783" max="11783" width="20.140625" customWidth="1"/>
    <col min="12034" max="12034" width="30.140625" customWidth="1"/>
    <col min="12035" max="12035" width="18.140625" customWidth="1"/>
    <col min="12036" max="12036" width="17.28515625" customWidth="1"/>
    <col min="12037" max="12038" width="13.42578125" customWidth="1"/>
    <col min="12039" max="12039" width="20.140625" customWidth="1"/>
    <col min="12290" max="12290" width="30.140625" customWidth="1"/>
    <col min="12291" max="12291" width="18.140625" customWidth="1"/>
    <col min="12292" max="12292" width="17.28515625" customWidth="1"/>
    <col min="12293" max="12294" width="13.42578125" customWidth="1"/>
    <col min="12295" max="12295" width="20.140625" customWidth="1"/>
    <col min="12546" max="12546" width="30.140625" customWidth="1"/>
    <col min="12547" max="12547" width="18.140625" customWidth="1"/>
    <col min="12548" max="12548" width="17.28515625" customWidth="1"/>
    <col min="12549" max="12550" width="13.42578125" customWidth="1"/>
    <col min="12551" max="12551" width="20.140625" customWidth="1"/>
    <col min="12802" max="12802" width="30.140625" customWidth="1"/>
    <col min="12803" max="12803" width="18.140625" customWidth="1"/>
    <col min="12804" max="12804" width="17.28515625" customWidth="1"/>
    <col min="12805" max="12806" width="13.42578125" customWidth="1"/>
    <col min="12807" max="12807" width="20.140625" customWidth="1"/>
    <col min="13058" max="13058" width="30.140625" customWidth="1"/>
    <col min="13059" max="13059" width="18.140625" customWidth="1"/>
    <col min="13060" max="13060" width="17.28515625" customWidth="1"/>
    <col min="13061" max="13062" width="13.42578125" customWidth="1"/>
    <col min="13063" max="13063" width="20.140625" customWidth="1"/>
    <col min="13314" max="13314" width="30.140625" customWidth="1"/>
    <col min="13315" max="13315" width="18.140625" customWidth="1"/>
    <col min="13316" max="13316" width="17.28515625" customWidth="1"/>
    <col min="13317" max="13318" width="13.42578125" customWidth="1"/>
    <col min="13319" max="13319" width="20.140625" customWidth="1"/>
    <col min="13570" max="13570" width="30.140625" customWidth="1"/>
    <col min="13571" max="13571" width="18.140625" customWidth="1"/>
    <col min="13572" max="13572" width="17.28515625" customWidth="1"/>
    <col min="13573" max="13574" width="13.42578125" customWidth="1"/>
    <col min="13575" max="13575" width="20.140625" customWidth="1"/>
    <col min="13826" max="13826" width="30.140625" customWidth="1"/>
    <col min="13827" max="13827" width="18.140625" customWidth="1"/>
    <col min="13828" max="13828" width="17.28515625" customWidth="1"/>
    <col min="13829" max="13830" width="13.42578125" customWidth="1"/>
    <col min="13831" max="13831" width="20.140625" customWidth="1"/>
    <col min="14082" max="14082" width="30.140625" customWidth="1"/>
    <col min="14083" max="14083" width="18.140625" customWidth="1"/>
    <col min="14084" max="14084" width="17.28515625" customWidth="1"/>
    <col min="14085" max="14086" width="13.42578125" customWidth="1"/>
    <col min="14087" max="14087" width="20.140625" customWidth="1"/>
    <col min="14338" max="14338" width="30.140625" customWidth="1"/>
    <col min="14339" max="14339" width="18.140625" customWidth="1"/>
    <col min="14340" max="14340" width="17.28515625" customWidth="1"/>
    <col min="14341" max="14342" width="13.42578125" customWidth="1"/>
    <col min="14343" max="14343" width="20.140625" customWidth="1"/>
    <col min="14594" max="14594" width="30.140625" customWidth="1"/>
    <col min="14595" max="14595" width="18.140625" customWidth="1"/>
    <col min="14596" max="14596" width="17.28515625" customWidth="1"/>
    <col min="14597" max="14598" width="13.42578125" customWidth="1"/>
    <col min="14599" max="14599" width="20.140625" customWidth="1"/>
    <col min="14850" max="14850" width="30.140625" customWidth="1"/>
    <col min="14851" max="14851" width="18.140625" customWidth="1"/>
    <col min="14852" max="14852" width="17.28515625" customWidth="1"/>
    <col min="14853" max="14854" width="13.42578125" customWidth="1"/>
    <col min="14855" max="14855" width="20.140625" customWidth="1"/>
    <col min="15106" max="15106" width="30.140625" customWidth="1"/>
    <col min="15107" max="15107" width="18.140625" customWidth="1"/>
    <col min="15108" max="15108" width="17.28515625" customWidth="1"/>
    <col min="15109" max="15110" width="13.42578125" customWidth="1"/>
    <col min="15111" max="15111" width="20.140625" customWidth="1"/>
    <col min="15362" max="15362" width="30.140625" customWidth="1"/>
    <col min="15363" max="15363" width="18.140625" customWidth="1"/>
    <col min="15364" max="15364" width="17.28515625" customWidth="1"/>
    <col min="15365" max="15366" width="13.42578125" customWidth="1"/>
    <col min="15367" max="15367" width="20.140625" customWidth="1"/>
    <col min="15618" max="15618" width="30.140625" customWidth="1"/>
    <col min="15619" max="15619" width="18.140625" customWidth="1"/>
    <col min="15620" max="15620" width="17.28515625" customWidth="1"/>
    <col min="15621" max="15622" width="13.42578125" customWidth="1"/>
    <col min="15623" max="15623" width="20.140625" customWidth="1"/>
    <col min="15874" max="15874" width="30.140625" customWidth="1"/>
    <col min="15875" max="15875" width="18.140625" customWidth="1"/>
    <col min="15876" max="15876" width="17.28515625" customWidth="1"/>
    <col min="15877" max="15878" width="13.42578125" customWidth="1"/>
    <col min="15879" max="15879" width="20.140625" customWidth="1"/>
    <col min="16130" max="16130" width="30.140625" customWidth="1"/>
    <col min="16131" max="16131" width="18.140625" customWidth="1"/>
    <col min="16132" max="16132" width="17.28515625" customWidth="1"/>
    <col min="16133" max="16134" width="13.42578125" customWidth="1"/>
    <col min="16135" max="16135" width="20.140625" customWidth="1"/>
  </cols>
  <sheetData>
    <row r="2" spans="1:7">
      <c r="A2" s="325" t="s">
        <v>429</v>
      </c>
      <c r="B2" s="325"/>
      <c r="C2" s="325"/>
      <c r="D2" s="325"/>
      <c r="E2" s="325"/>
      <c r="F2" s="325"/>
      <c r="G2" s="325"/>
    </row>
    <row r="3" spans="1:7" ht="13.5" thickBot="1">
      <c r="A3" s="66"/>
    </row>
    <row r="4" spans="1:7" ht="13.5" thickBot="1">
      <c r="A4" s="59" t="s">
        <v>0</v>
      </c>
      <c r="B4" s="60" t="s">
        <v>254</v>
      </c>
      <c r="C4" s="60" t="s">
        <v>229</v>
      </c>
      <c r="D4" s="60" t="s">
        <v>230</v>
      </c>
    </row>
    <row r="5" spans="1:7" ht="13.5" thickBot="1">
      <c r="A5" s="61">
        <v>1</v>
      </c>
      <c r="B5" s="62"/>
      <c r="C5" s="64">
        <f>Balance!C44</f>
        <v>218566123.91999999</v>
      </c>
      <c r="D5" s="64">
        <f>Balance!C44</f>
        <v>218566123.91999999</v>
      </c>
    </row>
    <row r="6" spans="1:7" ht="13.5" thickBot="1">
      <c r="A6" s="61">
        <v>2</v>
      </c>
      <c r="B6" s="62" t="s">
        <v>242</v>
      </c>
      <c r="C6" s="84">
        <f>SUM(C5)</f>
        <v>218566123.91999999</v>
      </c>
      <c r="D6" s="84">
        <f>SUM(D5)</f>
        <v>218566123.91999999</v>
      </c>
      <c r="E6" s="135">
        <f>Balance!C44-D6</f>
        <v>0</v>
      </c>
    </row>
    <row r="7" spans="1:7">
      <c r="A7" s="67" t="s">
        <v>430</v>
      </c>
    </row>
    <row r="8" spans="1:7">
      <c r="A8" s="67" t="s">
        <v>431</v>
      </c>
    </row>
    <row r="9" spans="1:7">
      <c r="A9" s="86"/>
      <c r="B9" s="86"/>
    </row>
    <row r="10" spans="1:7">
      <c r="A10" s="67"/>
    </row>
    <row r="11" spans="1:7">
      <c r="A11" s="67" t="s">
        <v>432</v>
      </c>
    </row>
    <row r="12" spans="1:7" ht="13.5" thickBot="1">
      <c r="A12" s="66"/>
    </row>
    <row r="13" spans="1:7" ht="13.5" thickBot="1">
      <c r="A13" s="364" t="s">
        <v>0</v>
      </c>
      <c r="B13" s="364" t="s">
        <v>254</v>
      </c>
      <c r="C13" s="366" t="s">
        <v>229</v>
      </c>
      <c r="D13" s="367"/>
      <c r="E13" s="366" t="s">
        <v>230</v>
      </c>
      <c r="F13" s="367"/>
    </row>
    <row r="14" spans="1:7" ht="13.5" thickBot="1">
      <c r="A14" s="365"/>
      <c r="B14" s="365"/>
      <c r="C14" s="82" t="s">
        <v>419</v>
      </c>
      <c r="D14" s="82" t="s">
        <v>420</v>
      </c>
      <c r="E14" s="82" t="s">
        <v>419</v>
      </c>
      <c r="F14" s="82" t="s">
        <v>420</v>
      </c>
    </row>
    <row r="15" spans="1:7" ht="13.5" thickBot="1">
      <c r="A15" s="61">
        <v>1</v>
      </c>
      <c r="B15" s="62" t="s">
        <v>433</v>
      </c>
      <c r="C15" s="62"/>
      <c r="D15" s="62"/>
      <c r="E15" s="62"/>
      <c r="F15" s="62"/>
    </row>
    <row r="16" spans="1:7" ht="26.25" thickBot="1">
      <c r="A16" s="364"/>
      <c r="B16" s="62" t="s">
        <v>434</v>
      </c>
      <c r="C16" s="62"/>
      <c r="D16" s="62"/>
      <c r="E16" s="62"/>
      <c r="F16" s="62"/>
    </row>
    <row r="17" spans="1:7" ht="26.25" thickBot="1">
      <c r="A17" s="377"/>
      <c r="B17" s="62" t="s">
        <v>435</v>
      </c>
      <c r="C17" s="62"/>
      <c r="D17" s="62"/>
      <c r="E17" s="62"/>
      <c r="F17" s="62"/>
    </row>
    <row r="18" spans="1:7" ht="13.5" thickBot="1">
      <c r="A18" s="365"/>
      <c r="B18" s="62" t="s">
        <v>436</v>
      </c>
      <c r="C18" s="64"/>
      <c r="D18" s="64"/>
      <c r="E18" s="64"/>
      <c r="F18" s="64"/>
    </row>
    <row r="19" spans="1:7" ht="39" thickBot="1">
      <c r="A19" s="61">
        <v>2</v>
      </c>
      <c r="B19" s="62" t="s">
        <v>437</v>
      </c>
      <c r="C19" s="108">
        <f>Balance!C49</f>
        <v>10672599802.15</v>
      </c>
      <c r="D19" s="62"/>
      <c r="E19" s="108">
        <f>Balance!D49</f>
        <v>9136756402.1499996</v>
      </c>
      <c r="F19" s="62"/>
      <c r="G19" s="135">
        <f>E19-Balance!D49</f>
        <v>0</v>
      </c>
    </row>
    <row r="20" spans="1:7" ht="13.5" thickBot="1">
      <c r="A20" s="61">
        <v>3</v>
      </c>
      <c r="B20" s="62"/>
      <c r="C20" s="62"/>
      <c r="D20" s="62"/>
      <c r="E20" s="62"/>
      <c r="F20" s="62"/>
    </row>
    <row r="21" spans="1:7">
      <c r="A21" s="67" t="s">
        <v>438</v>
      </c>
    </row>
    <row r="22" spans="1:7">
      <c r="A22" s="67"/>
    </row>
    <row r="23" spans="1:7">
      <c r="A23" s="86"/>
      <c r="B23" s="86"/>
    </row>
    <row r="24" spans="1:7">
      <c r="A24" s="87"/>
      <c r="B24" s="87"/>
    </row>
    <row r="25" spans="1:7">
      <c r="A25" s="66"/>
    </row>
    <row r="26" spans="1:7">
      <c r="A26" s="66"/>
    </row>
    <row r="27" spans="1:7">
      <c r="A27" s="66"/>
    </row>
    <row r="28" spans="1:7" ht="18.75">
      <c r="A28" s="337" t="s">
        <v>439</v>
      </c>
      <c r="B28" s="374"/>
      <c r="C28" s="374"/>
      <c r="D28" s="374"/>
      <c r="E28" s="374"/>
      <c r="F28" s="374"/>
    </row>
    <row r="29" spans="1:7">
      <c r="A29" s="66"/>
    </row>
    <row r="30" spans="1:7">
      <c r="A30" s="66" t="s">
        <v>440</v>
      </c>
    </row>
    <row r="31" spans="1:7" ht="13.5" thickBot="1">
      <c r="A31" s="66"/>
    </row>
    <row r="32" spans="1:7" ht="26.25" thickBot="1">
      <c r="A32" s="112" t="s">
        <v>0</v>
      </c>
      <c r="B32" s="60" t="s">
        <v>24</v>
      </c>
      <c r="C32" s="375" t="s">
        <v>441</v>
      </c>
      <c r="D32" s="376"/>
      <c r="E32" s="375" t="s">
        <v>442</v>
      </c>
      <c r="F32" s="376"/>
      <c r="G32" s="60" t="s">
        <v>443</v>
      </c>
    </row>
    <row r="33" spans="1:7">
      <c r="A33" s="330"/>
      <c r="B33" s="330"/>
      <c r="C33" s="113" t="s">
        <v>444</v>
      </c>
      <c r="D33" s="334" t="s">
        <v>445</v>
      </c>
      <c r="E33" s="334" t="s">
        <v>446</v>
      </c>
      <c r="F33" s="334" t="s">
        <v>445</v>
      </c>
      <c r="G33" s="334"/>
    </row>
    <row r="34" spans="1:7" ht="13.5" thickBot="1">
      <c r="A34" s="331"/>
      <c r="B34" s="331"/>
      <c r="C34" s="82" t="s">
        <v>447</v>
      </c>
      <c r="D34" s="336"/>
      <c r="E34" s="336"/>
      <c r="F34" s="336"/>
      <c r="G34" s="336"/>
    </row>
    <row r="35" spans="1:7" ht="13.5" thickBot="1">
      <c r="A35" s="70">
        <v>1</v>
      </c>
      <c r="B35" s="71" t="s">
        <v>229</v>
      </c>
      <c r="C35" s="71"/>
      <c r="D35" s="71">
        <v>162780700</v>
      </c>
      <c r="E35" s="71"/>
      <c r="F35" s="71"/>
      <c r="G35" s="71">
        <f>D35</f>
        <v>162780700</v>
      </c>
    </row>
    <row r="36" spans="1:7" ht="13.5" thickBot="1">
      <c r="A36" s="70">
        <v>2</v>
      </c>
      <c r="B36" s="71" t="s">
        <v>249</v>
      </c>
      <c r="C36" s="71"/>
      <c r="D36" s="71"/>
      <c r="E36" s="71"/>
      <c r="F36" s="71"/>
      <c r="G36" s="71"/>
    </row>
    <row r="37" spans="1:7" ht="13.5" thickBot="1">
      <c r="A37" s="70">
        <v>3</v>
      </c>
      <c r="B37" s="71" t="s">
        <v>448</v>
      </c>
      <c r="C37" s="71"/>
      <c r="D37" s="71"/>
      <c r="E37" s="71"/>
      <c r="F37" s="71"/>
      <c r="G37" s="71"/>
    </row>
    <row r="38" spans="1:7" ht="13.5" thickBot="1">
      <c r="A38" s="70">
        <v>4</v>
      </c>
      <c r="B38" s="71" t="s">
        <v>230</v>
      </c>
      <c r="C38" s="71"/>
      <c r="D38" s="71"/>
      <c r="E38" s="71"/>
      <c r="F38" s="71"/>
      <c r="G38" s="71"/>
    </row>
    <row r="39" spans="1:7">
      <c r="A39" s="105" t="s">
        <v>449</v>
      </c>
    </row>
  </sheetData>
  <mergeCells count="15">
    <mergeCell ref="A16:A18"/>
    <mergeCell ref="A2:G2"/>
    <mergeCell ref="A13:A14"/>
    <mergeCell ref="B13:B14"/>
    <mergeCell ref="C13:D13"/>
    <mergeCell ref="E13:F13"/>
    <mergeCell ref="G33:G34"/>
    <mergeCell ref="A28:F28"/>
    <mergeCell ref="C32:D32"/>
    <mergeCell ref="E32:F32"/>
    <mergeCell ref="A33:A34"/>
    <mergeCell ref="B33:B34"/>
    <mergeCell ref="D33:D34"/>
    <mergeCell ref="E33:E34"/>
    <mergeCell ref="F33:F34"/>
  </mergeCells>
  <pageMargins left="0.7" right="0.7" top="0.75" bottom="0.75" header="0.3" footer="0.3"/>
  <pageSetup scale="73" orientation="portrait" horizontalDpi="360" verticalDpi="36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6"/>
  <sheetViews>
    <sheetView view="pageBreakPreview" zoomScale="60" zoomScaleNormal="100" workbookViewId="0">
      <selection activeCell="A33" sqref="A33:G33"/>
    </sheetView>
  </sheetViews>
  <sheetFormatPr defaultRowHeight="12.75"/>
  <cols>
    <col min="2" max="2" width="34.28515625" customWidth="1"/>
    <col min="3" max="4" width="18.42578125" customWidth="1"/>
    <col min="5" max="5" width="19.7109375" customWidth="1"/>
    <col min="6" max="6" width="16.5703125" customWidth="1"/>
    <col min="7" max="7" width="11.42578125" customWidth="1"/>
    <col min="258" max="258" width="34.28515625" customWidth="1"/>
    <col min="259" max="260" width="18.42578125" customWidth="1"/>
    <col min="261" max="261" width="19.7109375" customWidth="1"/>
    <col min="262" max="262" width="16.5703125" customWidth="1"/>
    <col min="263" max="263" width="11.42578125" customWidth="1"/>
    <col min="514" max="514" width="34.28515625" customWidth="1"/>
    <col min="515" max="516" width="18.42578125" customWidth="1"/>
    <col min="517" max="517" width="19.7109375" customWidth="1"/>
    <col min="518" max="518" width="16.5703125" customWidth="1"/>
    <col min="519" max="519" width="11.42578125" customWidth="1"/>
    <col min="770" max="770" width="34.28515625" customWidth="1"/>
    <col min="771" max="772" width="18.42578125" customWidth="1"/>
    <col min="773" max="773" width="19.7109375" customWidth="1"/>
    <col min="774" max="774" width="16.5703125" customWidth="1"/>
    <col min="775" max="775" width="11.42578125" customWidth="1"/>
    <col min="1026" max="1026" width="34.28515625" customWidth="1"/>
    <col min="1027" max="1028" width="18.42578125" customWidth="1"/>
    <col min="1029" max="1029" width="19.7109375" customWidth="1"/>
    <col min="1030" max="1030" width="16.5703125" customWidth="1"/>
    <col min="1031" max="1031" width="11.42578125" customWidth="1"/>
    <col min="1282" max="1282" width="34.28515625" customWidth="1"/>
    <col min="1283" max="1284" width="18.42578125" customWidth="1"/>
    <col min="1285" max="1285" width="19.7109375" customWidth="1"/>
    <col min="1286" max="1286" width="16.5703125" customWidth="1"/>
    <col min="1287" max="1287" width="11.42578125" customWidth="1"/>
    <col min="1538" max="1538" width="34.28515625" customWidth="1"/>
    <col min="1539" max="1540" width="18.42578125" customWidth="1"/>
    <col min="1541" max="1541" width="19.7109375" customWidth="1"/>
    <col min="1542" max="1542" width="16.5703125" customWidth="1"/>
    <col min="1543" max="1543" width="11.42578125" customWidth="1"/>
    <col min="1794" max="1794" width="34.28515625" customWidth="1"/>
    <col min="1795" max="1796" width="18.42578125" customWidth="1"/>
    <col min="1797" max="1797" width="19.7109375" customWidth="1"/>
    <col min="1798" max="1798" width="16.5703125" customWidth="1"/>
    <col min="1799" max="1799" width="11.42578125" customWidth="1"/>
    <col min="2050" max="2050" width="34.28515625" customWidth="1"/>
    <col min="2051" max="2052" width="18.42578125" customWidth="1"/>
    <col min="2053" max="2053" width="19.7109375" customWidth="1"/>
    <col min="2054" max="2054" width="16.5703125" customWidth="1"/>
    <col min="2055" max="2055" width="11.42578125" customWidth="1"/>
    <col min="2306" max="2306" width="34.28515625" customWidth="1"/>
    <col min="2307" max="2308" width="18.42578125" customWidth="1"/>
    <col min="2309" max="2309" width="19.7109375" customWidth="1"/>
    <col min="2310" max="2310" width="16.5703125" customWidth="1"/>
    <col min="2311" max="2311" width="11.42578125" customWidth="1"/>
    <col min="2562" max="2562" width="34.28515625" customWidth="1"/>
    <col min="2563" max="2564" width="18.42578125" customWidth="1"/>
    <col min="2565" max="2565" width="19.7109375" customWidth="1"/>
    <col min="2566" max="2566" width="16.5703125" customWidth="1"/>
    <col min="2567" max="2567" width="11.42578125" customWidth="1"/>
    <col min="2818" max="2818" width="34.28515625" customWidth="1"/>
    <col min="2819" max="2820" width="18.42578125" customWidth="1"/>
    <col min="2821" max="2821" width="19.7109375" customWidth="1"/>
    <col min="2822" max="2822" width="16.5703125" customWidth="1"/>
    <col min="2823" max="2823" width="11.42578125" customWidth="1"/>
    <col min="3074" max="3074" width="34.28515625" customWidth="1"/>
    <col min="3075" max="3076" width="18.42578125" customWidth="1"/>
    <col min="3077" max="3077" width="19.7109375" customWidth="1"/>
    <col min="3078" max="3078" width="16.5703125" customWidth="1"/>
    <col min="3079" max="3079" width="11.42578125" customWidth="1"/>
    <col min="3330" max="3330" width="34.28515625" customWidth="1"/>
    <col min="3331" max="3332" width="18.42578125" customWidth="1"/>
    <col min="3333" max="3333" width="19.7109375" customWidth="1"/>
    <col min="3334" max="3334" width="16.5703125" customWidth="1"/>
    <col min="3335" max="3335" width="11.42578125" customWidth="1"/>
    <col min="3586" max="3586" width="34.28515625" customWidth="1"/>
    <col min="3587" max="3588" width="18.42578125" customWidth="1"/>
    <col min="3589" max="3589" width="19.7109375" customWidth="1"/>
    <col min="3590" max="3590" width="16.5703125" customWidth="1"/>
    <col min="3591" max="3591" width="11.42578125" customWidth="1"/>
    <col min="3842" max="3842" width="34.28515625" customWidth="1"/>
    <col min="3843" max="3844" width="18.42578125" customWidth="1"/>
    <col min="3845" max="3845" width="19.7109375" customWidth="1"/>
    <col min="3846" max="3846" width="16.5703125" customWidth="1"/>
    <col min="3847" max="3847" width="11.42578125" customWidth="1"/>
    <col min="4098" max="4098" width="34.28515625" customWidth="1"/>
    <col min="4099" max="4100" width="18.42578125" customWidth="1"/>
    <col min="4101" max="4101" width="19.7109375" customWidth="1"/>
    <col min="4102" max="4102" width="16.5703125" customWidth="1"/>
    <col min="4103" max="4103" width="11.42578125" customWidth="1"/>
    <col min="4354" max="4354" width="34.28515625" customWidth="1"/>
    <col min="4355" max="4356" width="18.42578125" customWidth="1"/>
    <col min="4357" max="4357" width="19.7109375" customWidth="1"/>
    <col min="4358" max="4358" width="16.5703125" customWidth="1"/>
    <col min="4359" max="4359" width="11.42578125" customWidth="1"/>
    <col min="4610" max="4610" width="34.28515625" customWidth="1"/>
    <col min="4611" max="4612" width="18.42578125" customWidth="1"/>
    <col min="4613" max="4613" width="19.7109375" customWidth="1"/>
    <col min="4614" max="4614" width="16.5703125" customWidth="1"/>
    <col min="4615" max="4615" width="11.42578125" customWidth="1"/>
    <col min="4866" max="4866" width="34.28515625" customWidth="1"/>
    <col min="4867" max="4868" width="18.42578125" customWidth="1"/>
    <col min="4869" max="4869" width="19.7109375" customWidth="1"/>
    <col min="4870" max="4870" width="16.5703125" customWidth="1"/>
    <col min="4871" max="4871" width="11.42578125" customWidth="1"/>
    <col min="5122" max="5122" width="34.28515625" customWidth="1"/>
    <col min="5123" max="5124" width="18.42578125" customWidth="1"/>
    <col min="5125" max="5125" width="19.7109375" customWidth="1"/>
    <col min="5126" max="5126" width="16.5703125" customWidth="1"/>
    <col min="5127" max="5127" width="11.42578125" customWidth="1"/>
    <col min="5378" max="5378" width="34.28515625" customWidth="1"/>
    <col min="5379" max="5380" width="18.42578125" customWidth="1"/>
    <col min="5381" max="5381" width="19.7109375" customWidth="1"/>
    <col min="5382" max="5382" width="16.5703125" customWidth="1"/>
    <col min="5383" max="5383" width="11.42578125" customWidth="1"/>
    <col min="5634" max="5634" width="34.28515625" customWidth="1"/>
    <col min="5635" max="5636" width="18.42578125" customWidth="1"/>
    <col min="5637" max="5637" width="19.7109375" customWidth="1"/>
    <col min="5638" max="5638" width="16.5703125" customWidth="1"/>
    <col min="5639" max="5639" width="11.42578125" customWidth="1"/>
    <col min="5890" max="5890" width="34.28515625" customWidth="1"/>
    <col min="5891" max="5892" width="18.42578125" customWidth="1"/>
    <col min="5893" max="5893" width="19.7109375" customWidth="1"/>
    <col min="5894" max="5894" width="16.5703125" customWidth="1"/>
    <col min="5895" max="5895" width="11.42578125" customWidth="1"/>
    <col min="6146" max="6146" width="34.28515625" customWidth="1"/>
    <col min="6147" max="6148" width="18.42578125" customWidth="1"/>
    <col min="6149" max="6149" width="19.7109375" customWidth="1"/>
    <col min="6150" max="6150" width="16.5703125" customWidth="1"/>
    <col min="6151" max="6151" width="11.42578125" customWidth="1"/>
    <col min="6402" max="6402" width="34.28515625" customWidth="1"/>
    <col min="6403" max="6404" width="18.42578125" customWidth="1"/>
    <col min="6405" max="6405" width="19.7109375" customWidth="1"/>
    <col min="6406" max="6406" width="16.5703125" customWidth="1"/>
    <col min="6407" max="6407" width="11.42578125" customWidth="1"/>
    <col min="6658" max="6658" width="34.28515625" customWidth="1"/>
    <col min="6659" max="6660" width="18.42578125" customWidth="1"/>
    <col min="6661" max="6661" width="19.7109375" customWidth="1"/>
    <col min="6662" max="6662" width="16.5703125" customWidth="1"/>
    <col min="6663" max="6663" width="11.42578125" customWidth="1"/>
    <col min="6914" max="6914" width="34.28515625" customWidth="1"/>
    <col min="6915" max="6916" width="18.42578125" customWidth="1"/>
    <col min="6917" max="6917" width="19.7109375" customWidth="1"/>
    <col min="6918" max="6918" width="16.5703125" customWidth="1"/>
    <col min="6919" max="6919" width="11.42578125" customWidth="1"/>
    <col min="7170" max="7170" width="34.28515625" customWidth="1"/>
    <col min="7171" max="7172" width="18.42578125" customWidth="1"/>
    <col min="7173" max="7173" width="19.7109375" customWidth="1"/>
    <col min="7174" max="7174" width="16.5703125" customWidth="1"/>
    <col min="7175" max="7175" width="11.42578125" customWidth="1"/>
    <col min="7426" max="7426" width="34.28515625" customWidth="1"/>
    <col min="7427" max="7428" width="18.42578125" customWidth="1"/>
    <col min="7429" max="7429" width="19.7109375" customWidth="1"/>
    <col min="7430" max="7430" width="16.5703125" customWidth="1"/>
    <col min="7431" max="7431" width="11.42578125" customWidth="1"/>
    <col min="7682" max="7682" width="34.28515625" customWidth="1"/>
    <col min="7683" max="7684" width="18.42578125" customWidth="1"/>
    <col min="7685" max="7685" width="19.7109375" customWidth="1"/>
    <col min="7686" max="7686" width="16.5703125" customWidth="1"/>
    <col min="7687" max="7687" width="11.42578125" customWidth="1"/>
    <col min="7938" max="7938" width="34.28515625" customWidth="1"/>
    <col min="7939" max="7940" width="18.42578125" customWidth="1"/>
    <col min="7941" max="7941" width="19.7109375" customWidth="1"/>
    <col min="7942" max="7942" width="16.5703125" customWidth="1"/>
    <col min="7943" max="7943" width="11.42578125" customWidth="1"/>
    <col min="8194" max="8194" width="34.28515625" customWidth="1"/>
    <col min="8195" max="8196" width="18.42578125" customWidth="1"/>
    <col min="8197" max="8197" width="19.7109375" customWidth="1"/>
    <col min="8198" max="8198" width="16.5703125" customWidth="1"/>
    <col min="8199" max="8199" width="11.42578125" customWidth="1"/>
    <col min="8450" max="8450" width="34.28515625" customWidth="1"/>
    <col min="8451" max="8452" width="18.42578125" customWidth="1"/>
    <col min="8453" max="8453" width="19.7109375" customWidth="1"/>
    <col min="8454" max="8454" width="16.5703125" customWidth="1"/>
    <col min="8455" max="8455" width="11.42578125" customWidth="1"/>
    <col min="8706" max="8706" width="34.28515625" customWidth="1"/>
    <col min="8707" max="8708" width="18.42578125" customWidth="1"/>
    <col min="8709" max="8709" width="19.7109375" customWidth="1"/>
    <col min="8710" max="8710" width="16.5703125" customWidth="1"/>
    <col min="8711" max="8711" width="11.42578125" customWidth="1"/>
    <col min="8962" max="8962" width="34.28515625" customWidth="1"/>
    <col min="8963" max="8964" width="18.42578125" customWidth="1"/>
    <col min="8965" max="8965" width="19.7109375" customWidth="1"/>
    <col min="8966" max="8966" width="16.5703125" customWidth="1"/>
    <col min="8967" max="8967" width="11.42578125" customWidth="1"/>
    <col min="9218" max="9218" width="34.28515625" customWidth="1"/>
    <col min="9219" max="9220" width="18.42578125" customWidth="1"/>
    <col min="9221" max="9221" width="19.7109375" customWidth="1"/>
    <col min="9222" max="9222" width="16.5703125" customWidth="1"/>
    <col min="9223" max="9223" width="11.42578125" customWidth="1"/>
    <col min="9474" max="9474" width="34.28515625" customWidth="1"/>
    <col min="9475" max="9476" width="18.42578125" customWidth="1"/>
    <col min="9477" max="9477" width="19.7109375" customWidth="1"/>
    <col min="9478" max="9478" width="16.5703125" customWidth="1"/>
    <col min="9479" max="9479" width="11.42578125" customWidth="1"/>
    <col min="9730" max="9730" width="34.28515625" customWidth="1"/>
    <col min="9731" max="9732" width="18.42578125" customWidth="1"/>
    <col min="9733" max="9733" width="19.7109375" customWidth="1"/>
    <col min="9734" max="9734" width="16.5703125" customWidth="1"/>
    <col min="9735" max="9735" width="11.42578125" customWidth="1"/>
    <col min="9986" max="9986" width="34.28515625" customWidth="1"/>
    <col min="9987" max="9988" width="18.42578125" customWidth="1"/>
    <col min="9989" max="9989" width="19.7109375" customWidth="1"/>
    <col min="9990" max="9990" width="16.5703125" customWidth="1"/>
    <col min="9991" max="9991" width="11.42578125" customWidth="1"/>
    <col min="10242" max="10242" width="34.28515625" customWidth="1"/>
    <col min="10243" max="10244" width="18.42578125" customWidth="1"/>
    <col min="10245" max="10245" width="19.7109375" customWidth="1"/>
    <col min="10246" max="10246" width="16.5703125" customWidth="1"/>
    <col min="10247" max="10247" width="11.42578125" customWidth="1"/>
    <col min="10498" max="10498" width="34.28515625" customWidth="1"/>
    <col min="10499" max="10500" width="18.42578125" customWidth="1"/>
    <col min="10501" max="10501" width="19.7109375" customWidth="1"/>
    <col min="10502" max="10502" width="16.5703125" customWidth="1"/>
    <col min="10503" max="10503" width="11.42578125" customWidth="1"/>
    <col min="10754" max="10754" width="34.28515625" customWidth="1"/>
    <col min="10755" max="10756" width="18.42578125" customWidth="1"/>
    <col min="10757" max="10757" width="19.7109375" customWidth="1"/>
    <col min="10758" max="10758" width="16.5703125" customWidth="1"/>
    <col min="10759" max="10759" width="11.42578125" customWidth="1"/>
    <col min="11010" max="11010" width="34.28515625" customWidth="1"/>
    <col min="11011" max="11012" width="18.42578125" customWidth="1"/>
    <col min="11013" max="11013" width="19.7109375" customWidth="1"/>
    <col min="11014" max="11014" width="16.5703125" customWidth="1"/>
    <col min="11015" max="11015" width="11.42578125" customWidth="1"/>
    <col min="11266" max="11266" width="34.28515625" customWidth="1"/>
    <col min="11267" max="11268" width="18.42578125" customWidth="1"/>
    <col min="11269" max="11269" width="19.7109375" customWidth="1"/>
    <col min="11270" max="11270" width="16.5703125" customWidth="1"/>
    <col min="11271" max="11271" width="11.42578125" customWidth="1"/>
    <col min="11522" max="11522" width="34.28515625" customWidth="1"/>
    <col min="11523" max="11524" width="18.42578125" customWidth="1"/>
    <col min="11525" max="11525" width="19.7109375" customWidth="1"/>
    <col min="11526" max="11526" width="16.5703125" customWidth="1"/>
    <col min="11527" max="11527" width="11.42578125" customWidth="1"/>
    <col min="11778" max="11778" width="34.28515625" customWidth="1"/>
    <col min="11779" max="11780" width="18.42578125" customWidth="1"/>
    <col min="11781" max="11781" width="19.7109375" customWidth="1"/>
    <col min="11782" max="11782" width="16.5703125" customWidth="1"/>
    <col min="11783" max="11783" width="11.42578125" customWidth="1"/>
    <col min="12034" max="12034" width="34.28515625" customWidth="1"/>
    <col min="12035" max="12036" width="18.42578125" customWidth="1"/>
    <col min="12037" max="12037" width="19.7109375" customWidth="1"/>
    <col min="12038" max="12038" width="16.5703125" customWidth="1"/>
    <col min="12039" max="12039" width="11.42578125" customWidth="1"/>
    <col min="12290" max="12290" width="34.28515625" customWidth="1"/>
    <col min="12291" max="12292" width="18.42578125" customWidth="1"/>
    <col min="12293" max="12293" width="19.7109375" customWidth="1"/>
    <col min="12294" max="12294" width="16.5703125" customWidth="1"/>
    <col min="12295" max="12295" width="11.42578125" customWidth="1"/>
    <col min="12546" max="12546" width="34.28515625" customWidth="1"/>
    <col min="12547" max="12548" width="18.42578125" customWidth="1"/>
    <col min="12549" max="12549" width="19.7109375" customWidth="1"/>
    <col min="12550" max="12550" width="16.5703125" customWidth="1"/>
    <col min="12551" max="12551" width="11.42578125" customWidth="1"/>
    <col min="12802" max="12802" width="34.28515625" customWidth="1"/>
    <col min="12803" max="12804" width="18.42578125" customWidth="1"/>
    <col min="12805" max="12805" width="19.7109375" customWidth="1"/>
    <col min="12806" max="12806" width="16.5703125" customWidth="1"/>
    <col min="12807" max="12807" width="11.42578125" customWidth="1"/>
    <col min="13058" max="13058" width="34.28515625" customWidth="1"/>
    <col min="13059" max="13060" width="18.42578125" customWidth="1"/>
    <col min="13061" max="13061" width="19.7109375" customWidth="1"/>
    <col min="13062" max="13062" width="16.5703125" customWidth="1"/>
    <col min="13063" max="13063" width="11.42578125" customWidth="1"/>
    <col min="13314" max="13314" width="34.28515625" customWidth="1"/>
    <col min="13315" max="13316" width="18.42578125" customWidth="1"/>
    <col min="13317" max="13317" width="19.7109375" customWidth="1"/>
    <col min="13318" max="13318" width="16.5703125" customWidth="1"/>
    <col min="13319" max="13319" width="11.42578125" customWidth="1"/>
    <col min="13570" max="13570" width="34.28515625" customWidth="1"/>
    <col min="13571" max="13572" width="18.42578125" customWidth="1"/>
    <col min="13573" max="13573" width="19.7109375" customWidth="1"/>
    <col min="13574" max="13574" width="16.5703125" customWidth="1"/>
    <col min="13575" max="13575" width="11.42578125" customWidth="1"/>
    <col min="13826" max="13826" width="34.28515625" customWidth="1"/>
    <col min="13827" max="13828" width="18.42578125" customWidth="1"/>
    <col min="13829" max="13829" width="19.7109375" customWidth="1"/>
    <col min="13830" max="13830" width="16.5703125" customWidth="1"/>
    <col min="13831" max="13831" width="11.42578125" customWidth="1"/>
    <col min="14082" max="14082" width="34.28515625" customWidth="1"/>
    <col min="14083" max="14084" width="18.42578125" customWidth="1"/>
    <col min="14085" max="14085" width="19.7109375" customWidth="1"/>
    <col min="14086" max="14086" width="16.5703125" customWidth="1"/>
    <col min="14087" max="14087" width="11.42578125" customWidth="1"/>
    <col min="14338" max="14338" width="34.28515625" customWidth="1"/>
    <col min="14339" max="14340" width="18.42578125" customWidth="1"/>
    <col min="14341" max="14341" width="19.7109375" customWidth="1"/>
    <col min="14342" max="14342" width="16.5703125" customWidth="1"/>
    <col min="14343" max="14343" width="11.42578125" customWidth="1"/>
    <col min="14594" max="14594" width="34.28515625" customWidth="1"/>
    <col min="14595" max="14596" width="18.42578125" customWidth="1"/>
    <col min="14597" max="14597" width="19.7109375" customWidth="1"/>
    <col min="14598" max="14598" width="16.5703125" customWidth="1"/>
    <col min="14599" max="14599" width="11.42578125" customWidth="1"/>
    <col min="14850" max="14850" width="34.28515625" customWidth="1"/>
    <col min="14851" max="14852" width="18.42578125" customWidth="1"/>
    <col min="14853" max="14853" width="19.7109375" customWidth="1"/>
    <col min="14854" max="14854" width="16.5703125" customWidth="1"/>
    <col min="14855" max="14855" width="11.42578125" customWidth="1"/>
    <col min="15106" max="15106" width="34.28515625" customWidth="1"/>
    <col min="15107" max="15108" width="18.42578125" customWidth="1"/>
    <col min="15109" max="15109" width="19.7109375" customWidth="1"/>
    <col min="15110" max="15110" width="16.5703125" customWidth="1"/>
    <col min="15111" max="15111" width="11.42578125" customWidth="1"/>
    <col min="15362" max="15362" width="34.28515625" customWidth="1"/>
    <col min="15363" max="15364" width="18.42578125" customWidth="1"/>
    <col min="15365" max="15365" width="19.7109375" customWidth="1"/>
    <col min="15366" max="15366" width="16.5703125" customWidth="1"/>
    <col min="15367" max="15367" width="11.42578125" customWidth="1"/>
    <col min="15618" max="15618" width="34.28515625" customWidth="1"/>
    <col min="15619" max="15620" width="18.42578125" customWidth="1"/>
    <col min="15621" max="15621" width="19.7109375" customWidth="1"/>
    <col min="15622" max="15622" width="16.5703125" customWidth="1"/>
    <col min="15623" max="15623" width="11.42578125" customWidth="1"/>
    <col min="15874" max="15874" width="34.28515625" customWidth="1"/>
    <col min="15875" max="15876" width="18.42578125" customWidth="1"/>
    <col min="15877" max="15877" width="19.7109375" customWidth="1"/>
    <col min="15878" max="15878" width="16.5703125" customWidth="1"/>
    <col min="15879" max="15879" width="11.42578125" customWidth="1"/>
    <col min="16130" max="16130" width="34.28515625" customWidth="1"/>
    <col min="16131" max="16132" width="18.42578125" customWidth="1"/>
    <col min="16133" max="16133" width="19.7109375" customWidth="1"/>
    <col min="16134" max="16134" width="16.5703125" customWidth="1"/>
    <col min="16135" max="16135" width="11.42578125" customWidth="1"/>
  </cols>
  <sheetData>
    <row r="1" spans="1:6" ht="13.5" thickBot="1">
      <c r="A1" s="67" t="s">
        <v>450</v>
      </c>
    </row>
    <row r="2" spans="1:6" ht="39" thickBot="1">
      <c r="A2" s="59" t="s">
        <v>0</v>
      </c>
      <c r="B2" s="60" t="s">
        <v>24</v>
      </c>
      <c r="C2" s="60" t="s">
        <v>451</v>
      </c>
      <c r="D2" s="60" t="s">
        <v>452</v>
      </c>
      <c r="E2" s="60" t="s">
        <v>242</v>
      </c>
    </row>
    <row r="3" spans="1:6" ht="13.5" thickBot="1">
      <c r="A3" s="70">
        <v>1</v>
      </c>
      <c r="B3" s="62" t="s">
        <v>229</v>
      </c>
      <c r="C3" s="71"/>
      <c r="D3" s="71"/>
      <c r="E3" s="71"/>
    </row>
    <row r="4" spans="1:6" ht="13.5" thickBot="1">
      <c r="A4" s="70">
        <v>2</v>
      </c>
      <c r="B4" s="62" t="s">
        <v>295</v>
      </c>
      <c r="C4" s="71"/>
      <c r="D4" s="71"/>
      <c r="E4" s="71"/>
    </row>
    <row r="5" spans="1:6" ht="13.5" thickBot="1">
      <c r="A5" s="70"/>
      <c r="B5" s="62" t="s">
        <v>453</v>
      </c>
      <c r="C5" s="71"/>
      <c r="D5" s="71"/>
      <c r="E5" s="71"/>
    </row>
    <row r="6" spans="1:6" ht="13.5" thickBot="1">
      <c r="A6" s="330"/>
      <c r="B6" s="111" t="s">
        <v>453</v>
      </c>
      <c r="C6" s="114"/>
      <c r="D6" s="114"/>
      <c r="E6" s="114"/>
    </row>
    <row r="7" spans="1:6" ht="26.25" thickBot="1">
      <c r="A7" s="331"/>
      <c r="B7" s="115" t="s">
        <v>454</v>
      </c>
      <c r="C7" s="71"/>
      <c r="D7" s="71"/>
      <c r="E7" s="71"/>
    </row>
    <row r="8" spans="1:6" ht="13.5" thickBot="1">
      <c r="A8" s="70">
        <v>3</v>
      </c>
      <c r="B8" s="62" t="s">
        <v>296</v>
      </c>
      <c r="C8" s="71"/>
      <c r="D8" s="71"/>
      <c r="E8" s="71"/>
    </row>
    <row r="9" spans="1:6" ht="13.5" thickBot="1">
      <c r="A9" s="352"/>
      <c r="B9" s="62" t="s">
        <v>455</v>
      </c>
      <c r="C9" s="71"/>
      <c r="D9" s="71"/>
      <c r="E9" s="71"/>
    </row>
    <row r="10" spans="1:6" ht="26.25" thickBot="1">
      <c r="A10" s="353"/>
      <c r="B10" s="62" t="s">
        <v>456</v>
      </c>
      <c r="C10" s="71"/>
      <c r="D10" s="71"/>
      <c r="E10" s="71"/>
    </row>
    <row r="11" spans="1:6" ht="26.25" thickBot="1">
      <c r="A11" s="354"/>
      <c r="B11" s="115" t="s">
        <v>457</v>
      </c>
      <c r="C11" s="71"/>
      <c r="D11" s="71"/>
      <c r="E11" s="71"/>
    </row>
    <row r="12" spans="1:6" ht="13.5" thickBot="1">
      <c r="A12" s="70">
        <v>4</v>
      </c>
      <c r="B12" s="62" t="s">
        <v>230</v>
      </c>
      <c r="C12" s="71"/>
      <c r="D12" s="71"/>
      <c r="E12" s="71"/>
    </row>
    <row r="13" spans="1:6">
      <c r="A13" s="66"/>
    </row>
    <row r="14" spans="1:6">
      <c r="A14" s="66"/>
    </row>
    <row r="15" spans="1:6" ht="15.75">
      <c r="A15" s="378" t="s">
        <v>458</v>
      </c>
      <c r="B15" s="378"/>
      <c r="C15" s="378"/>
      <c r="D15" s="378"/>
      <c r="E15" s="378"/>
      <c r="F15" s="378"/>
    </row>
    <row r="16" spans="1:6" ht="13.5" thickBot="1">
      <c r="A16" s="66"/>
    </row>
    <row r="17" spans="1:6" ht="13.5" thickBot="1">
      <c r="A17" s="59" t="s">
        <v>0</v>
      </c>
      <c r="B17" s="60" t="s">
        <v>24</v>
      </c>
      <c r="C17" s="60" t="s">
        <v>229</v>
      </c>
      <c r="D17" s="60" t="s">
        <v>249</v>
      </c>
      <c r="E17" s="60" t="s">
        <v>448</v>
      </c>
      <c r="F17" s="60" t="s">
        <v>230</v>
      </c>
    </row>
    <row r="18" spans="1:6" ht="26.25" thickBot="1">
      <c r="A18" s="65">
        <v>1</v>
      </c>
      <c r="B18" s="62" t="s">
        <v>459</v>
      </c>
      <c r="C18" s="82"/>
      <c r="D18" s="82"/>
      <c r="E18" s="82"/>
      <c r="F18" s="82"/>
    </row>
    <row r="19" spans="1:6" ht="26.25" thickBot="1">
      <c r="A19" s="61">
        <v>2</v>
      </c>
      <c r="B19" s="62" t="s">
        <v>460</v>
      </c>
      <c r="C19" s="62"/>
      <c r="D19" s="62"/>
      <c r="E19" s="62"/>
      <c r="F19" s="62"/>
    </row>
    <row r="20" spans="1:6" ht="13.5" thickBot="1">
      <c r="A20" s="61">
        <v>3</v>
      </c>
      <c r="B20" s="62" t="s">
        <v>321</v>
      </c>
      <c r="C20" s="62"/>
      <c r="D20" s="62"/>
      <c r="E20" s="62"/>
      <c r="F20" s="62"/>
    </row>
    <row r="21" spans="1:6" ht="13.5" thickBot="1">
      <c r="A21" s="61">
        <v>4</v>
      </c>
      <c r="B21" s="62" t="s">
        <v>242</v>
      </c>
      <c r="C21" s="62"/>
      <c r="D21" s="62"/>
      <c r="E21" s="62"/>
      <c r="F21" s="62"/>
    </row>
    <row r="22" spans="1:6">
      <c r="A22" s="66"/>
    </row>
    <row r="23" spans="1:6">
      <c r="A23" s="66"/>
    </row>
    <row r="24" spans="1:6" ht="15.75">
      <c r="A24" s="378" t="s">
        <v>461</v>
      </c>
      <c r="B24" s="378"/>
      <c r="C24" s="378"/>
      <c r="D24" s="378"/>
      <c r="E24" s="378"/>
      <c r="F24" s="378"/>
    </row>
    <row r="25" spans="1:6">
      <c r="A25" s="66"/>
    </row>
    <row r="26" spans="1:6">
      <c r="A26" s="325" t="s">
        <v>462</v>
      </c>
      <c r="B26" s="325"/>
      <c r="C26" s="325"/>
      <c r="D26" s="325"/>
      <c r="E26" s="325"/>
      <c r="F26" s="325"/>
    </row>
    <row r="27" spans="1:6">
      <c r="A27" s="66"/>
    </row>
    <row r="28" spans="1:6">
      <c r="A28" s="86"/>
      <c r="B28" s="86"/>
    </row>
    <row r="29" spans="1:6">
      <c r="A29" s="87"/>
      <c r="B29" s="87"/>
    </row>
    <row r="30" spans="1:6">
      <c r="A30" s="87"/>
      <c r="B30" s="87"/>
    </row>
    <row r="31" spans="1:6">
      <c r="A31" s="69"/>
    </row>
    <row r="32" spans="1:6">
      <c r="A32" s="69"/>
    </row>
    <row r="33" spans="1:7" s="106" customFormat="1" ht="16.5" thickBot="1">
      <c r="A33" s="379" t="s">
        <v>463</v>
      </c>
      <c r="B33" s="380"/>
      <c r="C33" s="380"/>
      <c r="D33" s="380"/>
      <c r="E33" s="380"/>
      <c r="F33" s="380"/>
      <c r="G33" s="380"/>
    </row>
    <row r="34" spans="1:7" ht="13.5" thickBot="1">
      <c r="A34" s="112" t="s">
        <v>0</v>
      </c>
      <c r="B34" s="111" t="s">
        <v>24</v>
      </c>
      <c r="C34" s="111" t="s">
        <v>464</v>
      </c>
      <c r="D34" s="60" t="s">
        <v>465</v>
      </c>
    </row>
    <row r="35" spans="1:7" ht="13.5" thickBot="1">
      <c r="A35" s="116">
        <v>1</v>
      </c>
      <c r="B35" s="117" t="s">
        <v>466</v>
      </c>
      <c r="C35" s="71"/>
      <c r="D35" s="71"/>
    </row>
    <row r="36" spans="1:7" ht="26.25" thickBot="1">
      <c r="A36" s="364" t="s">
        <v>324</v>
      </c>
      <c r="B36" s="71" t="s">
        <v>467</v>
      </c>
      <c r="C36" s="71"/>
      <c r="D36" s="79">
        <v>0</v>
      </c>
    </row>
    <row r="37" spans="1:7" ht="13.5" thickBot="1">
      <c r="A37" s="365"/>
      <c r="B37" s="71"/>
      <c r="C37" s="71"/>
      <c r="D37" s="79"/>
    </row>
    <row r="38" spans="1:7" ht="13.5" thickBot="1">
      <c r="A38" s="330" t="s">
        <v>325</v>
      </c>
      <c r="B38" s="71" t="s">
        <v>468</v>
      </c>
      <c r="C38" s="71"/>
      <c r="D38" s="79">
        <v>0</v>
      </c>
    </row>
    <row r="39" spans="1:7" ht="13.5" thickBot="1">
      <c r="A39" s="331"/>
      <c r="B39" s="71"/>
      <c r="C39" s="71"/>
      <c r="D39" s="79"/>
    </row>
    <row r="40" spans="1:7" ht="13.5" thickBot="1">
      <c r="A40" s="70" t="s">
        <v>330</v>
      </c>
      <c r="B40" s="71" t="s">
        <v>469</v>
      </c>
      <c r="C40" s="71"/>
      <c r="D40" s="79">
        <f>D38+D36</f>
        <v>0</v>
      </c>
    </row>
    <row r="41" spans="1:7" ht="26.25" thickBot="1">
      <c r="A41" s="116">
        <v>2</v>
      </c>
      <c r="B41" s="83" t="s">
        <v>470</v>
      </c>
      <c r="C41" s="71"/>
      <c r="D41" s="79">
        <v>0</v>
      </c>
    </row>
    <row r="42" spans="1:7" ht="13.5" thickBot="1">
      <c r="A42" s="116">
        <v>3</v>
      </c>
      <c r="B42" s="83" t="s">
        <v>471</v>
      </c>
      <c r="C42" s="71"/>
      <c r="D42" s="79">
        <f>D40-D41</f>
        <v>0</v>
      </c>
    </row>
    <row r="45" spans="1:7">
      <c r="A45" s="102" t="s">
        <v>472</v>
      </c>
    </row>
    <row r="46" spans="1:7">
      <c r="A46" s="102" t="s">
        <v>473</v>
      </c>
    </row>
  </sheetData>
  <mergeCells count="8">
    <mergeCell ref="A36:A37"/>
    <mergeCell ref="A38:A39"/>
    <mergeCell ref="A6:A7"/>
    <mergeCell ref="A9:A11"/>
    <mergeCell ref="A15:F15"/>
    <mergeCell ref="A24:F24"/>
    <mergeCell ref="A26:F26"/>
    <mergeCell ref="A33:G33"/>
  </mergeCells>
  <hyperlinks>
    <hyperlink ref="B7" location="_ftn1" display="_ftn1" xr:uid="{00000000-0004-0000-1000-000000000000}"/>
    <hyperlink ref="B11" location="_ftn2" display="_ftn2" xr:uid="{00000000-0004-0000-1000-000001000000}"/>
    <hyperlink ref="A45" location="_ftnref1" display="_ftnref1" xr:uid="{00000000-0004-0000-1000-000002000000}"/>
    <hyperlink ref="A46" location="_ftnref2" display="_ftnref2" xr:uid="{00000000-0004-0000-1000-000003000000}"/>
  </hyperlinks>
  <pageMargins left="0.7" right="0.7" top="0.75" bottom="0.75" header="0.3" footer="0.3"/>
  <pageSetup scale="67" orientation="portrait" verticalDpi="360" r:id="rId1"/>
  <colBreaks count="1" manualBreakCount="1">
    <brk id="7" max="4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82"/>
  <sheetViews>
    <sheetView tabSelected="1" topLeftCell="B31" zoomScaleNormal="100" workbookViewId="0">
      <selection activeCell="H48" sqref="H48"/>
    </sheetView>
  </sheetViews>
  <sheetFormatPr defaultRowHeight="12.75"/>
  <cols>
    <col min="2" max="2" width="48.7109375" customWidth="1"/>
    <col min="3" max="3" width="22" customWidth="1"/>
    <col min="4" max="4" width="19.85546875" customWidth="1"/>
    <col min="5" max="5" width="16.85546875" customWidth="1"/>
    <col min="6" max="6" width="22" customWidth="1"/>
    <col min="8" max="8" width="15.5703125" bestFit="1" customWidth="1"/>
    <col min="258" max="258" width="48.7109375" customWidth="1"/>
    <col min="259" max="259" width="22" customWidth="1"/>
    <col min="260" max="260" width="19.85546875" customWidth="1"/>
    <col min="261" max="261" width="16.85546875" customWidth="1"/>
    <col min="262" max="262" width="22" customWidth="1"/>
    <col min="514" max="514" width="48.7109375" customWidth="1"/>
    <col min="515" max="515" width="22" customWidth="1"/>
    <col min="516" max="516" width="19.85546875" customWidth="1"/>
    <col min="517" max="517" width="16.85546875" customWidth="1"/>
    <col min="518" max="518" width="22" customWidth="1"/>
    <col min="770" max="770" width="48.7109375" customWidth="1"/>
    <col min="771" max="771" width="22" customWidth="1"/>
    <col min="772" max="772" width="19.85546875" customWidth="1"/>
    <col min="773" max="773" width="16.85546875" customWidth="1"/>
    <col min="774" max="774" width="22" customWidth="1"/>
    <col min="1026" max="1026" width="48.7109375" customWidth="1"/>
    <col min="1027" max="1027" width="22" customWidth="1"/>
    <col min="1028" max="1028" width="19.85546875" customWidth="1"/>
    <col min="1029" max="1029" width="16.85546875" customWidth="1"/>
    <col min="1030" max="1030" width="22" customWidth="1"/>
    <col min="1282" max="1282" width="48.7109375" customWidth="1"/>
    <col min="1283" max="1283" width="22" customWidth="1"/>
    <col min="1284" max="1284" width="19.85546875" customWidth="1"/>
    <col min="1285" max="1285" width="16.85546875" customWidth="1"/>
    <col min="1286" max="1286" width="22" customWidth="1"/>
    <col min="1538" max="1538" width="48.7109375" customWidth="1"/>
    <col min="1539" max="1539" width="22" customWidth="1"/>
    <col min="1540" max="1540" width="19.85546875" customWidth="1"/>
    <col min="1541" max="1541" width="16.85546875" customWidth="1"/>
    <col min="1542" max="1542" width="22" customWidth="1"/>
    <col min="1794" max="1794" width="48.7109375" customWidth="1"/>
    <col min="1795" max="1795" width="22" customWidth="1"/>
    <col min="1796" max="1796" width="19.85546875" customWidth="1"/>
    <col min="1797" max="1797" width="16.85546875" customWidth="1"/>
    <col min="1798" max="1798" width="22" customWidth="1"/>
    <col min="2050" max="2050" width="48.7109375" customWidth="1"/>
    <col min="2051" max="2051" width="22" customWidth="1"/>
    <col min="2052" max="2052" width="19.85546875" customWidth="1"/>
    <col min="2053" max="2053" width="16.85546875" customWidth="1"/>
    <col min="2054" max="2054" width="22" customWidth="1"/>
    <col min="2306" max="2306" width="48.7109375" customWidth="1"/>
    <col min="2307" max="2307" width="22" customWidth="1"/>
    <col min="2308" max="2308" width="19.85546875" customWidth="1"/>
    <col min="2309" max="2309" width="16.85546875" customWidth="1"/>
    <col min="2310" max="2310" width="22" customWidth="1"/>
    <col min="2562" max="2562" width="48.7109375" customWidth="1"/>
    <col min="2563" max="2563" width="22" customWidth="1"/>
    <col min="2564" max="2564" width="19.85546875" customWidth="1"/>
    <col min="2565" max="2565" width="16.85546875" customWidth="1"/>
    <col min="2566" max="2566" width="22" customWidth="1"/>
    <col min="2818" max="2818" width="48.7109375" customWidth="1"/>
    <col min="2819" max="2819" width="22" customWidth="1"/>
    <col min="2820" max="2820" width="19.85546875" customWidth="1"/>
    <col min="2821" max="2821" width="16.85546875" customWidth="1"/>
    <col min="2822" max="2822" width="22" customWidth="1"/>
    <col min="3074" max="3074" width="48.7109375" customWidth="1"/>
    <col min="3075" max="3075" width="22" customWidth="1"/>
    <col min="3076" max="3076" width="19.85546875" customWidth="1"/>
    <col min="3077" max="3077" width="16.85546875" customWidth="1"/>
    <col min="3078" max="3078" width="22" customWidth="1"/>
    <col min="3330" max="3330" width="48.7109375" customWidth="1"/>
    <col min="3331" max="3331" width="22" customWidth="1"/>
    <col min="3332" max="3332" width="19.85546875" customWidth="1"/>
    <col min="3333" max="3333" width="16.85546875" customWidth="1"/>
    <col min="3334" max="3334" width="22" customWidth="1"/>
    <col min="3586" max="3586" width="48.7109375" customWidth="1"/>
    <col min="3587" max="3587" width="22" customWidth="1"/>
    <col min="3588" max="3588" width="19.85546875" customWidth="1"/>
    <col min="3589" max="3589" width="16.85546875" customWidth="1"/>
    <col min="3590" max="3590" width="22" customWidth="1"/>
    <col min="3842" max="3842" width="48.7109375" customWidth="1"/>
    <col min="3843" max="3843" width="22" customWidth="1"/>
    <col min="3844" max="3844" width="19.85546875" customWidth="1"/>
    <col min="3845" max="3845" width="16.85546875" customWidth="1"/>
    <col min="3846" max="3846" width="22" customWidth="1"/>
    <col min="4098" max="4098" width="48.7109375" customWidth="1"/>
    <col min="4099" max="4099" width="22" customWidth="1"/>
    <col min="4100" max="4100" width="19.85546875" customWidth="1"/>
    <col min="4101" max="4101" width="16.85546875" customWidth="1"/>
    <col min="4102" max="4102" width="22" customWidth="1"/>
    <col min="4354" max="4354" width="48.7109375" customWidth="1"/>
    <col min="4355" max="4355" width="22" customWidth="1"/>
    <col min="4356" max="4356" width="19.85546875" customWidth="1"/>
    <col min="4357" max="4357" width="16.85546875" customWidth="1"/>
    <col min="4358" max="4358" width="22" customWidth="1"/>
    <col min="4610" max="4610" width="48.7109375" customWidth="1"/>
    <col min="4611" max="4611" width="22" customWidth="1"/>
    <col min="4612" max="4612" width="19.85546875" customWidth="1"/>
    <col min="4613" max="4613" width="16.85546875" customWidth="1"/>
    <col min="4614" max="4614" width="22" customWidth="1"/>
    <col min="4866" max="4866" width="48.7109375" customWidth="1"/>
    <col min="4867" max="4867" width="22" customWidth="1"/>
    <col min="4868" max="4868" width="19.85546875" customWidth="1"/>
    <col min="4869" max="4869" width="16.85546875" customWidth="1"/>
    <col min="4870" max="4870" width="22" customWidth="1"/>
    <col min="5122" max="5122" width="48.7109375" customWidth="1"/>
    <col min="5123" max="5123" width="22" customWidth="1"/>
    <col min="5124" max="5124" width="19.85546875" customWidth="1"/>
    <col min="5125" max="5125" width="16.85546875" customWidth="1"/>
    <col min="5126" max="5126" width="22" customWidth="1"/>
    <col min="5378" max="5378" width="48.7109375" customWidth="1"/>
    <col min="5379" max="5379" width="22" customWidth="1"/>
    <col min="5380" max="5380" width="19.85546875" customWidth="1"/>
    <col min="5381" max="5381" width="16.85546875" customWidth="1"/>
    <col min="5382" max="5382" width="22" customWidth="1"/>
    <col min="5634" max="5634" width="48.7109375" customWidth="1"/>
    <col min="5635" max="5635" width="22" customWidth="1"/>
    <col min="5636" max="5636" width="19.85546875" customWidth="1"/>
    <col min="5637" max="5637" width="16.85546875" customWidth="1"/>
    <col min="5638" max="5638" width="22" customWidth="1"/>
    <col min="5890" max="5890" width="48.7109375" customWidth="1"/>
    <col min="5891" max="5891" width="22" customWidth="1"/>
    <col min="5892" max="5892" width="19.85546875" customWidth="1"/>
    <col min="5893" max="5893" width="16.85546875" customWidth="1"/>
    <col min="5894" max="5894" width="22" customWidth="1"/>
    <col min="6146" max="6146" width="48.7109375" customWidth="1"/>
    <col min="6147" max="6147" width="22" customWidth="1"/>
    <col min="6148" max="6148" width="19.85546875" customWidth="1"/>
    <col min="6149" max="6149" width="16.85546875" customWidth="1"/>
    <col min="6150" max="6150" width="22" customWidth="1"/>
    <col min="6402" max="6402" width="48.7109375" customWidth="1"/>
    <col min="6403" max="6403" width="22" customWidth="1"/>
    <col min="6404" max="6404" width="19.85546875" customWidth="1"/>
    <col min="6405" max="6405" width="16.85546875" customWidth="1"/>
    <col min="6406" max="6406" width="22" customWidth="1"/>
    <col min="6658" max="6658" width="48.7109375" customWidth="1"/>
    <col min="6659" max="6659" width="22" customWidth="1"/>
    <col min="6660" max="6660" width="19.85546875" customWidth="1"/>
    <col min="6661" max="6661" width="16.85546875" customWidth="1"/>
    <col min="6662" max="6662" width="22" customWidth="1"/>
    <col min="6914" max="6914" width="48.7109375" customWidth="1"/>
    <col min="6915" max="6915" width="22" customWidth="1"/>
    <col min="6916" max="6916" width="19.85546875" customWidth="1"/>
    <col min="6917" max="6917" width="16.85546875" customWidth="1"/>
    <col min="6918" max="6918" width="22" customWidth="1"/>
    <col min="7170" max="7170" width="48.7109375" customWidth="1"/>
    <col min="7171" max="7171" width="22" customWidth="1"/>
    <col min="7172" max="7172" width="19.85546875" customWidth="1"/>
    <col min="7173" max="7173" width="16.85546875" customWidth="1"/>
    <col min="7174" max="7174" width="22" customWidth="1"/>
    <col min="7426" max="7426" width="48.7109375" customWidth="1"/>
    <col min="7427" max="7427" width="22" customWidth="1"/>
    <col min="7428" max="7428" width="19.85546875" customWidth="1"/>
    <col min="7429" max="7429" width="16.85546875" customWidth="1"/>
    <col min="7430" max="7430" width="22" customWidth="1"/>
    <col min="7682" max="7682" width="48.7109375" customWidth="1"/>
    <col min="7683" max="7683" width="22" customWidth="1"/>
    <col min="7684" max="7684" width="19.85546875" customWidth="1"/>
    <col min="7685" max="7685" width="16.85546875" customWidth="1"/>
    <col min="7686" max="7686" width="22" customWidth="1"/>
    <col min="7938" max="7938" width="48.7109375" customWidth="1"/>
    <col min="7939" max="7939" width="22" customWidth="1"/>
    <col min="7940" max="7940" width="19.85546875" customWidth="1"/>
    <col min="7941" max="7941" width="16.85546875" customWidth="1"/>
    <col min="7942" max="7942" width="22" customWidth="1"/>
    <col min="8194" max="8194" width="48.7109375" customWidth="1"/>
    <col min="8195" max="8195" width="22" customWidth="1"/>
    <col min="8196" max="8196" width="19.85546875" customWidth="1"/>
    <col min="8197" max="8197" width="16.85546875" customWidth="1"/>
    <col min="8198" max="8198" width="22" customWidth="1"/>
    <col min="8450" max="8450" width="48.7109375" customWidth="1"/>
    <col min="8451" max="8451" width="22" customWidth="1"/>
    <col min="8452" max="8452" width="19.85546875" customWidth="1"/>
    <col min="8453" max="8453" width="16.85546875" customWidth="1"/>
    <col min="8454" max="8454" width="22" customWidth="1"/>
    <col min="8706" max="8706" width="48.7109375" customWidth="1"/>
    <col min="8707" max="8707" width="22" customWidth="1"/>
    <col min="8708" max="8708" width="19.85546875" customWidth="1"/>
    <col min="8709" max="8709" width="16.85546875" customWidth="1"/>
    <col min="8710" max="8710" width="22" customWidth="1"/>
    <col min="8962" max="8962" width="48.7109375" customWidth="1"/>
    <col min="8963" max="8963" width="22" customWidth="1"/>
    <col min="8964" max="8964" width="19.85546875" customWidth="1"/>
    <col min="8965" max="8965" width="16.85546875" customWidth="1"/>
    <col min="8966" max="8966" width="22" customWidth="1"/>
    <col min="9218" max="9218" width="48.7109375" customWidth="1"/>
    <col min="9219" max="9219" width="22" customWidth="1"/>
    <col min="9220" max="9220" width="19.85546875" customWidth="1"/>
    <col min="9221" max="9221" width="16.85546875" customWidth="1"/>
    <col min="9222" max="9222" width="22" customWidth="1"/>
    <col min="9474" max="9474" width="48.7109375" customWidth="1"/>
    <col min="9475" max="9475" width="22" customWidth="1"/>
    <col min="9476" max="9476" width="19.85546875" customWidth="1"/>
    <col min="9477" max="9477" width="16.85546875" customWidth="1"/>
    <col min="9478" max="9478" width="22" customWidth="1"/>
    <col min="9730" max="9730" width="48.7109375" customWidth="1"/>
    <col min="9731" max="9731" width="22" customWidth="1"/>
    <col min="9732" max="9732" width="19.85546875" customWidth="1"/>
    <col min="9733" max="9733" width="16.85546875" customWidth="1"/>
    <col min="9734" max="9734" width="22" customWidth="1"/>
    <col min="9986" max="9986" width="48.7109375" customWidth="1"/>
    <col min="9987" max="9987" width="22" customWidth="1"/>
    <col min="9988" max="9988" width="19.85546875" customWidth="1"/>
    <col min="9989" max="9989" width="16.85546875" customWidth="1"/>
    <col min="9990" max="9990" width="22" customWidth="1"/>
    <col min="10242" max="10242" width="48.7109375" customWidth="1"/>
    <col min="10243" max="10243" width="22" customWidth="1"/>
    <col min="10244" max="10244" width="19.85546875" customWidth="1"/>
    <col min="10245" max="10245" width="16.85546875" customWidth="1"/>
    <col min="10246" max="10246" width="22" customWidth="1"/>
    <col min="10498" max="10498" width="48.7109375" customWidth="1"/>
    <col min="10499" max="10499" width="22" customWidth="1"/>
    <col min="10500" max="10500" width="19.85546875" customWidth="1"/>
    <col min="10501" max="10501" width="16.85546875" customWidth="1"/>
    <col min="10502" max="10502" width="22" customWidth="1"/>
    <col min="10754" max="10754" width="48.7109375" customWidth="1"/>
    <col min="10755" max="10755" width="22" customWidth="1"/>
    <col min="10756" max="10756" width="19.85546875" customWidth="1"/>
    <col min="10757" max="10757" width="16.85546875" customWidth="1"/>
    <col min="10758" max="10758" width="22" customWidth="1"/>
    <col min="11010" max="11010" width="48.7109375" customWidth="1"/>
    <col min="11011" max="11011" width="22" customWidth="1"/>
    <col min="11012" max="11012" width="19.85546875" customWidth="1"/>
    <col min="11013" max="11013" width="16.85546875" customWidth="1"/>
    <col min="11014" max="11014" width="22" customWidth="1"/>
    <col min="11266" max="11266" width="48.7109375" customWidth="1"/>
    <col min="11267" max="11267" width="22" customWidth="1"/>
    <col min="11268" max="11268" width="19.85546875" customWidth="1"/>
    <col min="11269" max="11269" width="16.85546875" customWidth="1"/>
    <col min="11270" max="11270" width="22" customWidth="1"/>
    <col min="11522" max="11522" width="48.7109375" customWidth="1"/>
    <col min="11523" max="11523" width="22" customWidth="1"/>
    <col min="11524" max="11524" width="19.85546875" customWidth="1"/>
    <col min="11525" max="11525" width="16.85546875" customWidth="1"/>
    <col min="11526" max="11526" width="22" customWidth="1"/>
    <col min="11778" max="11778" width="48.7109375" customWidth="1"/>
    <col min="11779" max="11779" width="22" customWidth="1"/>
    <col min="11780" max="11780" width="19.85546875" customWidth="1"/>
    <col min="11781" max="11781" width="16.85546875" customWidth="1"/>
    <col min="11782" max="11782" width="22" customWidth="1"/>
    <col min="12034" max="12034" width="48.7109375" customWidth="1"/>
    <col min="12035" max="12035" width="22" customWidth="1"/>
    <col min="12036" max="12036" width="19.85546875" customWidth="1"/>
    <col min="12037" max="12037" width="16.85546875" customWidth="1"/>
    <col min="12038" max="12038" width="22" customWidth="1"/>
    <col min="12290" max="12290" width="48.7109375" customWidth="1"/>
    <col min="12291" max="12291" width="22" customWidth="1"/>
    <col min="12292" max="12292" width="19.85546875" customWidth="1"/>
    <col min="12293" max="12293" width="16.85546875" customWidth="1"/>
    <col min="12294" max="12294" width="22" customWidth="1"/>
    <col min="12546" max="12546" width="48.7109375" customWidth="1"/>
    <col min="12547" max="12547" width="22" customWidth="1"/>
    <col min="12548" max="12548" width="19.85546875" customWidth="1"/>
    <col min="12549" max="12549" width="16.85546875" customWidth="1"/>
    <col min="12550" max="12550" width="22" customWidth="1"/>
    <col min="12802" max="12802" width="48.7109375" customWidth="1"/>
    <col min="12803" max="12803" width="22" customWidth="1"/>
    <col min="12804" max="12804" width="19.85546875" customWidth="1"/>
    <col min="12805" max="12805" width="16.85546875" customWidth="1"/>
    <col min="12806" max="12806" width="22" customWidth="1"/>
    <col min="13058" max="13058" width="48.7109375" customWidth="1"/>
    <col min="13059" max="13059" width="22" customWidth="1"/>
    <col min="13060" max="13060" width="19.85546875" customWidth="1"/>
    <col min="13061" max="13061" width="16.85546875" customWidth="1"/>
    <col min="13062" max="13062" width="22" customWidth="1"/>
    <col min="13314" max="13314" width="48.7109375" customWidth="1"/>
    <col min="13315" max="13315" width="22" customWidth="1"/>
    <col min="13316" max="13316" width="19.85546875" customWidth="1"/>
    <col min="13317" max="13317" width="16.85546875" customWidth="1"/>
    <col min="13318" max="13318" width="22" customWidth="1"/>
    <col min="13570" max="13570" width="48.7109375" customWidth="1"/>
    <col min="13571" max="13571" width="22" customWidth="1"/>
    <col min="13572" max="13572" width="19.85546875" customWidth="1"/>
    <col min="13573" max="13573" width="16.85546875" customWidth="1"/>
    <col min="13574" max="13574" width="22" customWidth="1"/>
    <col min="13826" max="13826" width="48.7109375" customWidth="1"/>
    <col min="13827" max="13827" width="22" customWidth="1"/>
    <col min="13828" max="13828" width="19.85546875" customWidth="1"/>
    <col min="13829" max="13829" width="16.85546875" customWidth="1"/>
    <col min="13830" max="13830" width="22" customWidth="1"/>
    <col min="14082" max="14082" width="48.7109375" customWidth="1"/>
    <col min="14083" max="14083" width="22" customWidth="1"/>
    <col min="14084" max="14084" width="19.85546875" customWidth="1"/>
    <col min="14085" max="14085" width="16.85546875" customWidth="1"/>
    <col min="14086" max="14086" width="22" customWidth="1"/>
    <col min="14338" max="14338" width="48.7109375" customWidth="1"/>
    <col min="14339" max="14339" width="22" customWidth="1"/>
    <col min="14340" max="14340" width="19.85546875" customWidth="1"/>
    <col min="14341" max="14341" width="16.85546875" customWidth="1"/>
    <col min="14342" max="14342" width="22" customWidth="1"/>
    <col min="14594" max="14594" width="48.7109375" customWidth="1"/>
    <col min="14595" max="14595" width="22" customWidth="1"/>
    <col min="14596" max="14596" width="19.85546875" customWidth="1"/>
    <col min="14597" max="14597" width="16.85546875" customWidth="1"/>
    <col min="14598" max="14598" width="22" customWidth="1"/>
    <col min="14850" max="14850" width="48.7109375" customWidth="1"/>
    <col min="14851" max="14851" width="22" customWidth="1"/>
    <col min="14852" max="14852" width="19.85546875" customWidth="1"/>
    <col min="14853" max="14853" width="16.85546875" customWidth="1"/>
    <col min="14854" max="14854" width="22" customWidth="1"/>
    <col min="15106" max="15106" width="48.7109375" customWidth="1"/>
    <col min="15107" max="15107" width="22" customWidth="1"/>
    <col min="15108" max="15108" width="19.85546875" customWidth="1"/>
    <col min="15109" max="15109" width="16.85546875" customWidth="1"/>
    <col min="15110" max="15110" width="22" customWidth="1"/>
    <col min="15362" max="15362" width="48.7109375" customWidth="1"/>
    <col min="15363" max="15363" width="22" customWidth="1"/>
    <col min="15364" max="15364" width="19.85546875" customWidth="1"/>
    <col min="15365" max="15365" width="16.85546875" customWidth="1"/>
    <col min="15366" max="15366" width="22" customWidth="1"/>
    <col min="15618" max="15618" width="48.7109375" customWidth="1"/>
    <col min="15619" max="15619" width="22" customWidth="1"/>
    <col min="15620" max="15620" width="19.85546875" customWidth="1"/>
    <col min="15621" max="15621" width="16.85546875" customWidth="1"/>
    <col min="15622" max="15622" width="22" customWidth="1"/>
    <col min="15874" max="15874" width="48.7109375" customWidth="1"/>
    <col min="15875" max="15875" width="22" customWidth="1"/>
    <col min="15876" max="15876" width="19.85546875" customWidth="1"/>
    <col min="15877" max="15877" width="16.85546875" customWidth="1"/>
    <col min="15878" max="15878" width="22" customWidth="1"/>
    <col min="16130" max="16130" width="48.7109375" customWidth="1"/>
    <col min="16131" max="16131" width="22" customWidth="1"/>
    <col min="16132" max="16132" width="19.85546875" customWidth="1"/>
    <col min="16133" max="16133" width="16.85546875" customWidth="1"/>
    <col min="16134" max="16134" width="22" customWidth="1"/>
  </cols>
  <sheetData>
    <row r="1" spans="1:7" ht="13.5" thickBot="1">
      <c r="A1" s="118">
        <v>4</v>
      </c>
      <c r="B1" s="119" t="s">
        <v>474</v>
      </c>
      <c r="C1" s="114"/>
      <c r="D1" s="114"/>
    </row>
    <row r="2" spans="1:7" ht="20.25" customHeight="1" thickBot="1">
      <c r="A2" s="330" t="s">
        <v>475</v>
      </c>
      <c r="B2" s="62" t="s">
        <v>476</v>
      </c>
      <c r="C2" s="71"/>
      <c r="D2" s="79">
        <v>0</v>
      </c>
    </row>
    <row r="3" spans="1:7" ht="20.25" customHeight="1" thickBot="1">
      <c r="A3" s="331"/>
      <c r="B3" s="62"/>
      <c r="C3" s="71"/>
      <c r="D3" s="79"/>
    </row>
    <row r="4" spans="1:7" ht="20.25" customHeight="1" thickBot="1">
      <c r="A4" s="330" t="s">
        <v>477</v>
      </c>
      <c r="B4" s="62" t="s">
        <v>478</v>
      </c>
      <c r="C4" s="71"/>
      <c r="D4" s="79">
        <v>0</v>
      </c>
    </row>
    <row r="5" spans="1:7" ht="20.25" customHeight="1" thickBot="1">
      <c r="A5" s="331"/>
      <c r="B5" s="62"/>
      <c r="C5" s="71"/>
      <c r="D5" s="79"/>
    </row>
    <row r="6" spans="1:7" ht="20.25" customHeight="1" thickBot="1">
      <c r="A6" s="116" t="s">
        <v>479</v>
      </c>
      <c r="B6" s="62" t="s">
        <v>480</v>
      </c>
      <c r="C6" s="71"/>
      <c r="D6" s="79">
        <f>SUM(D2:D5)</f>
        <v>0</v>
      </c>
    </row>
    <row r="7" spans="1:7">
      <c r="A7" s="76"/>
    </row>
    <row r="8" spans="1:7">
      <c r="A8" s="66"/>
    </row>
    <row r="9" spans="1:7" ht="23.25" customHeight="1">
      <c r="A9" s="337" t="s">
        <v>481</v>
      </c>
      <c r="B9" s="338"/>
      <c r="C9" s="338"/>
      <c r="D9" s="338"/>
      <c r="E9" s="338"/>
      <c r="F9" s="338"/>
      <c r="G9" s="338"/>
    </row>
    <row r="10" spans="1:7" ht="15.75">
      <c r="A10" s="381" t="s">
        <v>482</v>
      </c>
      <c r="B10" s="381"/>
      <c r="C10" s="381"/>
      <c r="D10" s="381"/>
    </row>
    <row r="11" spans="1:7" ht="13.5" thickBot="1">
      <c r="A11" s="66"/>
    </row>
    <row r="12" spans="1:7" ht="13.5" thickBot="1">
      <c r="A12" s="112" t="s">
        <v>0</v>
      </c>
      <c r="B12" s="111" t="s">
        <v>483</v>
      </c>
      <c r="C12" s="111" t="s">
        <v>464</v>
      </c>
      <c r="D12" s="60" t="s">
        <v>465</v>
      </c>
    </row>
    <row r="13" spans="1:7" ht="13.5" thickBot="1">
      <c r="A13" s="70">
        <v>1</v>
      </c>
      <c r="B13" s="71"/>
      <c r="C13" s="71"/>
      <c r="D13" s="71"/>
    </row>
    <row r="14" spans="1:7" ht="13.5" thickBot="1">
      <c r="A14" s="70">
        <v>2</v>
      </c>
      <c r="B14" s="71"/>
      <c r="C14" s="71"/>
      <c r="D14" s="71"/>
    </row>
    <row r="15" spans="1:7" ht="13.5" thickBot="1">
      <c r="A15" s="70">
        <v>3</v>
      </c>
      <c r="B15" s="71" t="s">
        <v>242</v>
      </c>
      <c r="C15" s="71"/>
      <c r="D15" s="71"/>
    </row>
    <row r="16" spans="1:7" ht="15.75">
      <c r="A16" s="382" t="s">
        <v>484</v>
      </c>
      <c r="B16" s="382"/>
      <c r="C16" s="382"/>
      <c r="D16" s="382"/>
    </row>
    <row r="17" spans="1:4" ht="13.5" thickBot="1">
      <c r="A17" s="66"/>
    </row>
    <row r="18" spans="1:4" ht="13.5" thickBot="1">
      <c r="A18" s="112" t="s">
        <v>0</v>
      </c>
      <c r="B18" s="111" t="s">
        <v>254</v>
      </c>
      <c r="C18" s="111" t="s">
        <v>464</v>
      </c>
      <c r="D18" s="60" t="s">
        <v>465</v>
      </c>
    </row>
    <row r="19" spans="1:4" ht="30" customHeight="1" thickBot="1">
      <c r="A19" s="70">
        <v>1</v>
      </c>
      <c r="B19" s="71" t="s">
        <v>485</v>
      </c>
      <c r="C19" s="152"/>
      <c r="D19" s="79">
        <v>0</v>
      </c>
    </row>
    <row r="20" spans="1:4" ht="30" customHeight="1" thickBot="1">
      <c r="A20" s="70">
        <v>2</v>
      </c>
      <c r="B20" s="71" t="s">
        <v>486</v>
      </c>
      <c r="C20" s="152"/>
      <c r="D20" s="79"/>
    </row>
    <row r="21" spans="1:4" ht="30" customHeight="1" thickBot="1">
      <c r="A21" s="70">
        <v>3</v>
      </c>
      <c r="B21" s="71" t="s">
        <v>487</v>
      </c>
    </row>
    <row r="22" spans="1:4" ht="30" customHeight="1" thickBot="1">
      <c r="A22" s="70">
        <v>4</v>
      </c>
      <c r="B22" s="71" t="s">
        <v>488</v>
      </c>
      <c r="C22" s="79">
        <f>IS!C19</f>
        <v>0</v>
      </c>
      <c r="D22" s="135">
        <f>IS!D19</f>
        <v>0</v>
      </c>
    </row>
    <row r="23" spans="1:4" ht="13.5" thickBot="1">
      <c r="A23" s="70">
        <v>5</v>
      </c>
      <c r="B23" s="71" t="s">
        <v>242</v>
      </c>
      <c r="C23" s="153">
        <f>SUM(C19:C22)</f>
        <v>0</v>
      </c>
      <c r="D23" s="120">
        <f>SUM(D19:D22)</f>
        <v>0</v>
      </c>
    </row>
    <row r="24" spans="1:4">
      <c r="A24" s="67" t="s">
        <v>489</v>
      </c>
    </row>
    <row r="25" spans="1:4" ht="13.5" thickBot="1">
      <c r="A25" s="66"/>
    </row>
    <row r="26" spans="1:4" ht="13.5" thickBot="1">
      <c r="A26" s="59" t="s">
        <v>0</v>
      </c>
      <c r="B26" s="60" t="s">
        <v>490</v>
      </c>
      <c r="C26" s="60" t="s">
        <v>464</v>
      </c>
      <c r="D26" s="60" t="s">
        <v>491</v>
      </c>
    </row>
    <row r="27" spans="1:4" ht="18" customHeight="1" thickBot="1">
      <c r="A27" s="61">
        <v>1</v>
      </c>
      <c r="B27" s="62" t="s">
        <v>492</v>
      </c>
      <c r="C27" s="82"/>
      <c r="D27" s="82">
        <v>0</v>
      </c>
    </row>
    <row r="28" spans="1:4" ht="36" customHeight="1" thickBot="1">
      <c r="A28" s="61">
        <v>2</v>
      </c>
      <c r="B28" s="115" t="s">
        <v>493</v>
      </c>
      <c r="C28" s="62"/>
      <c r="D28" s="62"/>
    </row>
    <row r="29" spans="1:4" ht="18" customHeight="1" thickBot="1">
      <c r="A29" s="61">
        <v>3</v>
      </c>
      <c r="B29" s="62" t="s">
        <v>494</v>
      </c>
      <c r="C29" s="62"/>
      <c r="D29" s="62"/>
    </row>
    <row r="30" spans="1:4" ht="18" customHeight="1" thickBot="1">
      <c r="A30" s="61">
        <v>4</v>
      </c>
      <c r="B30" s="62" t="s">
        <v>495</v>
      </c>
      <c r="C30" s="62"/>
      <c r="D30" s="62"/>
    </row>
    <row r="31" spans="1:4" ht="39" customHeight="1" thickBot="1">
      <c r="A31" s="61">
        <v>5</v>
      </c>
      <c r="B31" s="62" t="s">
        <v>496</v>
      </c>
      <c r="C31" s="62"/>
      <c r="D31" s="62"/>
    </row>
    <row r="32" spans="1:4" ht="18" customHeight="1" thickBot="1">
      <c r="A32" s="61">
        <v>6</v>
      </c>
      <c r="B32" s="62"/>
      <c r="C32" s="62"/>
      <c r="D32" s="62"/>
    </row>
    <row r="33" spans="1:8" ht="18" customHeight="1" thickBot="1">
      <c r="A33" s="61">
        <v>7</v>
      </c>
      <c r="B33" s="62" t="s">
        <v>242</v>
      </c>
      <c r="C33" s="62"/>
      <c r="D33" s="62">
        <v>0</v>
      </c>
    </row>
    <row r="34" spans="1:8" ht="18" customHeight="1">
      <c r="A34" s="66"/>
    </row>
    <row r="35" spans="1:8" ht="18" customHeight="1">
      <c r="A35" s="340" t="s">
        <v>497</v>
      </c>
      <c r="B35" s="383"/>
      <c r="C35" s="383"/>
      <c r="D35" s="383"/>
    </row>
    <row r="36" spans="1:8" ht="18" customHeight="1">
      <c r="A36" s="66"/>
    </row>
    <row r="37" spans="1:8" ht="18" customHeight="1" thickBot="1">
      <c r="A37" s="67" t="s">
        <v>498</v>
      </c>
    </row>
    <row r="38" spans="1:8" ht="13.5" thickBot="1">
      <c r="A38" s="334" t="s">
        <v>0</v>
      </c>
      <c r="B38" s="334" t="s">
        <v>499</v>
      </c>
      <c r="C38" s="366" t="s">
        <v>464</v>
      </c>
      <c r="D38" s="367"/>
      <c r="E38" s="366" t="s">
        <v>465</v>
      </c>
      <c r="F38" s="367"/>
    </row>
    <row r="39" spans="1:8" ht="13.5" thickBot="1">
      <c r="A39" s="336"/>
      <c r="B39" s="336"/>
      <c r="C39" s="82" t="s">
        <v>500</v>
      </c>
      <c r="D39" s="82" t="s">
        <v>501</v>
      </c>
      <c r="E39" s="82" t="s">
        <v>500</v>
      </c>
      <c r="F39" s="82" t="s">
        <v>501</v>
      </c>
    </row>
    <row r="40" spans="1:8" ht="27" customHeight="1" thickBot="1">
      <c r="A40" s="61">
        <v>1</v>
      </c>
      <c r="B40" s="62" t="s">
        <v>502</v>
      </c>
      <c r="C40" s="82"/>
      <c r="D40" s="134">
        <v>18236842</v>
      </c>
      <c r="E40" s="82"/>
      <c r="F40" s="134">
        <f>'гүйлгээ баланс '!I163</f>
        <v>17360870</v>
      </c>
    </row>
    <row r="41" spans="1:8" ht="27" customHeight="1" thickBot="1">
      <c r="A41" s="61">
        <v>2</v>
      </c>
      <c r="B41" s="62" t="s">
        <v>503</v>
      </c>
      <c r="C41" s="82"/>
      <c r="D41" s="134">
        <v>1914868.41</v>
      </c>
      <c r="E41" s="82"/>
      <c r="F41" s="134">
        <f>'гүйлгээ баланс '!I167</f>
        <v>1822891.3</v>
      </c>
      <c r="H41" s="135">
        <f>F40+F41-IS!D16</f>
        <v>-4942354.7599999979</v>
      </c>
    </row>
    <row r="42" spans="1:8" ht="27" customHeight="1" thickBot="1">
      <c r="A42" s="61">
        <v>3</v>
      </c>
      <c r="B42" s="62" t="s">
        <v>504</v>
      </c>
      <c r="C42" s="82"/>
      <c r="D42" s="134">
        <v>137500</v>
      </c>
      <c r="E42" s="82"/>
      <c r="F42" s="134"/>
    </row>
    <row r="43" spans="1:8" ht="27" customHeight="1" thickBot="1">
      <c r="A43" s="61">
        <v>4</v>
      </c>
      <c r="B43" s="62" t="s">
        <v>505</v>
      </c>
      <c r="C43" s="82"/>
      <c r="D43" s="134">
        <v>0</v>
      </c>
      <c r="E43" s="82"/>
      <c r="F43" s="134">
        <v>0</v>
      </c>
    </row>
    <row r="44" spans="1:8" ht="27" customHeight="1" thickBot="1">
      <c r="A44" s="61">
        <v>5</v>
      </c>
      <c r="B44" s="62" t="s">
        <v>506</v>
      </c>
      <c r="C44" s="82"/>
      <c r="D44" s="134"/>
      <c r="E44" s="82"/>
      <c r="F44" s="134">
        <f>'гүйлгээ баланс '!I180+'гүйлгээ баланс '!I175+'гүйлгээ баланс '!I176</f>
        <v>56500</v>
      </c>
    </row>
    <row r="45" spans="1:8" ht="27" customHeight="1" thickBot="1">
      <c r="A45" s="61">
        <v>6</v>
      </c>
      <c r="B45" s="62" t="s">
        <v>507</v>
      </c>
      <c r="C45" s="82"/>
      <c r="D45" s="134"/>
      <c r="E45" s="82"/>
      <c r="F45" s="134"/>
    </row>
    <row r="46" spans="1:8" ht="27" customHeight="1" thickBot="1">
      <c r="A46" s="61">
        <v>7</v>
      </c>
      <c r="B46" s="62" t="s">
        <v>508</v>
      </c>
      <c r="C46" s="82"/>
      <c r="D46" s="134">
        <v>6538681.8099999996</v>
      </c>
      <c r="E46" s="82"/>
      <c r="F46" s="134" cm="1">
        <f t="array" ref="F46:F47">'гүйлгээ баланс '!I186:I187-140017.89</f>
        <v>4362709.38</v>
      </c>
    </row>
    <row r="47" spans="1:8" ht="27" customHeight="1">
      <c r="D47" s="136"/>
      <c r="F47">
        <v>-140017.89000000001</v>
      </c>
    </row>
    <row r="48" spans="1:8" ht="27" customHeight="1"/>
    <row r="49" spans="1:1" ht="27" customHeight="1">
      <c r="A49" s="102" t="s">
        <v>358</v>
      </c>
    </row>
    <row r="50" spans="1:1" ht="27" customHeight="1"/>
    <row r="51" spans="1:1" ht="27" customHeight="1"/>
    <row r="52" spans="1:1" ht="27" customHeight="1"/>
    <row r="53" spans="1:1" ht="27" customHeight="1"/>
    <row r="54" spans="1:1" ht="27" customHeight="1"/>
    <row r="55" spans="1:1" ht="27" customHeight="1"/>
    <row r="56" spans="1:1" ht="27" customHeight="1"/>
    <row r="57" spans="1:1" ht="27" customHeight="1"/>
    <row r="58" spans="1:1" ht="27" customHeight="1"/>
    <row r="59" spans="1:1" ht="27" customHeight="1"/>
    <row r="60" spans="1:1" ht="27" customHeight="1"/>
    <row r="61" spans="1:1" ht="27" customHeight="1"/>
    <row r="62" spans="1:1" ht="27" customHeight="1"/>
    <row r="63" spans="1:1" ht="27" customHeight="1"/>
    <row r="64" spans="1:1" ht="27" customHeight="1"/>
    <row r="65" ht="27" customHeight="1"/>
    <row r="66" ht="27" customHeight="1"/>
    <row r="67" ht="27" customHeight="1"/>
    <row r="68" ht="27" customHeight="1"/>
    <row r="69" ht="27" customHeight="1"/>
    <row r="70" ht="27" customHeight="1"/>
    <row r="71" ht="27" customHeight="1"/>
    <row r="72" ht="27" customHeight="1"/>
    <row r="73" ht="27" customHeight="1"/>
    <row r="74" ht="27" customHeight="1"/>
    <row r="75" ht="27" customHeight="1"/>
    <row r="76" ht="27" customHeight="1"/>
    <row r="77" ht="27" customHeight="1"/>
    <row r="78" ht="27" customHeight="1"/>
    <row r="79" ht="27" customHeight="1"/>
    <row r="80" ht="27" customHeight="1"/>
    <row r="81" ht="27" customHeight="1"/>
    <row r="82" ht="27" customHeight="1"/>
  </sheetData>
  <mergeCells count="10">
    <mergeCell ref="A38:A39"/>
    <mergeCell ref="B38:B39"/>
    <mergeCell ref="C38:D38"/>
    <mergeCell ref="E38:F38"/>
    <mergeCell ref="A2:A3"/>
    <mergeCell ref="A4:A5"/>
    <mergeCell ref="A9:G9"/>
    <mergeCell ref="A10:D10"/>
    <mergeCell ref="A16:D16"/>
    <mergeCell ref="A35:D35"/>
  </mergeCells>
  <hyperlinks>
    <hyperlink ref="B28" location="_ftn1" display="_ftn1" xr:uid="{00000000-0004-0000-1100-000000000000}"/>
    <hyperlink ref="A49" location="_ftnref1" display="_ftnref1" xr:uid="{00000000-0004-0000-1100-000001000000}"/>
  </hyperlinks>
  <pageMargins left="0.7" right="0.7" top="0.75" bottom="0.75" header="0.3" footer="0.3"/>
  <pageSetup scale="62" orientation="portrait" horizontalDpi="360" verticalDpi="36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52"/>
  <sheetViews>
    <sheetView zoomScaleNormal="100" workbookViewId="0">
      <selection activeCell="H20" sqref="H20"/>
    </sheetView>
  </sheetViews>
  <sheetFormatPr defaultRowHeight="12.75"/>
  <cols>
    <col min="1" max="1" width="13.42578125" customWidth="1"/>
    <col min="2" max="2" width="30.85546875" customWidth="1"/>
    <col min="3" max="6" width="16.5703125" customWidth="1"/>
    <col min="7" max="7" width="14.5703125" customWidth="1"/>
    <col min="257" max="257" width="13.42578125" customWidth="1"/>
    <col min="258" max="258" width="30.85546875" customWidth="1"/>
    <col min="259" max="262" width="16.5703125" customWidth="1"/>
    <col min="513" max="513" width="13.42578125" customWidth="1"/>
    <col min="514" max="514" width="30.85546875" customWidth="1"/>
    <col min="515" max="518" width="16.5703125" customWidth="1"/>
    <col min="769" max="769" width="13.42578125" customWidth="1"/>
    <col min="770" max="770" width="30.85546875" customWidth="1"/>
    <col min="771" max="774" width="16.5703125" customWidth="1"/>
    <col min="1025" max="1025" width="13.42578125" customWidth="1"/>
    <col min="1026" max="1026" width="30.85546875" customWidth="1"/>
    <col min="1027" max="1030" width="16.5703125" customWidth="1"/>
    <col min="1281" max="1281" width="13.42578125" customWidth="1"/>
    <col min="1282" max="1282" width="30.85546875" customWidth="1"/>
    <col min="1283" max="1286" width="16.5703125" customWidth="1"/>
    <col min="1537" max="1537" width="13.42578125" customWidth="1"/>
    <col min="1538" max="1538" width="30.85546875" customWidth="1"/>
    <col min="1539" max="1542" width="16.5703125" customWidth="1"/>
    <col min="1793" max="1793" width="13.42578125" customWidth="1"/>
    <col min="1794" max="1794" width="30.85546875" customWidth="1"/>
    <col min="1795" max="1798" width="16.5703125" customWidth="1"/>
    <col min="2049" max="2049" width="13.42578125" customWidth="1"/>
    <col min="2050" max="2050" width="30.85546875" customWidth="1"/>
    <col min="2051" max="2054" width="16.5703125" customWidth="1"/>
    <col min="2305" max="2305" width="13.42578125" customWidth="1"/>
    <col min="2306" max="2306" width="30.85546875" customWidth="1"/>
    <col min="2307" max="2310" width="16.5703125" customWidth="1"/>
    <col min="2561" max="2561" width="13.42578125" customWidth="1"/>
    <col min="2562" max="2562" width="30.85546875" customWidth="1"/>
    <col min="2563" max="2566" width="16.5703125" customWidth="1"/>
    <col min="2817" max="2817" width="13.42578125" customWidth="1"/>
    <col min="2818" max="2818" width="30.85546875" customWidth="1"/>
    <col min="2819" max="2822" width="16.5703125" customWidth="1"/>
    <col min="3073" max="3073" width="13.42578125" customWidth="1"/>
    <col min="3074" max="3074" width="30.85546875" customWidth="1"/>
    <col min="3075" max="3078" width="16.5703125" customWidth="1"/>
    <col min="3329" max="3329" width="13.42578125" customWidth="1"/>
    <col min="3330" max="3330" width="30.85546875" customWidth="1"/>
    <col min="3331" max="3334" width="16.5703125" customWidth="1"/>
    <col min="3585" max="3585" width="13.42578125" customWidth="1"/>
    <col min="3586" max="3586" width="30.85546875" customWidth="1"/>
    <col min="3587" max="3590" width="16.5703125" customWidth="1"/>
    <col min="3841" max="3841" width="13.42578125" customWidth="1"/>
    <col min="3842" max="3842" width="30.85546875" customWidth="1"/>
    <col min="3843" max="3846" width="16.5703125" customWidth="1"/>
    <col min="4097" max="4097" width="13.42578125" customWidth="1"/>
    <col min="4098" max="4098" width="30.85546875" customWidth="1"/>
    <col min="4099" max="4102" width="16.5703125" customWidth="1"/>
    <col min="4353" max="4353" width="13.42578125" customWidth="1"/>
    <col min="4354" max="4354" width="30.85546875" customWidth="1"/>
    <col min="4355" max="4358" width="16.5703125" customWidth="1"/>
    <col min="4609" max="4609" width="13.42578125" customWidth="1"/>
    <col min="4610" max="4610" width="30.85546875" customWidth="1"/>
    <col min="4611" max="4614" width="16.5703125" customWidth="1"/>
    <col min="4865" max="4865" width="13.42578125" customWidth="1"/>
    <col min="4866" max="4866" width="30.85546875" customWidth="1"/>
    <col min="4867" max="4870" width="16.5703125" customWidth="1"/>
    <col min="5121" max="5121" width="13.42578125" customWidth="1"/>
    <col min="5122" max="5122" width="30.85546875" customWidth="1"/>
    <col min="5123" max="5126" width="16.5703125" customWidth="1"/>
    <col min="5377" max="5377" width="13.42578125" customWidth="1"/>
    <col min="5378" max="5378" width="30.85546875" customWidth="1"/>
    <col min="5379" max="5382" width="16.5703125" customWidth="1"/>
    <col min="5633" max="5633" width="13.42578125" customWidth="1"/>
    <col min="5634" max="5634" width="30.85546875" customWidth="1"/>
    <col min="5635" max="5638" width="16.5703125" customWidth="1"/>
    <col min="5889" max="5889" width="13.42578125" customWidth="1"/>
    <col min="5890" max="5890" width="30.85546875" customWidth="1"/>
    <col min="5891" max="5894" width="16.5703125" customWidth="1"/>
    <col min="6145" max="6145" width="13.42578125" customWidth="1"/>
    <col min="6146" max="6146" width="30.85546875" customWidth="1"/>
    <col min="6147" max="6150" width="16.5703125" customWidth="1"/>
    <col min="6401" max="6401" width="13.42578125" customWidth="1"/>
    <col min="6402" max="6402" width="30.85546875" customWidth="1"/>
    <col min="6403" max="6406" width="16.5703125" customWidth="1"/>
    <col min="6657" max="6657" width="13.42578125" customWidth="1"/>
    <col min="6658" max="6658" width="30.85546875" customWidth="1"/>
    <col min="6659" max="6662" width="16.5703125" customWidth="1"/>
    <col min="6913" max="6913" width="13.42578125" customWidth="1"/>
    <col min="6914" max="6914" width="30.85546875" customWidth="1"/>
    <col min="6915" max="6918" width="16.5703125" customWidth="1"/>
    <col min="7169" max="7169" width="13.42578125" customWidth="1"/>
    <col min="7170" max="7170" width="30.85546875" customWidth="1"/>
    <col min="7171" max="7174" width="16.5703125" customWidth="1"/>
    <col min="7425" max="7425" width="13.42578125" customWidth="1"/>
    <col min="7426" max="7426" width="30.85546875" customWidth="1"/>
    <col min="7427" max="7430" width="16.5703125" customWidth="1"/>
    <col min="7681" max="7681" width="13.42578125" customWidth="1"/>
    <col min="7682" max="7682" width="30.85546875" customWidth="1"/>
    <col min="7683" max="7686" width="16.5703125" customWidth="1"/>
    <col min="7937" max="7937" width="13.42578125" customWidth="1"/>
    <col min="7938" max="7938" width="30.85546875" customWidth="1"/>
    <col min="7939" max="7942" width="16.5703125" customWidth="1"/>
    <col min="8193" max="8193" width="13.42578125" customWidth="1"/>
    <col min="8194" max="8194" width="30.85546875" customWidth="1"/>
    <col min="8195" max="8198" width="16.5703125" customWidth="1"/>
    <col min="8449" max="8449" width="13.42578125" customWidth="1"/>
    <col min="8450" max="8450" width="30.85546875" customWidth="1"/>
    <col min="8451" max="8454" width="16.5703125" customWidth="1"/>
    <col min="8705" max="8705" width="13.42578125" customWidth="1"/>
    <col min="8706" max="8706" width="30.85546875" customWidth="1"/>
    <col min="8707" max="8710" width="16.5703125" customWidth="1"/>
    <col min="8961" max="8961" width="13.42578125" customWidth="1"/>
    <col min="8962" max="8962" width="30.85546875" customWidth="1"/>
    <col min="8963" max="8966" width="16.5703125" customWidth="1"/>
    <col min="9217" max="9217" width="13.42578125" customWidth="1"/>
    <col min="9218" max="9218" width="30.85546875" customWidth="1"/>
    <col min="9219" max="9222" width="16.5703125" customWidth="1"/>
    <col min="9473" max="9473" width="13.42578125" customWidth="1"/>
    <col min="9474" max="9474" width="30.85546875" customWidth="1"/>
    <col min="9475" max="9478" width="16.5703125" customWidth="1"/>
    <col min="9729" max="9729" width="13.42578125" customWidth="1"/>
    <col min="9730" max="9730" width="30.85546875" customWidth="1"/>
    <col min="9731" max="9734" width="16.5703125" customWidth="1"/>
    <col min="9985" max="9985" width="13.42578125" customWidth="1"/>
    <col min="9986" max="9986" width="30.85546875" customWidth="1"/>
    <col min="9987" max="9990" width="16.5703125" customWidth="1"/>
    <col min="10241" max="10241" width="13.42578125" customWidth="1"/>
    <col min="10242" max="10242" width="30.85546875" customWidth="1"/>
    <col min="10243" max="10246" width="16.5703125" customWidth="1"/>
    <col min="10497" max="10497" width="13.42578125" customWidth="1"/>
    <col min="10498" max="10498" width="30.85546875" customWidth="1"/>
    <col min="10499" max="10502" width="16.5703125" customWidth="1"/>
    <col min="10753" max="10753" width="13.42578125" customWidth="1"/>
    <col min="10754" max="10754" width="30.85546875" customWidth="1"/>
    <col min="10755" max="10758" width="16.5703125" customWidth="1"/>
    <col min="11009" max="11009" width="13.42578125" customWidth="1"/>
    <col min="11010" max="11010" width="30.85546875" customWidth="1"/>
    <col min="11011" max="11014" width="16.5703125" customWidth="1"/>
    <col min="11265" max="11265" width="13.42578125" customWidth="1"/>
    <col min="11266" max="11266" width="30.85546875" customWidth="1"/>
    <col min="11267" max="11270" width="16.5703125" customWidth="1"/>
    <col min="11521" max="11521" width="13.42578125" customWidth="1"/>
    <col min="11522" max="11522" width="30.85546875" customWidth="1"/>
    <col min="11523" max="11526" width="16.5703125" customWidth="1"/>
    <col min="11777" max="11777" width="13.42578125" customWidth="1"/>
    <col min="11778" max="11778" width="30.85546875" customWidth="1"/>
    <col min="11779" max="11782" width="16.5703125" customWidth="1"/>
    <col min="12033" max="12033" width="13.42578125" customWidth="1"/>
    <col min="12034" max="12034" width="30.85546875" customWidth="1"/>
    <col min="12035" max="12038" width="16.5703125" customWidth="1"/>
    <col min="12289" max="12289" width="13.42578125" customWidth="1"/>
    <col min="12290" max="12290" width="30.85546875" customWidth="1"/>
    <col min="12291" max="12294" width="16.5703125" customWidth="1"/>
    <col min="12545" max="12545" width="13.42578125" customWidth="1"/>
    <col min="12546" max="12546" width="30.85546875" customWidth="1"/>
    <col min="12547" max="12550" width="16.5703125" customWidth="1"/>
    <col min="12801" max="12801" width="13.42578125" customWidth="1"/>
    <col min="12802" max="12802" width="30.85546875" customWidth="1"/>
    <col min="12803" max="12806" width="16.5703125" customWidth="1"/>
    <col min="13057" max="13057" width="13.42578125" customWidth="1"/>
    <col min="13058" max="13058" width="30.85546875" customWidth="1"/>
    <col min="13059" max="13062" width="16.5703125" customWidth="1"/>
    <col min="13313" max="13313" width="13.42578125" customWidth="1"/>
    <col min="13314" max="13314" width="30.85546875" customWidth="1"/>
    <col min="13315" max="13318" width="16.5703125" customWidth="1"/>
    <col min="13569" max="13569" width="13.42578125" customWidth="1"/>
    <col min="13570" max="13570" width="30.85546875" customWidth="1"/>
    <col min="13571" max="13574" width="16.5703125" customWidth="1"/>
    <col min="13825" max="13825" width="13.42578125" customWidth="1"/>
    <col min="13826" max="13826" width="30.85546875" customWidth="1"/>
    <col min="13827" max="13830" width="16.5703125" customWidth="1"/>
    <col min="14081" max="14081" width="13.42578125" customWidth="1"/>
    <col min="14082" max="14082" width="30.85546875" customWidth="1"/>
    <col min="14083" max="14086" width="16.5703125" customWidth="1"/>
    <col min="14337" max="14337" width="13.42578125" customWidth="1"/>
    <col min="14338" max="14338" width="30.85546875" customWidth="1"/>
    <col min="14339" max="14342" width="16.5703125" customWidth="1"/>
    <col min="14593" max="14593" width="13.42578125" customWidth="1"/>
    <col min="14594" max="14594" width="30.85546875" customWidth="1"/>
    <col min="14595" max="14598" width="16.5703125" customWidth="1"/>
    <col min="14849" max="14849" width="13.42578125" customWidth="1"/>
    <col min="14850" max="14850" width="30.85546875" customWidth="1"/>
    <col min="14851" max="14854" width="16.5703125" customWidth="1"/>
    <col min="15105" max="15105" width="13.42578125" customWidth="1"/>
    <col min="15106" max="15106" width="30.85546875" customWidth="1"/>
    <col min="15107" max="15110" width="16.5703125" customWidth="1"/>
    <col min="15361" max="15361" width="13.42578125" customWidth="1"/>
    <col min="15362" max="15362" width="30.85546875" customWidth="1"/>
    <col min="15363" max="15366" width="16.5703125" customWidth="1"/>
    <col min="15617" max="15617" width="13.42578125" customWidth="1"/>
    <col min="15618" max="15618" width="30.85546875" customWidth="1"/>
    <col min="15619" max="15622" width="16.5703125" customWidth="1"/>
    <col min="15873" max="15873" width="13.42578125" customWidth="1"/>
    <col min="15874" max="15874" width="30.85546875" customWidth="1"/>
    <col min="15875" max="15878" width="16.5703125" customWidth="1"/>
    <col min="16129" max="16129" width="13.42578125" customWidth="1"/>
    <col min="16130" max="16130" width="30.85546875" customWidth="1"/>
    <col min="16131" max="16134" width="16.5703125" customWidth="1"/>
  </cols>
  <sheetData>
    <row r="1" spans="1:7" ht="13.5" thickBot="1">
      <c r="A1" s="110">
        <v>8</v>
      </c>
      <c r="B1" s="111" t="s">
        <v>509</v>
      </c>
      <c r="C1" s="60"/>
      <c r="D1" s="60"/>
      <c r="E1" s="60"/>
      <c r="F1" s="121"/>
    </row>
    <row r="2" spans="1:7" ht="21" customHeight="1" thickBot="1">
      <c r="A2" s="61">
        <v>9</v>
      </c>
      <c r="B2" s="62" t="s">
        <v>510</v>
      </c>
      <c r="C2" s="134"/>
      <c r="D2" s="134"/>
      <c r="E2" s="134"/>
      <c r="F2" s="154"/>
    </row>
    <row r="3" spans="1:7" ht="21" customHeight="1" thickBot="1">
      <c r="A3" s="61">
        <v>10</v>
      </c>
      <c r="B3" s="62" t="s">
        <v>511</v>
      </c>
      <c r="C3" s="134"/>
      <c r="D3" s="134">
        <v>0</v>
      </c>
      <c r="E3" s="134"/>
      <c r="F3" s="155">
        <v>0</v>
      </c>
    </row>
    <row r="4" spans="1:7" ht="21" customHeight="1" thickBot="1">
      <c r="A4" s="61">
        <v>11</v>
      </c>
      <c r="B4" s="62" t="s">
        <v>512</v>
      </c>
      <c r="C4" s="134"/>
      <c r="D4" s="134">
        <v>0</v>
      </c>
      <c r="E4" s="134"/>
      <c r="F4" s="154">
        <v>0</v>
      </c>
    </row>
    <row r="5" spans="1:7" ht="21" customHeight="1" thickBot="1">
      <c r="A5" s="61">
        <v>12</v>
      </c>
      <c r="B5" s="62" t="s">
        <v>513</v>
      </c>
      <c r="C5" s="134"/>
      <c r="D5" s="134"/>
      <c r="E5" s="134"/>
      <c r="F5" s="154"/>
    </row>
    <row r="6" spans="1:7" ht="21" customHeight="1" thickBot="1">
      <c r="A6" s="61">
        <v>13</v>
      </c>
      <c r="B6" s="62" t="s">
        <v>514</v>
      </c>
      <c r="C6" s="134"/>
      <c r="D6" s="134">
        <v>2419723.77</v>
      </c>
      <c r="E6" s="134"/>
      <c r="F6" s="154">
        <f>'гүйлгээ баланс '!I171</f>
        <v>523145.38</v>
      </c>
    </row>
    <row r="7" spans="1:7" ht="21" customHeight="1" thickBot="1">
      <c r="A7" s="61">
        <v>14</v>
      </c>
      <c r="B7" s="62" t="s">
        <v>515</v>
      </c>
      <c r="C7" s="134"/>
      <c r="D7" s="134"/>
      <c r="E7" s="134"/>
      <c r="F7" s="154"/>
    </row>
    <row r="8" spans="1:7" ht="21" customHeight="1" thickBot="1">
      <c r="A8" s="61">
        <v>15</v>
      </c>
      <c r="B8" s="62" t="s">
        <v>516</v>
      </c>
      <c r="C8" s="134"/>
      <c r="D8" s="134">
        <v>0</v>
      </c>
      <c r="E8" s="134"/>
      <c r="F8" s="154">
        <v>0</v>
      </c>
    </row>
    <row r="9" spans="1:7" ht="21" customHeight="1" thickBot="1">
      <c r="A9" s="61">
        <v>16</v>
      </c>
      <c r="B9" s="62" t="s">
        <v>517</v>
      </c>
      <c r="C9" s="134"/>
      <c r="D9" s="134">
        <v>0</v>
      </c>
      <c r="E9" s="134"/>
      <c r="F9" s="156">
        <v>0</v>
      </c>
    </row>
    <row r="10" spans="1:7" ht="21" customHeight="1" thickBot="1">
      <c r="A10" s="61">
        <v>17</v>
      </c>
      <c r="B10" s="62" t="s">
        <v>518</v>
      </c>
      <c r="C10" s="134"/>
      <c r="D10" s="134">
        <v>0</v>
      </c>
      <c r="E10" s="134"/>
      <c r="F10" s="154">
        <v>0</v>
      </c>
    </row>
    <row r="11" spans="1:7" ht="21" customHeight="1" thickBot="1">
      <c r="A11" s="61">
        <v>18</v>
      </c>
      <c r="B11" s="62" t="s">
        <v>519</v>
      </c>
      <c r="C11" s="134"/>
      <c r="D11" s="134"/>
      <c r="E11" s="134"/>
      <c r="F11" s="154"/>
    </row>
    <row r="12" spans="1:7" ht="21" customHeight="1" thickBot="1">
      <c r="A12" s="61">
        <v>19</v>
      </c>
      <c r="B12" s="62" t="s">
        <v>520</v>
      </c>
      <c r="C12" s="134"/>
      <c r="D12" s="134">
        <v>0</v>
      </c>
      <c r="E12" s="134"/>
      <c r="F12" s="154">
        <v>0</v>
      </c>
    </row>
    <row r="13" spans="1:7" ht="21" customHeight="1" thickBot="1">
      <c r="A13" s="61">
        <v>20</v>
      </c>
      <c r="B13" s="62" t="s">
        <v>234</v>
      </c>
      <c r="C13" s="157"/>
      <c r="D13" s="157">
        <v>113636.36</v>
      </c>
      <c r="E13" s="157"/>
      <c r="F13" s="158"/>
    </row>
    <row r="14" spans="1:7" ht="21" customHeight="1" thickBot="1">
      <c r="A14" s="61">
        <v>21</v>
      </c>
      <c r="B14" s="62" t="s">
        <v>521</v>
      </c>
      <c r="C14" s="157"/>
      <c r="D14" s="157">
        <v>18920</v>
      </c>
      <c r="E14" s="157"/>
      <c r="F14" s="158"/>
    </row>
    <row r="15" spans="1:7" ht="21" customHeight="1" thickBot="1">
      <c r="A15" s="61">
        <v>22</v>
      </c>
      <c r="B15" s="62" t="s">
        <v>613</v>
      </c>
      <c r="C15" s="157"/>
      <c r="D15" s="157"/>
      <c r="E15" s="157"/>
      <c r="F15" s="158"/>
    </row>
    <row r="16" spans="1:7" ht="13.5" thickBot="1">
      <c r="A16" s="61">
        <v>23</v>
      </c>
      <c r="B16" s="62" t="s">
        <v>242</v>
      </c>
      <c r="C16" s="157">
        <v>0</v>
      </c>
      <c r="D16" s="157">
        <f>SUM('тод-18-20'!D40:D46)+SUM('тод20-21'!D1:D15)</f>
        <v>29380172.349999998</v>
      </c>
      <c r="E16" s="157">
        <f>SUM('тод-18-20'!E40:E46)+SUM('тод20-21'!E1:E15)</f>
        <v>0</v>
      </c>
      <c r="F16" s="157">
        <f>SUM('тод-18-20'!F40:F46)+SUM('тод20-21'!F1:F15)</f>
        <v>24126116.059999999</v>
      </c>
      <c r="G16" s="135">
        <f>F16-IS!D16</f>
        <v>0</v>
      </c>
    </row>
    <row r="17" spans="1:6">
      <c r="A17" s="67"/>
      <c r="D17" s="135">
        <f>D16-IS!C16</f>
        <v>0</v>
      </c>
    </row>
    <row r="18" spans="1:6">
      <c r="A18" s="67" t="s">
        <v>522</v>
      </c>
      <c r="F18" s="54"/>
    </row>
    <row r="19" spans="1:6" ht="13.5" thickBot="1">
      <c r="A19" s="67"/>
    </row>
    <row r="20" spans="1:6" ht="13.5" thickBot="1">
      <c r="A20" s="110" t="s">
        <v>0</v>
      </c>
      <c r="B20" s="111" t="s">
        <v>499</v>
      </c>
      <c r="C20" s="60" t="s">
        <v>523</v>
      </c>
      <c r="D20" s="60" t="s">
        <v>465</v>
      </c>
    </row>
    <row r="21" spans="1:6" ht="19.5" customHeight="1" thickBot="1">
      <c r="A21" s="61">
        <v>1</v>
      </c>
      <c r="B21" s="62" t="s">
        <v>524</v>
      </c>
      <c r="C21" s="82"/>
      <c r="D21" s="122">
        <v>0</v>
      </c>
    </row>
    <row r="22" spans="1:6" ht="19.5" customHeight="1" thickBot="1">
      <c r="A22" s="61">
        <v>2</v>
      </c>
      <c r="B22" s="62" t="s">
        <v>525</v>
      </c>
      <c r="C22" s="82"/>
      <c r="D22" s="122">
        <v>0</v>
      </c>
    </row>
    <row r="23" spans="1:6" ht="19.5" customHeight="1" thickBot="1">
      <c r="A23" s="61">
        <v>3</v>
      </c>
      <c r="B23" s="62" t="s">
        <v>526</v>
      </c>
      <c r="C23" s="82"/>
      <c r="D23" s="122">
        <v>0</v>
      </c>
    </row>
    <row r="24" spans="1:6" ht="19.5" customHeight="1" thickBot="1">
      <c r="A24" s="61">
        <v>4</v>
      </c>
      <c r="B24" s="62" t="s">
        <v>612</v>
      </c>
      <c r="C24" s="82"/>
      <c r="D24" s="122">
        <v>0</v>
      </c>
    </row>
    <row r="25" spans="1:6" ht="19.5" customHeight="1" thickBot="1">
      <c r="A25" s="97">
        <v>5</v>
      </c>
      <c r="B25" s="62" t="s">
        <v>242</v>
      </c>
      <c r="C25" s="62"/>
      <c r="D25" s="108">
        <f>SUM(D21:D24)</f>
        <v>0</v>
      </c>
    </row>
    <row r="26" spans="1:6" ht="19.5" customHeight="1">
      <c r="A26" s="67"/>
    </row>
    <row r="27" spans="1:6" ht="15.75">
      <c r="A27" s="381" t="s">
        <v>527</v>
      </c>
      <c r="B27" s="381"/>
      <c r="C27" s="381"/>
      <c r="D27" s="381"/>
    </row>
    <row r="28" spans="1:6" ht="13.5" thickBot="1">
      <c r="A28" s="66"/>
    </row>
    <row r="29" spans="1:6" ht="25.5" customHeight="1" thickBot="1">
      <c r="A29" s="334" t="s">
        <v>408</v>
      </c>
      <c r="B29" s="334" t="s">
        <v>528</v>
      </c>
      <c r="C29" s="366" t="s">
        <v>529</v>
      </c>
      <c r="D29" s="367"/>
    </row>
    <row r="30" spans="1:6" ht="13.5" thickBot="1">
      <c r="A30" s="336"/>
      <c r="B30" s="336"/>
      <c r="C30" s="82" t="s">
        <v>464</v>
      </c>
      <c r="D30" s="82" t="s">
        <v>465</v>
      </c>
    </row>
    <row r="31" spans="1:6" ht="45.75" customHeight="1" thickBot="1">
      <c r="A31" s="61" t="s">
        <v>530</v>
      </c>
      <c r="B31" s="82"/>
      <c r="C31" s="82"/>
      <c r="D31" s="82"/>
    </row>
    <row r="32" spans="1:6" ht="13.5" thickBot="1">
      <c r="A32" s="61"/>
      <c r="B32" s="82"/>
      <c r="C32" s="82"/>
      <c r="D32" s="82"/>
    </row>
    <row r="33" spans="1:5" ht="26.25" thickBot="1">
      <c r="A33" s="61" t="s">
        <v>531</v>
      </c>
      <c r="B33" s="82"/>
      <c r="C33" s="82"/>
      <c r="D33" s="82"/>
    </row>
    <row r="34" spans="1:5" ht="13.5" thickBot="1">
      <c r="A34" s="61"/>
      <c r="B34" s="82"/>
      <c r="C34" s="82"/>
      <c r="D34" s="82"/>
    </row>
    <row r="35" spans="1:5" ht="26.25" thickBot="1">
      <c r="A35" s="61" t="s">
        <v>532</v>
      </c>
      <c r="B35" s="157">
        <v>32400000</v>
      </c>
      <c r="C35" s="62"/>
      <c r="D35" s="108">
        <f>'тод-18-20'!F40</f>
        <v>17360870</v>
      </c>
    </row>
    <row r="36" spans="1:5" ht="13.5" thickBot="1">
      <c r="A36" s="61"/>
      <c r="B36" s="62"/>
      <c r="C36" s="62"/>
      <c r="D36" s="62"/>
    </row>
    <row r="37" spans="1:5" ht="13.5" thickBot="1">
      <c r="A37" s="61" t="s">
        <v>242</v>
      </c>
      <c r="B37" s="157">
        <f>SUM(B31:B36)</f>
        <v>32400000</v>
      </c>
      <c r="C37" s="62">
        <f t="shared" ref="C37:D37" si="0">SUM(C31:C36)</f>
        <v>0</v>
      </c>
      <c r="D37" s="157">
        <f t="shared" si="0"/>
        <v>17360870</v>
      </c>
      <c r="E37" s="62"/>
    </row>
    <row r="38" spans="1:5">
      <c r="A38" s="67"/>
    </row>
    <row r="39" spans="1:5">
      <c r="A39" s="67"/>
    </row>
    <row r="40" spans="1:5" ht="21" customHeight="1" thickBot="1">
      <c r="A40" s="340" t="s">
        <v>533</v>
      </c>
      <c r="B40" s="383"/>
      <c r="C40" s="383"/>
      <c r="D40" s="383"/>
      <c r="E40" s="383"/>
    </row>
    <row r="41" spans="1:5" ht="13.5" thickBot="1">
      <c r="A41" s="110" t="s">
        <v>0</v>
      </c>
      <c r="B41" s="60" t="s">
        <v>24</v>
      </c>
      <c r="C41" s="60" t="s">
        <v>464</v>
      </c>
      <c r="D41" s="111" t="s">
        <v>465</v>
      </c>
    </row>
    <row r="42" spans="1:5" ht="27.75" customHeight="1" thickBot="1">
      <c r="A42" s="97">
        <v>1</v>
      </c>
      <c r="B42" s="62" t="s">
        <v>534</v>
      </c>
      <c r="C42" s="72">
        <v>0</v>
      </c>
      <c r="D42" s="72"/>
    </row>
    <row r="43" spans="1:5" ht="27.75" customHeight="1" thickBot="1">
      <c r="A43" s="61">
        <v>2</v>
      </c>
      <c r="B43" s="62" t="s">
        <v>535</v>
      </c>
      <c r="C43" s="73"/>
      <c r="D43" s="73"/>
    </row>
    <row r="44" spans="1:5" ht="27.75" customHeight="1" thickBot="1">
      <c r="A44" s="61">
        <v>3</v>
      </c>
      <c r="B44" s="62" t="s">
        <v>536</v>
      </c>
      <c r="C44" s="73"/>
      <c r="D44" s="73">
        <f>D42</f>
        <v>0</v>
      </c>
    </row>
    <row r="45" spans="1:5" ht="27.75" customHeight="1">
      <c r="A45" s="67" t="s">
        <v>537</v>
      </c>
    </row>
    <row r="46" spans="1:5">
      <c r="A46" s="67"/>
    </row>
    <row r="47" spans="1:5">
      <c r="A47" s="86"/>
      <c r="B47" s="86"/>
    </row>
    <row r="48" spans="1:5">
      <c r="A48" s="87"/>
      <c r="B48" s="87"/>
    </row>
    <row r="49" spans="1:2">
      <c r="A49" s="87"/>
      <c r="B49" s="87"/>
    </row>
    <row r="50" spans="1:2">
      <c r="A50" s="87"/>
      <c r="B50" s="87"/>
    </row>
    <row r="51" spans="1:2">
      <c r="A51" s="87"/>
      <c r="B51" s="87"/>
    </row>
    <row r="52" spans="1:2">
      <c r="A52" s="123" t="s">
        <v>538</v>
      </c>
    </row>
  </sheetData>
  <mergeCells count="5">
    <mergeCell ref="A27:D27"/>
    <mergeCell ref="A29:A30"/>
    <mergeCell ref="B29:B30"/>
    <mergeCell ref="C29:D29"/>
    <mergeCell ref="A40:E40"/>
  </mergeCells>
  <pageMargins left="0.7" right="0.7" top="0.75" bottom="0.75" header="0.3" footer="0.3"/>
  <pageSetup scale="69" orientation="portrait" horizontalDpi="360" verticalDpi="36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43"/>
  <sheetViews>
    <sheetView view="pageBreakPreview" zoomScale="60" zoomScaleNormal="100" workbookViewId="0">
      <selection activeCell="S16" sqref="S16"/>
    </sheetView>
  </sheetViews>
  <sheetFormatPr defaultRowHeight="12.75"/>
  <cols>
    <col min="1" max="1" width="12.5703125" customWidth="1"/>
    <col min="2" max="2" width="24.42578125" customWidth="1"/>
    <col min="3" max="5" width="15.42578125" customWidth="1"/>
    <col min="257" max="257" width="12.5703125" customWidth="1"/>
    <col min="258" max="258" width="24.42578125" customWidth="1"/>
    <col min="259" max="261" width="15.42578125" customWidth="1"/>
    <col min="513" max="513" width="12.5703125" customWidth="1"/>
    <col min="514" max="514" width="24.42578125" customWidth="1"/>
    <col min="515" max="517" width="15.42578125" customWidth="1"/>
    <col min="769" max="769" width="12.5703125" customWidth="1"/>
    <col min="770" max="770" width="24.42578125" customWidth="1"/>
    <col min="771" max="773" width="15.42578125" customWidth="1"/>
    <col min="1025" max="1025" width="12.5703125" customWidth="1"/>
    <col min="1026" max="1026" width="24.42578125" customWidth="1"/>
    <col min="1027" max="1029" width="15.42578125" customWidth="1"/>
    <col min="1281" max="1281" width="12.5703125" customWidth="1"/>
    <col min="1282" max="1282" width="24.42578125" customWidth="1"/>
    <col min="1283" max="1285" width="15.42578125" customWidth="1"/>
    <col min="1537" max="1537" width="12.5703125" customWidth="1"/>
    <col min="1538" max="1538" width="24.42578125" customWidth="1"/>
    <col min="1539" max="1541" width="15.42578125" customWidth="1"/>
    <col min="1793" max="1793" width="12.5703125" customWidth="1"/>
    <col min="1794" max="1794" width="24.42578125" customWidth="1"/>
    <col min="1795" max="1797" width="15.42578125" customWidth="1"/>
    <col min="2049" max="2049" width="12.5703125" customWidth="1"/>
    <col min="2050" max="2050" width="24.42578125" customWidth="1"/>
    <col min="2051" max="2053" width="15.42578125" customWidth="1"/>
    <col min="2305" max="2305" width="12.5703125" customWidth="1"/>
    <col min="2306" max="2306" width="24.42578125" customWidth="1"/>
    <col min="2307" max="2309" width="15.42578125" customWidth="1"/>
    <col min="2561" max="2561" width="12.5703125" customWidth="1"/>
    <col min="2562" max="2562" width="24.42578125" customWidth="1"/>
    <col min="2563" max="2565" width="15.42578125" customWidth="1"/>
    <col min="2817" max="2817" width="12.5703125" customWidth="1"/>
    <col min="2818" max="2818" width="24.42578125" customWidth="1"/>
    <col min="2819" max="2821" width="15.42578125" customWidth="1"/>
    <col min="3073" max="3073" width="12.5703125" customWidth="1"/>
    <col min="3074" max="3074" width="24.42578125" customWidth="1"/>
    <col min="3075" max="3077" width="15.42578125" customWidth="1"/>
    <col min="3329" max="3329" width="12.5703125" customWidth="1"/>
    <col min="3330" max="3330" width="24.42578125" customWidth="1"/>
    <col min="3331" max="3333" width="15.42578125" customWidth="1"/>
    <col min="3585" max="3585" width="12.5703125" customWidth="1"/>
    <col min="3586" max="3586" width="24.42578125" customWidth="1"/>
    <col min="3587" max="3589" width="15.42578125" customWidth="1"/>
    <col min="3841" max="3841" width="12.5703125" customWidth="1"/>
    <col min="3842" max="3842" width="24.42578125" customWidth="1"/>
    <col min="3843" max="3845" width="15.42578125" customWidth="1"/>
    <col min="4097" max="4097" width="12.5703125" customWidth="1"/>
    <col min="4098" max="4098" width="24.42578125" customWidth="1"/>
    <col min="4099" max="4101" width="15.42578125" customWidth="1"/>
    <col min="4353" max="4353" width="12.5703125" customWidth="1"/>
    <col min="4354" max="4354" width="24.42578125" customWidth="1"/>
    <col min="4355" max="4357" width="15.42578125" customWidth="1"/>
    <col min="4609" max="4609" width="12.5703125" customWidth="1"/>
    <col min="4610" max="4610" width="24.42578125" customWidth="1"/>
    <col min="4611" max="4613" width="15.42578125" customWidth="1"/>
    <col min="4865" max="4865" width="12.5703125" customWidth="1"/>
    <col min="4866" max="4866" width="24.42578125" customWidth="1"/>
    <col min="4867" max="4869" width="15.42578125" customWidth="1"/>
    <col min="5121" max="5121" width="12.5703125" customWidth="1"/>
    <col min="5122" max="5122" width="24.42578125" customWidth="1"/>
    <col min="5123" max="5125" width="15.42578125" customWidth="1"/>
    <col min="5377" max="5377" width="12.5703125" customWidth="1"/>
    <col min="5378" max="5378" width="24.42578125" customWidth="1"/>
    <col min="5379" max="5381" width="15.42578125" customWidth="1"/>
    <col min="5633" max="5633" width="12.5703125" customWidth="1"/>
    <col min="5634" max="5634" width="24.42578125" customWidth="1"/>
    <col min="5635" max="5637" width="15.42578125" customWidth="1"/>
    <col min="5889" max="5889" width="12.5703125" customWidth="1"/>
    <col min="5890" max="5890" width="24.42578125" customWidth="1"/>
    <col min="5891" max="5893" width="15.42578125" customWidth="1"/>
    <col min="6145" max="6145" width="12.5703125" customWidth="1"/>
    <col min="6146" max="6146" width="24.42578125" customWidth="1"/>
    <col min="6147" max="6149" width="15.42578125" customWidth="1"/>
    <col min="6401" max="6401" width="12.5703125" customWidth="1"/>
    <col min="6402" max="6402" width="24.42578125" customWidth="1"/>
    <col min="6403" max="6405" width="15.42578125" customWidth="1"/>
    <col min="6657" max="6657" width="12.5703125" customWidth="1"/>
    <col min="6658" max="6658" width="24.42578125" customWidth="1"/>
    <col min="6659" max="6661" width="15.42578125" customWidth="1"/>
    <col min="6913" max="6913" width="12.5703125" customWidth="1"/>
    <col min="6914" max="6914" width="24.42578125" customWidth="1"/>
    <col min="6915" max="6917" width="15.42578125" customWidth="1"/>
    <col min="7169" max="7169" width="12.5703125" customWidth="1"/>
    <col min="7170" max="7170" width="24.42578125" customWidth="1"/>
    <col min="7171" max="7173" width="15.42578125" customWidth="1"/>
    <col min="7425" max="7425" width="12.5703125" customWidth="1"/>
    <col min="7426" max="7426" width="24.42578125" customWidth="1"/>
    <col min="7427" max="7429" width="15.42578125" customWidth="1"/>
    <col min="7681" max="7681" width="12.5703125" customWidth="1"/>
    <col min="7682" max="7682" width="24.42578125" customWidth="1"/>
    <col min="7683" max="7685" width="15.42578125" customWidth="1"/>
    <col min="7937" max="7937" width="12.5703125" customWidth="1"/>
    <col min="7938" max="7938" width="24.42578125" customWidth="1"/>
    <col min="7939" max="7941" width="15.42578125" customWidth="1"/>
    <col min="8193" max="8193" width="12.5703125" customWidth="1"/>
    <col min="8194" max="8194" width="24.42578125" customWidth="1"/>
    <col min="8195" max="8197" width="15.42578125" customWidth="1"/>
    <col min="8449" max="8449" width="12.5703125" customWidth="1"/>
    <col min="8450" max="8450" width="24.42578125" customWidth="1"/>
    <col min="8451" max="8453" width="15.42578125" customWidth="1"/>
    <col min="8705" max="8705" width="12.5703125" customWidth="1"/>
    <col min="8706" max="8706" width="24.42578125" customWidth="1"/>
    <col min="8707" max="8709" width="15.42578125" customWidth="1"/>
    <col min="8961" max="8961" width="12.5703125" customWidth="1"/>
    <col min="8962" max="8962" width="24.42578125" customWidth="1"/>
    <col min="8963" max="8965" width="15.42578125" customWidth="1"/>
    <col min="9217" max="9217" width="12.5703125" customWidth="1"/>
    <col min="9218" max="9218" width="24.42578125" customWidth="1"/>
    <col min="9219" max="9221" width="15.42578125" customWidth="1"/>
    <col min="9473" max="9473" width="12.5703125" customWidth="1"/>
    <col min="9474" max="9474" width="24.42578125" customWidth="1"/>
    <col min="9475" max="9477" width="15.42578125" customWidth="1"/>
    <col min="9729" max="9729" width="12.5703125" customWidth="1"/>
    <col min="9730" max="9730" width="24.42578125" customWidth="1"/>
    <col min="9731" max="9733" width="15.42578125" customWidth="1"/>
    <col min="9985" max="9985" width="12.5703125" customWidth="1"/>
    <col min="9986" max="9986" width="24.42578125" customWidth="1"/>
    <col min="9987" max="9989" width="15.42578125" customWidth="1"/>
    <col min="10241" max="10241" width="12.5703125" customWidth="1"/>
    <col min="10242" max="10242" width="24.42578125" customWidth="1"/>
    <col min="10243" max="10245" width="15.42578125" customWidth="1"/>
    <col min="10497" max="10497" width="12.5703125" customWidth="1"/>
    <col min="10498" max="10498" width="24.42578125" customWidth="1"/>
    <col min="10499" max="10501" width="15.42578125" customWidth="1"/>
    <col min="10753" max="10753" width="12.5703125" customWidth="1"/>
    <col min="10754" max="10754" width="24.42578125" customWidth="1"/>
    <col min="10755" max="10757" width="15.42578125" customWidth="1"/>
    <col min="11009" max="11009" width="12.5703125" customWidth="1"/>
    <col min="11010" max="11010" width="24.42578125" customWidth="1"/>
    <col min="11011" max="11013" width="15.42578125" customWidth="1"/>
    <col min="11265" max="11265" width="12.5703125" customWidth="1"/>
    <col min="11266" max="11266" width="24.42578125" customWidth="1"/>
    <col min="11267" max="11269" width="15.42578125" customWidth="1"/>
    <col min="11521" max="11521" width="12.5703125" customWidth="1"/>
    <col min="11522" max="11522" width="24.42578125" customWidth="1"/>
    <col min="11523" max="11525" width="15.42578125" customWidth="1"/>
    <col min="11777" max="11777" width="12.5703125" customWidth="1"/>
    <col min="11778" max="11778" width="24.42578125" customWidth="1"/>
    <col min="11779" max="11781" width="15.42578125" customWidth="1"/>
    <col min="12033" max="12033" width="12.5703125" customWidth="1"/>
    <col min="12034" max="12034" width="24.42578125" customWidth="1"/>
    <col min="12035" max="12037" width="15.42578125" customWidth="1"/>
    <col min="12289" max="12289" width="12.5703125" customWidth="1"/>
    <col min="12290" max="12290" width="24.42578125" customWidth="1"/>
    <col min="12291" max="12293" width="15.42578125" customWidth="1"/>
    <col min="12545" max="12545" width="12.5703125" customWidth="1"/>
    <col min="12546" max="12546" width="24.42578125" customWidth="1"/>
    <col min="12547" max="12549" width="15.42578125" customWidth="1"/>
    <col min="12801" max="12801" width="12.5703125" customWidth="1"/>
    <col min="12802" max="12802" width="24.42578125" customWidth="1"/>
    <col min="12803" max="12805" width="15.42578125" customWidth="1"/>
    <col min="13057" max="13057" width="12.5703125" customWidth="1"/>
    <col min="13058" max="13058" width="24.42578125" customWidth="1"/>
    <col min="13059" max="13061" width="15.42578125" customWidth="1"/>
    <col min="13313" max="13313" width="12.5703125" customWidth="1"/>
    <col min="13314" max="13314" width="24.42578125" customWidth="1"/>
    <col min="13315" max="13317" width="15.42578125" customWidth="1"/>
    <col min="13569" max="13569" width="12.5703125" customWidth="1"/>
    <col min="13570" max="13570" width="24.42578125" customWidth="1"/>
    <col min="13571" max="13573" width="15.42578125" customWidth="1"/>
    <col min="13825" max="13825" width="12.5703125" customWidth="1"/>
    <col min="13826" max="13826" width="24.42578125" customWidth="1"/>
    <col min="13827" max="13829" width="15.42578125" customWidth="1"/>
    <col min="14081" max="14081" width="12.5703125" customWidth="1"/>
    <col min="14082" max="14082" width="24.42578125" customWidth="1"/>
    <col min="14083" max="14085" width="15.42578125" customWidth="1"/>
    <col min="14337" max="14337" width="12.5703125" customWidth="1"/>
    <col min="14338" max="14338" width="24.42578125" customWidth="1"/>
    <col min="14339" max="14341" width="15.42578125" customWidth="1"/>
    <col min="14593" max="14593" width="12.5703125" customWidth="1"/>
    <col min="14594" max="14594" width="24.42578125" customWidth="1"/>
    <col min="14595" max="14597" width="15.42578125" customWidth="1"/>
    <col min="14849" max="14849" width="12.5703125" customWidth="1"/>
    <col min="14850" max="14850" width="24.42578125" customWidth="1"/>
    <col min="14851" max="14853" width="15.42578125" customWidth="1"/>
    <col min="15105" max="15105" width="12.5703125" customWidth="1"/>
    <col min="15106" max="15106" width="24.42578125" customWidth="1"/>
    <col min="15107" max="15109" width="15.42578125" customWidth="1"/>
    <col min="15361" max="15361" width="12.5703125" customWidth="1"/>
    <col min="15362" max="15362" width="24.42578125" customWidth="1"/>
    <col min="15363" max="15365" width="15.42578125" customWidth="1"/>
    <col min="15617" max="15617" width="12.5703125" customWidth="1"/>
    <col min="15618" max="15618" width="24.42578125" customWidth="1"/>
    <col min="15619" max="15621" width="15.42578125" customWidth="1"/>
    <col min="15873" max="15873" width="12.5703125" customWidth="1"/>
    <col min="15874" max="15874" width="24.42578125" customWidth="1"/>
    <col min="15875" max="15877" width="15.42578125" customWidth="1"/>
    <col min="16129" max="16129" width="12.5703125" customWidth="1"/>
    <col min="16130" max="16130" width="24.42578125" customWidth="1"/>
    <col min="16131" max="16133" width="15.42578125" customWidth="1"/>
  </cols>
  <sheetData>
    <row r="1" spans="1:8">
      <c r="A1" s="370" t="s">
        <v>539</v>
      </c>
      <c r="B1" s="338"/>
      <c r="C1" s="338"/>
      <c r="D1" s="338"/>
      <c r="E1" s="338"/>
      <c r="F1" s="338"/>
      <c r="G1" s="338"/>
      <c r="H1" s="338"/>
    </row>
    <row r="2" spans="1:8">
      <c r="A2" s="76"/>
    </row>
    <row r="3" spans="1:8">
      <c r="A3" s="384" t="s">
        <v>540</v>
      </c>
      <c r="B3" s="384"/>
      <c r="C3" s="384"/>
      <c r="D3" s="384"/>
      <c r="E3" s="384"/>
      <c r="F3" s="384"/>
      <c r="G3" s="384"/>
      <c r="H3" s="384"/>
    </row>
    <row r="4" spans="1:8" ht="13.5" thickBot="1">
      <c r="A4" s="66"/>
    </row>
    <row r="5" spans="1:8" ht="39" thickBot="1">
      <c r="A5" s="110" t="s">
        <v>24</v>
      </c>
      <c r="B5" s="111" t="s">
        <v>541</v>
      </c>
      <c r="C5" s="111" t="s">
        <v>542</v>
      </c>
      <c r="D5" s="111" t="s">
        <v>543</v>
      </c>
      <c r="E5" s="111" t="s">
        <v>544</v>
      </c>
    </row>
    <row r="6" spans="1:8" ht="13.5" thickBot="1">
      <c r="A6" s="61" t="s">
        <v>545</v>
      </c>
      <c r="B6" s="62"/>
      <c r="C6" s="62"/>
      <c r="D6" s="62"/>
      <c r="E6" s="62"/>
    </row>
    <row r="7" spans="1:8" ht="39" thickBot="1">
      <c r="A7" s="61" t="s">
        <v>546</v>
      </c>
      <c r="B7" s="62" t="s">
        <v>547</v>
      </c>
      <c r="C7" s="62"/>
      <c r="D7" s="62"/>
      <c r="E7" s="62"/>
    </row>
    <row r="8" spans="1:8" ht="26.25" thickBot="1">
      <c r="A8" s="61" t="s">
        <v>548</v>
      </c>
      <c r="B8" s="62"/>
      <c r="C8" s="62"/>
      <c r="D8" s="62"/>
      <c r="E8" s="62"/>
    </row>
    <row r="9" spans="1:8">
      <c r="A9" s="66"/>
    </row>
    <row r="10" spans="1:8">
      <c r="A10" s="325" t="s">
        <v>549</v>
      </c>
      <c r="B10" s="325"/>
      <c r="C10" s="325"/>
      <c r="D10" s="325"/>
      <c r="E10" s="325"/>
    </row>
    <row r="11" spans="1:8" ht="13.5" thickBot="1">
      <c r="A11" s="384" t="s">
        <v>550</v>
      </c>
      <c r="B11" s="384"/>
      <c r="C11" s="384"/>
      <c r="D11" s="384"/>
      <c r="E11" s="384"/>
      <c r="F11" s="384"/>
      <c r="G11" s="384"/>
    </row>
    <row r="12" spans="1:8" ht="13.5" thickBot="1">
      <c r="A12" s="110" t="s">
        <v>0</v>
      </c>
      <c r="B12" s="111" t="s">
        <v>551</v>
      </c>
      <c r="C12" s="60" t="s">
        <v>464</v>
      </c>
      <c r="D12" s="60" t="s">
        <v>465</v>
      </c>
    </row>
    <row r="13" spans="1:8" ht="26.25" thickBot="1">
      <c r="A13" s="70">
        <v>1</v>
      </c>
      <c r="B13" s="71" t="s">
        <v>552</v>
      </c>
      <c r="C13" s="71"/>
      <c r="D13" s="71"/>
    </row>
    <row r="14" spans="1:8" ht="26.25" thickBot="1">
      <c r="A14" s="70">
        <v>2</v>
      </c>
      <c r="B14" s="71" t="s">
        <v>553</v>
      </c>
      <c r="C14" s="71"/>
      <c r="D14" s="71"/>
    </row>
    <row r="15" spans="1:8" ht="26.25" thickBot="1">
      <c r="A15" s="70">
        <v>3</v>
      </c>
      <c r="B15" s="71" t="s">
        <v>554</v>
      </c>
      <c r="C15" s="71"/>
      <c r="D15" s="71"/>
    </row>
    <row r="16" spans="1:8" ht="13.5" thickBot="1">
      <c r="A16" s="70">
        <v>6</v>
      </c>
      <c r="B16" s="71" t="s">
        <v>242</v>
      </c>
      <c r="C16" s="71"/>
      <c r="D16" s="71"/>
    </row>
    <row r="17" spans="1:12">
      <c r="A17" s="66"/>
    </row>
    <row r="18" spans="1:12" ht="16.5" thickBot="1">
      <c r="A18" s="378" t="s">
        <v>555</v>
      </c>
      <c r="B18" s="378"/>
      <c r="C18" s="378"/>
      <c r="D18" s="378"/>
      <c r="E18" s="378"/>
      <c r="F18" s="378"/>
    </row>
    <row r="19" spans="1:12" ht="26.25" thickBot="1">
      <c r="A19" s="59" t="s">
        <v>0</v>
      </c>
      <c r="B19" s="60" t="s">
        <v>556</v>
      </c>
      <c r="C19" s="60" t="s">
        <v>557</v>
      </c>
      <c r="D19" s="111" t="s">
        <v>235</v>
      </c>
      <c r="E19" s="111" t="s">
        <v>544</v>
      </c>
    </row>
    <row r="20" spans="1:12" ht="13.5" thickBot="1">
      <c r="A20" s="61">
        <v>1</v>
      </c>
      <c r="B20" s="124"/>
      <c r="C20" s="62"/>
      <c r="D20" s="62"/>
      <c r="E20" s="62"/>
    </row>
    <row r="21" spans="1:12" ht="13.5" thickBot="1">
      <c r="A21" s="61">
        <v>2</v>
      </c>
      <c r="B21" s="62"/>
      <c r="C21" s="62"/>
      <c r="D21" s="62"/>
      <c r="E21" s="62"/>
    </row>
    <row r="22" spans="1:12">
      <c r="A22" s="67"/>
    </row>
    <row r="23" spans="1:12">
      <c r="A23" s="356" t="s">
        <v>558</v>
      </c>
      <c r="B23" s="338"/>
      <c r="C23" s="338"/>
      <c r="D23" s="338"/>
      <c r="E23" s="338"/>
    </row>
    <row r="24" spans="1:12">
      <c r="A24" s="105" t="s">
        <v>559</v>
      </c>
      <c r="B24" s="67"/>
      <c r="C24" s="67"/>
      <c r="D24" s="67"/>
      <c r="E24" s="67"/>
      <c r="F24" s="67"/>
      <c r="G24" s="67"/>
      <c r="H24" s="67"/>
      <c r="I24" s="67"/>
      <c r="J24" s="67"/>
      <c r="K24" s="67"/>
      <c r="L24" s="67"/>
    </row>
    <row r="25" spans="1:12">
      <c r="A25" s="86"/>
      <c r="B25" s="86"/>
    </row>
    <row r="26" spans="1:12">
      <c r="A26" s="87"/>
      <c r="B26" s="87"/>
    </row>
    <row r="27" spans="1:12">
      <c r="A27" s="87"/>
      <c r="B27" s="87"/>
    </row>
    <row r="28" spans="1:12">
      <c r="A28" s="76"/>
    </row>
    <row r="29" spans="1:12">
      <c r="A29" s="356" t="s">
        <v>560</v>
      </c>
      <c r="B29" s="338"/>
      <c r="C29" s="338"/>
      <c r="D29" s="338"/>
      <c r="E29" s="338"/>
    </row>
    <row r="30" spans="1:12">
      <c r="A30" s="67"/>
    </row>
    <row r="31" spans="1:12">
      <c r="A31" s="328" t="s">
        <v>561</v>
      </c>
      <c r="B31" s="328"/>
      <c r="C31" s="328"/>
      <c r="D31" s="328"/>
      <c r="E31" s="328"/>
    </row>
    <row r="32" spans="1:12">
      <c r="A32" s="67"/>
    </row>
    <row r="33" spans="1:2">
      <c r="A33" s="86"/>
      <c r="B33" s="86"/>
    </row>
    <row r="34" spans="1:2">
      <c r="A34" s="87"/>
      <c r="B34" s="87"/>
    </row>
    <row r="35" spans="1:2">
      <c r="A35" s="87"/>
      <c r="B35" s="87"/>
    </row>
    <row r="36" spans="1:2">
      <c r="A36" s="67"/>
    </row>
    <row r="37" spans="1:2">
      <c r="A37" s="67"/>
    </row>
    <row r="38" spans="1:2">
      <c r="A38" s="67"/>
    </row>
    <row r="42" spans="1:2">
      <c r="A42" s="102" t="s">
        <v>562</v>
      </c>
    </row>
    <row r="43" spans="1:2">
      <c r="A43" s="102" t="s">
        <v>563</v>
      </c>
    </row>
  </sheetData>
  <mergeCells count="8">
    <mergeCell ref="A29:E29"/>
    <mergeCell ref="A31:E31"/>
    <mergeCell ref="A1:H1"/>
    <mergeCell ref="A3:H3"/>
    <mergeCell ref="A10:E10"/>
    <mergeCell ref="A11:G11"/>
    <mergeCell ref="A18:F18"/>
    <mergeCell ref="A23:E23"/>
  </mergeCells>
  <hyperlinks>
    <hyperlink ref="A3" location="_ftn1" display="_ftn1" xr:uid="{00000000-0004-0000-1300-000000000000}"/>
    <hyperlink ref="A11" location="_ftn2" display="_ftn2" xr:uid="{00000000-0004-0000-1300-000001000000}"/>
    <hyperlink ref="A42" location="_ftnref1" display="_ftnref1" xr:uid="{00000000-0004-0000-1300-000002000000}"/>
    <hyperlink ref="A43" location="_ftnref2" display="_ftnref2" xr:uid="{00000000-0004-0000-1300-000003000000}"/>
  </hyperlinks>
  <pageMargins left="0.7" right="0.7" top="0.75" bottom="0.75" header="0.3" footer="0.3"/>
  <pageSetup scale="71" orientation="portrait" horizontalDpi="360" verticalDpi="36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33"/>
  <sheetViews>
    <sheetView view="pageBreakPreview" zoomScale="60" zoomScaleNormal="100" workbookViewId="0">
      <selection sqref="A1:N1"/>
    </sheetView>
  </sheetViews>
  <sheetFormatPr defaultRowHeight="12.75"/>
  <cols>
    <col min="2" max="2" width="22.42578125" customWidth="1"/>
    <col min="3" max="3" width="5.5703125" customWidth="1"/>
    <col min="7" max="7" width="7.28515625" customWidth="1"/>
    <col min="258" max="258" width="22.42578125" customWidth="1"/>
    <col min="514" max="514" width="22.42578125" customWidth="1"/>
    <col min="770" max="770" width="22.42578125" customWidth="1"/>
    <col min="1026" max="1026" width="22.42578125" customWidth="1"/>
    <col min="1282" max="1282" width="22.42578125" customWidth="1"/>
    <col min="1538" max="1538" width="22.42578125" customWidth="1"/>
    <col min="1794" max="1794" width="22.42578125" customWidth="1"/>
    <col min="2050" max="2050" width="22.42578125" customWidth="1"/>
    <col min="2306" max="2306" width="22.42578125" customWidth="1"/>
    <col min="2562" max="2562" width="22.42578125" customWidth="1"/>
    <col min="2818" max="2818" width="22.42578125" customWidth="1"/>
    <col min="3074" max="3074" width="22.42578125" customWidth="1"/>
    <col min="3330" max="3330" width="22.42578125" customWidth="1"/>
    <col min="3586" max="3586" width="22.42578125" customWidth="1"/>
    <col min="3842" max="3842" width="22.42578125" customWidth="1"/>
    <col min="4098" max="4098" width="22.42578125" customWidth="1"/>
    <col min="4354" max="4354" width="22.42578125" customWidth="1"/>
    <col min="4610" max="4610" width="22.42578125" customWidth="1"/>
    <col min="4866" max="4866" width="22.42578125" customWidth="1"/>
    <col min="5122" max="5122" width="22.42578125" customWidth="1"/>
    <col min="5378" max="5378" width="22.42578125" customWidth="1"/>
    <col min="5634" max="5634" width="22.42578125" customWidth="1"/>
    <col min="5890" max="5890" width="22.42578125" customWidth="1"/>
    <col min="6146" max="6146" width="22.42578125" customWidth="1"/>
    <col min="6402" max="6402" width="22.42578125" customWidth="1"/>
    <col min="6658" max="6658" width="22.42578125" customWidth="1"/>
    <col min="6914" max="6914" width="22.42578125" customWidth="1"/>
    <col min="7170" max="7170" width="22.42578125" customWidth="1"/>
    <col min="7426" max="7426" width="22.42578125" customWidth="1"/>
    <col min="7682" max="7682" width="22.42578125" customWidth="1"/>
    <col min="7938" max="7938" width="22.42578125" customWidth="1"/>
    <col min="8194" max="8194" width="22.42578125" customWidth="1"/>
    <col min="8450" max="8450" width="22.42578125" customWidth="1"/>
    <col min="8706" max="8706" width="22.42578125" customWidth="1"/>
    <col min="8962" max="8962" width="22.42578125" customWidth="1"/>
    <col min="9218" max="9218" width="22.42578125" customWidth="1"/>
    <col min="9474" max="9474" width="22.42578125" customWidth="1"/>
    <col min="9730" max="9730" width="22.42578125" customWidth="1"/>
    <col min="9986" max="9986" width="22.42578125" customWidth="1"/>
    <col min="10242" max="10242" width="22.42578125" customWidth="1"/>
    <col min="10498" max="10498" width="22.42578125" customWidth="1"/>
    <col min="10754" max="10754" width="22.42578125" customWidth="1"/>
    <col min="11010" max="11010" width="22.42578125" customWidth="1"/>
    <col min="11266" max="11266" width="22.42578125" customWidth="1"/>
    <col min="11522" max="11522" width="22.42578125" customWidth="1"/>
    <col min="11778" max="11778" width="22.42578125" customWidth="1"/>
    <col min="12034" max="12034" width="22.42578125" customWidth="1"/>
    <col min="12290" max="12290" width="22.42578125" customWidth="1"/>
    <col min="12546" max="12546" width="22.42578125" customWidth="1"/>
    <col min="12802" max="12802" width="22.42578125" customWidth="1"/>
    <col min="13058" max="13058" width="22.42578125" customWidth="1"/>
    <col min="13314" max="13314" width="22.42578125" customWidth="1"/>
    <col min="13570" max="13570" width="22.42578125" customWidth="1"/>
    <col min="13826" max="13826" width="22.42578125" customWidth="1"/>
    <col min="14082" max="14082" width="22.42578125" customWidth="1"/>
    <col min="14338" max="14338" width="22.42578125" customWidth="1"/>
    <col min="14594" max="14594" width="22.42578125" customWidth="1"/>
    <col min="14850" max="14850" width="22.42578125" customWidth="1"/>
    <col min="15106" max="15106" width="22.42578125" customWidth="1"/>
    <col min="15362" max="15362" width="22.42578125" customWidth="1"/>
    <col min="15618" max="15618" width="22.42578125" customWidth="1"/>
    <col min="15874" max="15874" width="22.42578125" customWidth="1"/>
    <col min="16130" max="16130" width="22.42578125" customWidth="1"/>
  </cols>
  <sheetData>
    <row r="1" spans="1:14" ht="19.5" thickBot="1">
      <c r="A1" s="371" t="s">
        <v>564</v>
      </c>
      <c r="B1" s="372"/>
      <c r="C1" s="372"/>
      <c r="D1" s="372"/>
      <c r="E1" s="372"/>
      <c r="F1" s="372"/>
      <c r="G1" s="372"/>
      <c r="H1" s="372"/>
      <c r="I1" s="372"/>
      <c r="J1" s="372"/>
      <c r="K1" s="372"/>
      <c r="L1" s="372"/>
      <c r="M1" s="372"/>
      <c r="N1" s="372"/>
    </row>
    <row r="2" spans="1:14" ht="13.5" thickBot="1">
      <c r="A2" s="385" t="s">
        <v>0</v>
      </c>
      <c r="B2" s="387" t="s">
        <v>24</v>
      </c>
      <c r="C2" s="387" t="s">
        <v>229</v>
      </c>
      <c r="D2" s="389" t="s">
        <v>565</v>
      </c>
      <c r="E2" s="390"/>
      <c r="F2" s="390"/>
      <c r="G2" s="390"/>
      <c r="H2" s="390"/>
      <c r="I2" s="390"/>
      <c r="J2" s="390"/>
      <c r="K2" s="390"/>
      <c r="L2" s="390"/>
      <c r="M2" s="391"/>
      <c r="N2" s="387" t="s">
        <v>230</v>
      </c>
    </row>
    <row r="3" spans="1:14" ht="45.75" thickBot="1">
      <c r="A3" s="386"/>
      <c r="B3" s="388"/>
      <c r="C3" s="388"/>
      <c r="D3" s="125" t="s">
        <v>566</v>
      </c>
      <c r="E3" s="125" t="s">
        <v>567</v>
      </c>
      <c r="F3" s="125" t="s">
        <v>568</v>
      </c>
      <c r="G3" s="125" t="s">
        <v>569</v>
      </c>
      <c r="H3" s="125" t="s">
        <v>570</v>
      </c>
      <c r="I3" s="125" t="s">
        <v>571</v>
      </c>
      <c r="J3" s="125" t="s">
        <v>572</v>
      </c>
      <c r="K3" s="125" t="s">
        <v>573</v>
      </c>
      <c r="L3" s="125" t="s">
        <v>574</v>
      </c>
      <c r="M3" s="125" t="s">
        <v>235</v>
      </c>
      <c r="N3" s="388"/>
    </row>
    <row r="4" spans="1:14" ht="13.5" thickBot="1">
      <c r="A4" s="126">
        <v>1</v>
      </c>
      <c r="B4" s="127" t="s">
        <v>575</v>
      </c>
      <c r="C4" s="128"/>
      <c r="D4" s="128"/>
      <c r="E4" s="128"/>
      <c r="F4" s="128"/>
      <c r="G4" s="128"/>
      <c r="H4" s="128"/>
      <c r="I4" s="128"/>
      <c r="J4" s="128"/>
      <c r="K4" s="128"/>
      <c r="L4" s="128"/>
      <c r="M4" s="128"/>
      <c r="N4" s="129"/>
    </row>
    <row r="5" spans="1:14" ht="13.5" thickBot="1">
      <c r="A5" s="130" t="s">
        <v>324</v>
      </c>
      <c r="B5" s="128" t="s">
        <v>316</v>
      </c>
      <c r="C5" s="128"/>
      <c r="D5" s="128"/>
      <c r="E5" s="128"/>
      <c r="F5" s="128"/>
      <c r="G5" s="128"/>
      <c r="H5" s="128"/>
      <c r="I5" s="128"/>
      <c r="J5" s="128"/>
      <c r="K5" s="128"/>
      <c r="L5" s="128"/>
      <c r="M5" s="128"/>
      <c r="N5" s="129"/>
    </row>
    <row r="6" spans="1:14" ht="13.5" thickBot="1">
      <c r="A6" s="130" t="s">
        <v>325</v>
      </c>
      <c r="B6" s="128" t="s">
        <v>317</v>
      </c>
      <c r="C6" s="128"/>
      <c r="D6" s="128"/>
      <c r="E6" s="128"/>
      <c r="F6" s="128"/>
      <c r="G6" s="128"/>
      <c r="H6" s="128"/>
      <c r="I6" s="128"/>
      <c r="J6" s="128"/>
      <c r="K6" s="128"/>
      <c r="L6" s="128"/>
      <c r="M6" s="128"/>
      <c r="N6" s="129"/>
    </row>
    <row r="7" spans="1:14" ht="23.25" thickBot="1">
      <c r="A7" s="130" t="s">
        <v>49</v>
      </c>
      <c r="B7" s="131" t="s">
        <v>576</v>
      </c>
      <c r="C7" s="128"/>
      <c r="D7" s="128"/>
      <c r="E7" s="128"/>
      <c r="F7" s="128"/>
      <c r="G7" s="128"/>
      <c r="H7" s="128"/>
      <c r="I7" s="128"/>
      <c r="J7" s="128"/>
      <c r="K7" s="128"/>
      <c r="L7" s="128"/>
      <c r="M7" s="128"/>
      <c r="N7" s="129"/>
    </row>
    <row r="8" spans="1:14" ht="13.5" thickBot="1">
      <c r="A8" s="130" t="s">
        <v>51</v>
      </c>
      <c r="B8" s="128" t="s">
        <v>577</v>
      </c>
      <c r="C8" s="128"/>
      <c r="D8" s="128"/>
      <c r="E8" s="128"/>
      <c r="F8" s="128"/>
      <c r="G8" s="128"/>
      <c r="H8" s="128"/>
      <c r="I8" s="128"/>
      <c r="J8" s="128"/>
      <c r="K8" s="128"/>
      <c r="L8" s="128"/>
      <c r="M8" s="128"/>
      <c r="N8" s="129"/>
    </row>
    <row r="9" spans="1:14" ht="13.5" thickBot="1">
      <c r="A9" s="130" t="s">
        <v>330</v>
      </c>
      <c r="B9" s="128" t="s">
        <v>578</v>
      </c>
      <c r="C9" s="128"/>
      <c r="D9" s="128"/>
      <c r="E9" s="128"/>
      <c r="F9" s="128"/>
      <c r="G9" s="128"/>
      <c r="H9" s="128"/>
      <c r="I9" s="128"/>
      <c r="J9" s="128"/>
      <c r="K9" s="128"/>
      <c r="L9" s="128"/>
      <c r="M9" s="128"/>
      <c r="N9" s="129"/>
    </row>
    <row r="10" spans="1:14" ht="13.5" thickBot="1">
      <c r="A10" s="130" t="s">
        <v>334</v>
      </c>
      <c r="B10" s="128" t="s">
        <v>233</v>
      </c>
      <c r="C10" s="128"/>
      <c r="D10" s="128"/>
      <c r="E10" s="128"/>
      <c r="F10" s="128"/>
      <c r="G10" s="128"/>
      <c r="H10" s="128"/>
      <c r="I10" s="128"/>
      <c r="J10" s="128"/>
      <c r="K10" s="128"/>
      <c r="L10" s="128"/>
      <c r="M10" s="128"/>
      <c r="N10" s="129"/>
    </row>
    <row r="11" spans="1:14" ht="13.5" thickBot="1">
      <c r="A11" s="130" t="s">
        <v>336</v>
      </c>
      <c r="B11" s="128" t="s">
        <v>228</v>
      </c>
      <c r="C11" s="128"/>
      <c r="D11" s="128"/>
      <c r="E11" s="128"/>
      <c r="F11" s="128"/>
      <c r="G11" s="128"/>
      <c r="H11" s="128"/>
      <c r="I11" s="128"/>
      <c r="J11" s="128"/>
      <c r="K11" s="128"/>
      <c r="L11" s="128"/>
      <c r="M11" s="128"/>
      <c r="N11" s="129"/>
    </row>
    <row r="12" spans="1:14" ht="13.5" thickBot="1">
      <c r="A12" s="130" t="s">
        <v>579</v>
      </c>
      <c r="B12" s="128" t="s">
        <v>320</v>
      </c>
      <c r="C12" s="128"/>
      <c r="D12" s="128"/>
      <c r="E12" s="128"/>
      <c r="F12" s="128"/>
      <c r="G12" s="128"/>
      <c r="H12" s="128"/>
      <c r="I12" s="128"/>
      <c r="J12" s="128"/>
      <c r="K12" s="128"/>
      <c r="L12" s="128"/>
      <c r="M12" s="128"/>
      <c r="N12" s="129"/>
    </row>
    <row r="13" spans="1:14" ht="13.5" thickBot="1">
      <c r="A13" s="130" t="s">
        <v>580</v>
      </c>
      <c r="B13" s="128" t="s">
        <v>54</v>
      </c>
      <c r="C13" s="128"/>
      <c r="D13" s="128"/>
      <c r="E13" s="128"/>
      <c r="F13" s="128"/>
      <c r="G13" s="128"/>
      <c r="H13" s="128"/>
      <c r="I13" s="128"/>
      <c r="J13" s="128"/>
      <c r="K13" s="128"/>
      <c r="L13" s="128"/>
      <c r="M13" s="128"/>
      <c r="N13" s="129"/>
    </row>
    <row r="14" spans="1:14" ht="13.5" thickBot="1">
      <c r="A14" s="130" t="s">
        <v>581</v>
      </c>
      <c r="B14" s="128" t="s">
        <v>582</v>
      </c>
      <c r="C14" s="128"/>
      <c r="D14" s="128"/>
      <c r="E14" s="128"/>
      <c r="F14" s="128"/>
      <c r="G14" s="128"/>
      <c r="H14" s="128"/>
      <c r="I14" s="128"/>
      <c r="J14" s="128"/>
      <c r="K14" s="128"/>
      <c r="L14" s="128"/>
      <c r="M14" s="128"/>
      <c r="N14" s="129"/>
    </row>
    <row r="15" spans="1:14" ht="13.5" thickBot="1">
      <c r="A15" s="130" t="s">
        <v>583</v>
      </c>
      <c r="B15" s="128" t="s">
        <v>584</v>
      </c>
      <c r="C15" s="128"/>
      <c r="D15" s="128"/>
      <c r="E15" s="128"/>
      <c r="F15" s="128"/>
      <c r="G15" s="128"/>
      <c r="H15" s="128"/>
      <c r="I15" s="128"/>
      <c r="J15" s="128"/>
      <c r="K15" s="128"/>
      <c r="L15" s="128"/>
      <c r="M15" s="128"/>
      <c r="N15" s="129"/>
    </row>
    <row r="16" spans="1:14" ht="13.5" thickBot="1">
      <c r="A16" s="126" t="s">
        <v>585</v>
      </c>
      <c r="B16" s="127" t="s">
        <v>586</v>
      </c>
      <c r="C16" s="128"/>
      <c r="D16" s="128"/>
      <c r="E16" s="128"/>
      <c r="F16" s="128"/>
      <c r="G16" s="128"/>
      <c r="H16" s="128"/>
      <c r="I16" s="128"/>
      <c r="J16" s="128"/>
      <c r="K16" s="128"/>
      <c r="L16" s="128"/>
      <c r="M16" s="128"/>
      <c r="N16" s="129"/>
    </row>
    <row r="17" spans="1:14" ht="13.5" thickBot="1">
      <c r="A17" s="126">
        <v>2</v>
      </c>
      <c r="B17" s="127" t="s">
        <v>587</v>
      </c>
      <c r="C17" s="128"/>
      <c r="D17" s="128"/>
      <c r="E17" s="128"/>
      <c r="F17" s="128"/>
      <c r="G17" s="128"/>
      <c r="H17" s="128"/>
      <c r="I17" s="128"/>
      <c r="J17" s="128"/>
      <c r="K17" s="128"/>
      <c r="L17" s="128"/>
      <c r="M17" s="128"/>
      <c r="N17" s="129"/>
    </row>
    <row r="18" spans="1:14" ht="13.5" thickBot="1">
      <c r="A18" s="130" t="s">
        <v>340</v>
      </c>
      <c r="B18" s="128" t="s">
        <v>588</v>
      </c>
      <c r="C18" s="128"/>
      <c r="D18" s="128"/>
      <c r="E18" s="128"/>
      <c r="F18" s="128"/>
      <c r="G18" s="128"/>
      <c r="H18" s="128"/>
      <c r="I18" s="128"/>
      <c r="J18" s="128"/>
      <c r="K18" s="128"/>
      <c r="L18" s="128"/>
      <c r="M18" s="128"/>
      <c r="N18" s="129"/>
    </row>
    <row r="19" spans="1:14" ht="23.25" thickBot="1">
      <c r="A19" s="130" t="s">
        <v>341</v>
      </c>
      <c r="B19" s="128" t="s">
        <v>360</v>
      </c>
      <c r="C19" s="128"/>
      <c r="D19" s="128"/>
      <c r="E19" s="128"/>
      <c r="F19" s="128"/>
      <c r="G19" s="128"/>
      <c r="H19" s="128"/>
      <c r="I19" s="128"/>
      <c r="J19" s="128"/>
      <c r="K19" s="128"/>
      <c r="L19" s="128"/>
      <c r="M19" s="128"/>
      <c r="N19" s="129"/>
    </row>
    <row r="20" spans="1:14" ht="13.5" thickBot="1">
      <c r="A20" s="130" t="s">
        <v>589</v>
      </c>
      <c r="B20" s="128" t="s">
        <v>590</v>
      </c>
      <c r="C20" s="128"/>
      <c r="D20" s="128"/>
      <c r="E20" s="128"/>
      <c r="F20" s="128"/>
      <c r="G20" s="128"/>
      <c r="H20" s="128"/>
      <c r="I20" s="128"/>
      <c r="J20" s="128"/>
      <c r="K20" s="128"/>
      <c r="L20" s="128"/>
      <c r="M20" s="128"/>
      <c r="N20" s="129"/>
    </row>
    <row r="21" spans="1:14" ht="13.5" thickBot="1">
      <c r="A21" s="130" t="s">
        <v>591</v>
      </c>
      <c r="B21" s="128" t="s">
        <v>592</v>
      </c>
      <c r="C21" s="128"/>
      <c r="D21" s="128"/>
      <c r="E21" s="128"/>
      <c r="F21" s="128"/>
      <c r="G21" s="128"/>
      <c r="H21" s="128"/>
      <c r="I21" s="128"/>
      <c r="J21" s="128"/>
      <c r="K21" s="128"/>
      <c r="L21" s="128"/>
      <c r="M21" s="128"/>
      <c r="N21" s="129"/>
    </row>
    <row r="22" spans="1:14" ht="13.5" thickBot="1">
      <c r="A22" s="130" t="s">
        <v>345</v>
      </c>
      <c r="B22" s="128" t="s">
        <v>361</v>
      </c>
      <c r="C22" s="128"/>
      <c r="D22" s="128"/>
      <c r="E22" s="128"/>
      <c r="F22" s="128"/>
      <c r="G22" s="128"/>
      <c r="H22" s="128"/>
      <c r="I22" s="128"/>
      <c r="J22" s="128"/>
      <c r="K22" s="128"/>
      <c r="L22" s="128"/>
      <c r="M22" s="128"/>
      <c r="N22" s="129"/>
    </row>
    <row r="23" spans="1:14" ht="13.5" thickBot="1">
      <c r="A23" s="130" t="s">
        <v>350</v>
      </c>
      <c r="B23" s="128" t="s">
        <v>362</v>
      </c>
      <c r="C23" s="128"/>
      <c r="D23" s="128"/>
      <c r="E23" s="128"/>
      <c r="F23" s="128"/>
      <c r="G23" s="128"/>
      <c r="H23" s="128"/>
      <c r="I23" s="128"/>
      <c r="J23" s="128"/>
      <c r="K23" s="128"/>
      <c r="L23" s="128"/>
      <c r="M23" s="128"/>
      <c r="N23" s="129"/>
    </row>
    <row r="24" spans="1:14" ht="13.5" thickBot="1">
      <c r="A24" s="130" t="s">
        <v>593</v>
      </c>
      <c r="B24" s="128" t="s">
        <v>363</v>
      </c>
      <c r="C24" s="128"/>
      <c r="D24" s="128"/>
      <c r="E24" s="128"/>
      <c r="F24" s="128"/>
      <c r="G24" s="128"/>
      <c r="H24" s="128"/>
      <c r="I24" s="128"/>
      <c r="J24" s="128"/>
      <c r="K24" s="128"/>
      <c r="L24" s="128"/>
      <c r="M24" s="128"/>
      <c r="N24" s="129"/>
    </row>
    <row r="25" spans="1:14" ht="13.5" thickBot="1">
      <c r="A25" s="130" t="s">
        <v>594</v>
      </c>
      <c r="B25" s="128" t="s">
        <v>595</v>
      </c>
      <c r="C25" s="128"/>
      <c r="D25" s="128"/>
      <c r="E25" s="128"/>
      <c r="F25" s="128"/>
      <c r="G25" s="128"/>
      <c r="H25" s="128"/>
      <c r="I25" s="128"/>
      <c r="J25" s="128"/>
      <c r="K25" s="128"/>
      <c r="L25" s="128"/>
      <c r="M25" s="128"/>
      <c r="N25" s="129"/>
    </row>
    <row r="26" spans="1:14" ht="13.5" thickBot="1">
      <c r="A26" s="130" t="s">
        <v>596</v>
      </c>
      <c r="B26" s="128" t="s">
        <v>365</v>
      </c>
      <c r="C26" s="128"/>
      <c r="D26" s="128"/>
      <c r="E26" s="128"/>
      <c r="F26" s="128"/>
      <c r="G26" s="128"/>
      <c r="H26" s="128"/>
      <c r="I26" s="128"/>
      <c r="J26" s="128"/>
      <c r="K26" s="128"/>
      <c r="L26" s="128"/>
      <c r="M26" s="128"/>
      <c r="N26" s="129"/>
    </row>
    <row r="27" spans="1:14" ht="45.75" thickBot="1">
      <c r="A27" s="130" t="s">
        <v>597</v>
      </c>
      <c r="B27" s="131" t="s">
        <v>598</v>
      </c>
      <c r="C27" s="128"/>
      <c r="D27" s="128"/>
      <c r="E27" s="128"/>
      <c r="F27" s="128"/>
      <c r="G27" s="128"/>
      <c r="H27" s="128"/>
      <c r="I27" s="128"/>
      <c r="J27" s="128"/>
      <c r="K27" s="128"/>
      <c r="L27" s="128"/>
      <c r="M27" s="128"/>
      <c r="N27" s="129"/>
    </row>
    <row r="28" spans="1:14" ht="13.5" thickBot="1">
      <c r="A28" s="126" t="s">
        <v>599</v>
      </c>
      <c r="B28" s="127" t="s">
        <v>600</v>
      </c>
      <c r="C28" s="128"/>
      <c r="D28" s="128"/>
      <c r="E28" s="128"/>
      <c r="F28" s="128"/>
      <c r="G28" s="128"/>
      <c r="H28" s="128"/>
      <c r="I28" s="128"/>
      <c r="J28" s="128"/>
      <c r="K28" s="128"/>
      <c r="L28" s="128"/>
      <c r="M28" s="128"/>
      <c r="N28" s="129"/>
    </row>
    <row r="29" spans="1:14" ht="21.75" thickBot="1">
      <c r="A29" s="126">
        <v>3</v>
      </c>
      <c r="B29" s="127" t="s">
        <v>601</v>
      </c>
      <c r="C29" s="128"/>
      <c r="D29" s="128"/>
      <c r="E29" s="128"/>
      <c r="F29" s="128"/>
      <c r="G29" s="128"/>
      <c r="H29" s="128"/>
      <c r="I29" s="128"/>
      <c r="J29" s="128"/>
      <c r="K29" s="128"/>
      <c r="L29" s="128"/>
      <c r="M29" s="128"/>
      <c r="N29" s="129"/>
    </row>
    <row r="30" spans="1:14" ht="13.5" thickBot="1">
      <c r="A30" s="130" t="s">
        <v>352</v>
      </c>
      <c r="B30" s="128" t="s">
        <v>602</v>
      </c>
      <c r="C30" s="128"/>
      <c r="D30" s="128"/>
      <c r="E30" s="128"/>
      <c r="F30" s="128"/>
      <c r="G30" s="128"/>
      <c r="H30" s="128"/>
      <c r="I30" s="128"/>
      <c r="J30" s="128"/>
      <c r="K30" s="128"/>
      <c r="L30" s="128"/>
      <c r="M30" s="128"/>
      <c r="N30" s="129"/>
    </row>
    <row r="31" spans="1:14" ht="13.5" thickBot="1">
      <c r="A31" s="130" t="s">
        <v>354</v>
      </c>
      <c r="B31" s="128" t="s">
        <v>603</v>
      </c>
      <c r="C31" s="128"/>
      <c r="D31" s="128"/>
      <c r="E31" s="128"/>
      <c r="F31" s="128"/>
      <c r="G31" s="128"/>
      <c r="H31" s="128"/>
      <c r="I31" s="128"/>
      <c r="J31" s="128"/>
      <c r="K31" s="128"/>
      <c r="L31" s="128"/>
      <c r="M31" s="128"/>
      <c r="N31" s="129"/>
    </row>
    <row r="32" spans="1:14" ht="13.5" thickBot="1">
      <c r="A32" s="126">
        <v>4</v>
      </c>
      <c r="B32" s="127" t="s">
        <v>242</v>
      </c>
      <c r="C32" s="128"/>
      <c r="D32" s="128"/>
      <c r="E32" s="128"/>
      <c r="F32" s="128"/>
      <c r="G32" s="128"/>
      <c r="H32" s="128"/>
      <c r="I32" s="128"/>
      <c r="J32" s="128"/>
      <c r="K32" s="128"/>
      <c r="L32" s="128"/>
      <c r="M32" s="128"/>
      <c r="N32" s="129"/>
    </row>
    <row r="33" spans="1:1">
      <c r="A33" s="132" t="s">
        <v>604</v>
      </c>
    </row>
  </sheetData>
  <mergeCells count="6">
    <mergeCell ref="A1:N1"/>
    <mergeCell ref="A2:A3"/>
    <mergeCell ref="B2:B3"/>
    <mergeCell ref="C2:C3"/>
    <mergeCell ref="D2:M2"/>
    <mergeCell ref="N2:N3"/>
  </mergeCells>
  <pageMargins left="0.7" right="0.7" top="0.75" bottom="0.75" header="0.3" footer="0.3"/>
  <pageSetup scale="90" orientation="landscape" horizontalDpi="360" verticalDpi="36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3:C30"/>
  <sheetViews>
    <sheetView workbookViewId="0">
      <selection activeCell="C5" sqref="C5"/>
    </sheetView>
  </sheetViews>
  <sheetFormatPr defaultRowHeight="12.75"/>
  <cols>
    <col min="2" max="2" width="28.28515625" customWidth="1"/>
    <col min="3" max="3" width="22.7109375" style="136" customWidth="1"/>
  </cols>
  <sheetData>
    <row r="3" spans="2:3">
      <c r="B3" s="58" t="s">
        <v>605</v>
      </c>
    </row>
    <row r="4" spans="2:3">
      <c r="B4" s="58" t="s">
        <v>606</v>
      </c>
      <c r="C4" s="136">
        <v>8996166953.7099991</v>
      </c>
    </row>
    <row r="5" spans="2:3">
      <c r="B5" s="137" t="s">
        <v>607</v>
      </c>
      <c r="C5" s="138">
        <v>0</v>
      </c>
    </row>
    <row r="6" spans="2:3">
      <c r="C6" s="136">
        <v>0</v>
      </c>
    </row>
    <row r="7" spans="2:3">
      <c r="B7" s="58" t="s">
        <v>608</v>
      </c>
    </row>
    <row r="8" spans="2:3">
      <c r="B8" s="58" t="s">
        <v>609</v>
      </c>
      <c r="C8" s="136">
        <v>47764313.899999999</v>
      </c>
    </row>
    <row r="9" spans="2:3">
      <c r="B9" s="58" t="s">
        <v>610</v>
      </c>
      <c r="C9" s="136">
        <v>170801810.02000001</v>
      </c>
    </row>
    <row r="10" spans="2:3">
      <c r="B10" s="137" t="s">
        <v>607</v>
      </c>
      <c r="C10" s="138">
        <f>SUM(C8:C9)</f>
        <v>218566123.92000002</v>
      </c>
    </row>
    <row r="30" spans="3:3">
      <c r="C30" s="136">
        <v>0</v>
      </c>
    </row>
  </sheetData>
  <pageMargins left="0.7" right="0.7" top="0.75" bottom="0.75" header="0.3" footer="0.3"/>
  <pageSetup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M31"/>
  <sheetViews>
    <sheetView zoomScaleNormal="100" workbookViewId="0">
      <selection activeCell="B26" sqref="B26"/>
    </sheetView>
  </sheetViews>
  <sheetFormatPr defaultColWidth="9.140625" defaultRowHeight="15.75"/>
  <cols>
    <col min="1" max="1" width="9.140625" style="189"/>
    <col min="2" max="2" width="22.42578125" style="189" customWidth="1"/>
    <col min="3" max="3" width="18.5703125" style="189" customWidth="1"/>
    <col min="4" max="4" width="17.7109375" style="189" customWidth="1"/>
    <col min="5" max="5" width="19.85546875" style="189" customWidth="1"/>
    <col min="6" max="6" width="18.140625" style="189" customWidth="1"/>
    <col min="7" max="7" width="16" style="189" customWidth="1"/>
    <col min="8" max="8" width="18.42578125" style="189" customWidth="1"/>
    <col min="9" max="9" width="15.85546875" style="189" customWidth="1"/>
    <col min="10" max="10" width="15.7109375" style="189" bestFit="1" customWidth="1"/>
    <col min="11" max="11" width="12.7109375" style="189" bestFit="1" customWidth="1"/>
    <col min="12" max="16384" width="9.140625" style="189"/>
  </cols>
  <sheetData>
    <row r="2" spans="1:10">
      <c r="A2" s="393" t="s">
        <v>737</v>
      </c>
      <c r="B2" s="393"/>
      <c r="C2" s="393"/>
      <c r="D2" s="393"/>
      <c r="E2" s="393"/>
      <c r="F2" s="393"/>
      <c r="G2" s="393"/>
      <c r="H2" s="393"/>
    </row>
    <row r="3" spans="1:10">
      <c r="A3" s="176"/>
      <c r="B3" s="176"/>
      <c r="C3" s="176"/>
      <c r="D3" s="176"/>
      <c r="E3" s="176"/>
      <c r="F3" s="176"/>
      <c r="G3" s="176"/>
      <c r="H3" s="176"/>
    </row>
    <row r="4" spans="1:10">
      <c r="A4" s="394" t="s">
        <v>789</v>
      </c>
      <c r="B4" s="394"/>
      <c r="C4" s="394"/>
      <c r="D4" s="394"/>
      <c r="E4" s="394"/>
      <c r="F4" s="394"/>
      <c r="G4" s="394"/>
      <c r="H4" s="394"/>
    </row>
    <row r="5" spans="1:10">
      <c r="A5" s="176"/>
      <c r="B5" s="177"/>
      <c r="C5" s="178"/>
      <c r="D5" s="178"/>
      <c r="E5" s="178"/>
      <c r="F5" s="178"/>
      <c r="G5" s="178"/>
      <c r="H5" s="178"/>
    </row>
    <row r="7" spans="1:10">
      <c r="A7" s="179" t="s">
        <v>738</v>
      </c>
    </row>
    <row r="8" spans="1:10" hidden="1">
      <c r="A8" s="189" t="s">
        <v>739</v>
      </c>
    </row>
    <row r="9" spans="1:10" ht="15.75" customHeight="1">
      <c r="A9" s="395" t="s">
        <v>740</v>
      </c>
      <c r="B9" s="397" t="s">
        <v>741</v>
      </c>
      <c r="C9" s="399" t="s">
        <v>742</v>
      </c>
      <c r="D9" s="400"/>
      <c r="E9" s="401" t="s">
        <v>743</v>
      </c>
      <c r="F9" s="401" t="s">
        <v>744</v>
      </c>
      <c r="G9" s="401" t="s">
        <v>745</v>
      </c>
      <c r="H9" s="401" t="s">
        <v>746</v>
      </c>
      <c r="I9" s="392" t="s">
        <v>772</v>
      </c>
    </row>
    <row r="10" spans="1:10">
      <c r="A10" s="396"/>
      <c r="B10" s="398"/>
      <c r="C10" s="180" t="s">
        <v>771</v>
      </c>
      <c r="D10" s="181" t="s">
        <v>771</v>
      </c>
      <c r="E10" s="402"/>
      <c r="F10" s="402"/>
      <c r="G10" s="402"/>
      <c r="H10" s="402"/>
      <c r="I10" s="392"/>
    </row>
    <row r="11" spans="1:10">
      <c r="A11" s="190" t="s">
        <v>747</v>
      </c>
      <c r="B11" s="193">
        <v>1500000</v>
      </c>
      <c r="C11" s="193">
        <f>B11*0.105</f>
        <v>157500</v>
      </c>
      <c r="D11" s="193">
        <f>B11*0.105</f>
        <v>157500</v>
      </c>
      <c r="E11" s="193">
        <f>B11-D11</f>
        <v>1342500</v>
      </c>
      <c r="F11" s="193">
        <f>E11*0.1</f>
        <v>134250</v>
      </c>
      <c r="G11" s="193">
        <v>0</v>
      </c>
      <c r="H11" s="193">
        <f>F11-G11</f>
        <v>134250</v>
      </c>
      <c r="I11" s="195">
        <f>B11-D11-H11</f>
        <v>1208250</v>
      </c>
      <c r="J11" s="197">
        <f>H11+D11</f>
        <v>291750</v>
      </c>
    </row>
    <row r="12" spans="1:10">
      <c r="A12" s="190" t="s">
        <v>748</v>
      </c>
      <c r="B12" s="193">
        <v>1500000</v>
      </c>
      <c r="C12" s="193">
        <f t="shared" ref="C12:C13" si="0">B12*0.105</f>
        <v>157500</v>
      </c>
      <c r="D12" s="193">
        <f t="shared" ref="D12:D13" si="1">B12*0.105</f>
        <v>157500</v>
      </c>
      <c r="E12" s="193">
        <f t="shared" ref="E12:E25" si="2">B12-D12</f>
        <v>1342500</v>
      </c>
      <c r="F12" s="193">
        <f t="shared" ref="F12:F21" si="3">E12*0.1</f>
        <v>134250</v>
      </c>
      <c r="G12" s="193">
        <v>0</v>
      </c>
      <c r="H12" s="193">
        <f t="shared" ref="H12:H25" si="4">F12-G12</f>
        <v>134250</v>
      </c>
      <c r="I12" s="195">
        <f t="shared" ref="I12:I13" si="5">B12-D12-H12</f>
        <v>1208250</v>
      </c>
    </row>
    <row r="13" spans="1:10">
      <c r="A13" s="190" t="s">
        <v>749</v>
      </c>
      <c r="B13" s="193">
        <v>1500000</v>
      </c>
      <c r="C13" s="193">
        <f t="shared" si="0"/>
        <v>157500</v>
      </c>
      <c r="D13" s="193">
        <f t="shared" si="1"/>
        <v>157500</v>
      </c>
      <c r="E13" s="193">
        <f t="shared" si="2"/>
        <v>1342500</v>
      </c>
      <c r="F13" s="193">
        <f t="shared" si="3"/>
        <v>134250</v>
      </c>
      <c r="G13" s="193">
        <v>0</v>
      </c>
      <c r="H13" s="193">
        <f t="shared" si="4"/>
        <v>134250</v>
      </c>
      <c r="I13" s="195">
        <f t="shared" si="5"/>
        <v>1208250</v>
      </c>
    </row>
    <row r="14" spans="1:10">
      <c r="A14" s="190"/>
      <c r="B14" s="194">
        <f>SUM(B11:B13)</f>
        <v>4500000</v>
      </c>
      <c r="C14" s="194">
        <f t="shared" ref="C14:F14" si="6">SUM(C11:C13)</f>
        <v>472500</v>
      </c>
      <c r="D14" s="194">
        <f t="shared" si="6"/>
        <v>472500</v>
      </c>
      <c r="E14" s="194">
        <f t="shared" si="6"/>
        <v>4027500</v>
      </c>
      <c r="F14" s="194">
        <f t="shared" si="6"/>
        <v>402750</v>
      </c>
      <c r="G14" s="193">
        <v>0</v>
      </c>
      <c r="H14" s="194">
        <f>SUM(H11:H13)</f>
        <v>402750</v>
      </c>
      <c r="I14" s="194">
        <f>SUM(I11:I13)</f>
        <v>3624750</v>
      </c>
    </row>
    <row r="15" spans="1:10">
      <c r="A15" s="190" t="s">
        <v>750</v>
      </c>
      <c r="B15" s="193">
        <v>1500000</v>
      </c>
      <c r="C15" s="193">
        <f>B15*0.105</f>
        <v>157500</v>
      </c>
      <c r="D15" s="193">
        <f>B15*0.105</f>
        <v>157500</v>
      </c>
      <c r="E15" s="193">
        <f>B15-D15</f>
        <v>1342500</v>
      </c>
      <c r="F15" s="193">
        <f t="shared" si="3"/>
        <v>134250</v>
      </c>
      <c r="G15" s="193">
        <v>0</v>
      </c>
      <c r="H15" s="199">
        <f>F15</f>
        <v>134250</v>
      </c>
      <c r="I15" s="195">
        <f>B15-D15-F15</f>
        <v>1208250</v>
      </c>
    </row>
    <row r="16" spans="1:10">
      <c r="A16" s="190" t="s">
        <v>751</v>
      </c>
      <c r="B16" s="193">
        <v>1500000</v>
      </c>
      <c r="C16" s="193">
        <f t="shared" ref="C16:C17" si="7">B16*0.105</f>
        <v>157500</v>
      </c>
      <c r="D16" s="193">
        <f t="shared" ref="D16:D17" si="8">B16*0.105</f>
        <v>157500</v>
      </c>
      <c r="E16" s="193">
        <f t="shared" si="2"/>
        <v>1342500</v>
      </c>
      <c r="F16" s="193">
        <f t="shared" si="3"/>
        <v>134250</v>
      </c>
      <c r="G16" s="193">
        <v>0</v>
      </c>
      <c r="H16" s="199">
        <f t="shared" ref="H16:H21" si="9">F16</f>
        <v>134250</v>
      </c>
      <c r="I16" s="195">
        <f t="shared" ref="I16:I25" si="10">B16-D16-F16</f>
        <v>1208250</v>
      </c>
    </row>
    <row r="17" spans="1:13">
      <c r="A17" s="190" t="s">
        <v>752</v>
      </c>
      <c r="B17" s="193">
        <v>1500000</v>
      </c>
      <c r="C17" s="193">
        <f t="shared" si="7"/>
        <v>157500</v>
      </c>
      <c r="D17" s="193">
        <f t="shared" si="8"/>
        <v>157500</v>
      </c>
      <c r="E17" s="193">
        <f t="shared" si="2"/>
        <v>1342500</v>
      </c>
      <c r="F17" s="193">
        <f t="shared" si="3"/>
        <v>134250</v>
      </c>
      <c r="G17" s="193">
        <v>0</v>
      </c>
      <c r="H17" s="199">
        <f t="shared" si="9"/>
        <v>134250</v>
      </c>
      <c r="I17" s="195">
        <f t="shared" si="10"/>
        <v>1208250</v>
      </c>
    </row>
    <row r="18" spans="1:13">
      <c r="A18" s="190"/>
      <c r="B18" s="194">
        <f>SUM(B15:B17)</f>
        <v>4500000</v>
      </c>
      <c r="C18" s="194">
        <f>SUM(C15:C17)</f>
        <v>472500</v>
      </c>
      <c r="D18" s="193">
        <f t="shared" ref="D18" si="11">B18*0.113</f>
        <v>508500</v>
      </c>
      <c r="E18" s="194">
        <f t="shared" ref="E18:I18" si="12">SUM(E15:E17)</f>
        <v>4027500</v>
      </c>
      <c r="F18" s="194">
        <f t="shared" si="12"/>
        <v>402750</v>
      </c>
      <c r="G18" s="194">
        <f t="shared" si="12"/>
        <v>0</v>
      </c>
      <c r="H18" s="194">
        <f t="shared" si="12"/>
        <v>402750</v>
      </c>
      <c r="I18" s="194">
        <f t="shared" si="12"/>
        <v>3624750</v>
      </c>
      <c r="J18" s="190">
        <f t="shared" ref="J18" si="13">SUM(J15:J17)</f>
        <v>0</v>
      </c>
    </row>
    <row r="19" spans="1:13">
      <c r="A19" s="190" t="s">
        <v>753</v>
      </c>
      <c r="B19" s="193">
        <v>1500000</v>
      </c>
      <c r="C19" s="193">
        <f>B19*0.105</f>
        <v>157500</v>
      </c>
      <c r="D19" s="193">
        <f>B19*0.105</f>
        <v>157500</v>
      </c>
      <c r="E19" s="193">
        <f t="shared" si="2"/>
        <v>1342500</v>
      </c>
      <c r="F19" s="193">
        <f t="shared" si="3"/>
        <v>134250</v>
      </c>
      <c r="G19" s="193">
        <v>0</v>
      </c>
      <c r="H19" s="199">
        <f t="shared" si="9"/>
        <v>134250</v>
      </c>
      <c r="I19" s="195">
        <f t="shared" si="10"/>
        <v>1208250</v>
      </c>
    </row>
    <row r="20" spans="1:13">
      <c r="A20" s="190" t="s">
        <v>754</v>
      </c>
      <c r="B20" s="193">
        <v>1500000</v>
      </c>
      <c r="C20" s="193">
        <f t="shared" ref="C20:C21" si="14">B20*0.105</f>
        <v>157500</v>
      </c>
      <c r="D20" s="193">
        <f t="shared" ref="D20:D21" si="15">B20*0.105</f>
        <v>157500</v>
      </c>
      <c r="E20" s="193">
        <f t="shared" si="2"/>
        <v>1342500</v>
      </c>
      <c r="F20" s="193">
        <f t="shared" si="3"/>
        <v>134250</v>
      </c>
      <c r="G20" s="193">
        <v>0</v>
      </c>
      <c r="H20" s="199">
        <f t="shared" si="9"/>
        <v>134250</v>
      </c>
      <c r="I20" s="195">
        <f t="shared" si="10"/>
        <v>1208250</v>
      </c>
    </row>
    <row r="21" spans="1:13">
      <c r="A21" s="190" t="s">
        <v>755</v>
      </c>
      <c r="B21" s="193">
        <v>1500000</v>
      </c>
      <c r="C21" s="193">
        <f t="shared" si="14"/>
        <v>157500</v>
      </c>
      <c r="D21" s="193">
        <f t="shared" si="15"/>
        <v>157500</v>
      </c>
      <c r="E21" s="193">
        <f t="shared" si="2"/>
        <v>1342500</v>
      </c>
      <c r="F21" s="193">
        <f t="shared" si="3"/>
        <v>134250</v>
      </c>
      <c r="G21" s="193">
        <v>0</v>
      </c>
      <c r="H21" s="199">
        <f t="shared" si="9"/>
        <v>134250</v>
      </c>
      <c r="I21" s="195">
        <f t="shared" si="10"/>
        <v>1208250</v>
      </c>
    </row>
    <row r="22" spans="1:13">
      <c r="A22" s="190"/>
      <c r="B22" s="191">
        <f>SUM(B19:B21)</f>
        <v>4500000</v>
      </c>
      <c r="C22" s="194">
        <f t="shared" ref="C22:D22" si="16">SUM(C19:C21)</f>
        <v>472500</v>
      </c>
      <c r="D22" s="194">
        <f t="shared" si="16"/>
        <v>472500</v>
      </c>
      <c r="E22" s="194">
        <f t="shared" ref="E22:I22" si="17">SUM(E19:E21)</f>
        <v>4027500</v>
      </c>
      <c r="F22" s="194">
        <f t="shared" si="17"/>
        <v>402750</v>
      </c>
      <c r="G22" s="194">
        <f t="shared" si="17"/>
        <v>0</v>
      </c>
      <c r="H22" s="194">
        <f t="shared" si="17"/>
        <v>402750</v>
      </c>
      <c r="I22" s="194">
        <f t="shared" si="17"/>
        <v>3624750</v>
      </c>
    </row>
    <row r="23" spans="1:13">
      <c r="A23" s="190" t="s">
        <v>756</v>
      </c>
      <c r="B23" s="193">
        <v>1500000</v>
      </c>
      <c r="C23" s="193">
        <f>B23*0.105</f>
        <v>157500</v>
      </c>
      <c r="D23" s="193">
        <f>B23*0.105</f>
        <v>157500</v>
      </c>
      <c r="E23" s="193">
        <f>B23-D23</f>
        <v>1342500</v>
      </c>
      <c r="F23" s="193">
        <f>E23*0.1</f>
        <v>134250</v>
      </c>
      <c r="G23" s="193">
        <v>0</v>
      </c>
      <c r="H23" s="193">
        <f>F23-G23</f>
        <v>134250</v>
      </c>
      <c r="I23" s="195">
        <f t="shared" si="10"/>
        <v>1208250</v>
      </c>
    </row>
    <row r="24" spans="1:13">
      <c r="A24" s="190" t="s">
        <v>757</v>
      </c>
      <c r="B24" s="193">
        <v>1500000</v>
      </c>
      <c r="C24" s="193">
        <f t="shared" ref="C24:C25" si="18">B24*0.105</f>
        <v>157500</v>
      </c>
      <c r="D24" s="193">
        <f t="shared" ref="D24:D25" si="19">B24*0.105</f>
        <v>157500</v>
      </c>
      <c r="E24" s="193">
        <f t="shared" si="2"/>
        <v>1342500</v>
      </c>
      <c r="F24" s="193">
        <f>E24*0.1</f>
        <v>134250</v>
      </c>
      <c r="G24" s="193">
        <v>0</v>
      </c>
      <c r="H24" s="193">
        <f t="shared" si="4"/>
        <v>134250</v>
      </c>
      <c r="I24" s="195">
        <f t="shared" si="10"/>
        <v>1208250</v>
      </c>
    </row>
    <row r="25" spans="1:13">
      <c r="A25" s="190" t="s">
        <v>758</v>
      </c>
      <c r="B25" s="193">
        <v>860870</v>
      </c>
      <c r="C25" s="193">
        <f t="shared" si="18"/>
        <v>90391.349999999991</v>
      </c>
      <c r="D25" s="193">
        <f t="shared" si="19"/>
        <v>90391.349999999991</v>
      </c>
      <c r="E25" s="193">
        <f t="shared" si="2"/>
        <v>770478.65</v>
      </c>
      <c r="F25" s="193">
        <f>E25*0.1</f>
        <v>77047.865000000005</v>
      </c>
      <c r="G25" s="193">
        <v>0</v>
      </c>
      <c r="H25" s="193">
        <f t="shared" si="4"/>
        <v>77047.865000000005</v>
      </c>
      <c r="I25" s="195">
        <f t="shared" si="10"/>
        <v>693430.78500000003</v>
      </c>
      <c r="K25" s="196">
        <f>H25+D25</f>
        <v>167439.215</v>
      </c>
    </row>
    <row r="26" spans="1:13">
      <c r="B26" s="198">
        <f>SUM(B23:B25)</f>
        <v>3860870</v>
      </c>
      <c r="C26" s="200">
        <f t="shared" ref="C26:E26" si="20">SUM(C23:C25)</f>
        <v>405391.35</v>
      </c>
      <c r="D26" s="200">
        <f t="shared" si="20"/>
        <v>405391.35</v>
      </c>
      <c r="E26" s="200">
        <f t="shared" si="20"/>
        <v>3455478.65</v>
      </c>
      <c r="F26" s="195">
        <f t="shared" ref="F26:G26" si="21">SUM(F23:F25)</f>
        <v>345547.86499999999</v>
      </c>
      <c r="G26" s="195">
        <f t="shared" si="21"/>
        <v>0</v>
      </c>
      <c r="H26" s="195">
        <f>SUM(H23:H25)</f>
        <v>345547.86499999999</v>
      </c>
      <c r="I26" s="195">
        <f t="shared" ref="I26:J26" si="22">SUM(I23:I25)</f>
        <v>3109930.7850000001</v>
      </c>
      <c r="J26" s="189">
        <f t="shared" si="22"/>
        <v>0</v>
      </c>
    </row>
    <row r="27" spans="1:13">
      <c r="B27" s="192">
        <f>B14+B18+B22+B26</f>
        <v>17360870</v>
      </c>
      <c r="C27" s="192">
        <f t="shared" ref="C27:G27" si="23">C14+C18+C22+C26</f>
        <v>1822891.35</v>
      </c>
      <c r="D27" s="192">
        <f t="shared" si="23"/>
        <v>1858891.35</v>
      </c>
      <c r="E27" s="192">
        <f t="shared" si="23"/>
        <v>15537978.65</v>
      </c>
      <c r="F27" s="192">
        <f t="shared" si="23"/>
        <v>1553797.865</v>
      </c>
      <c r="G27" s="192">
        <f t="shared" si="23"/>
        <v>0</v>
      </c>
      <c r="H27" s="192">
        <f>H14+H18+H22+H26</f>
        <v>1553797.865</v>
      </c>
      <c r="I27" s="192">
        <f>I14+I18+I22+I26</f>
        <v>13984180.785</v>
      </c>
      <c r="J27" s="195">
        <f>10100000</f>
        <v>10100000</v>
      </c>
    </row>
    <row r="28" spans="1:13">
      <c r="B28" s="195"/>
    </row>
    <row r="29" spans="1:13">
      <c r="M29" s="189" t="s">
        <v>759</v>
      </c>
    </row>
    <row r="31" spans="1:13">
      <c r="C31" s="189" t="s">
        <v>393</v>
      </c>
    </row>
  </sheetData>
  <mergeCells count="10">
    <mergeCell ref="I9:I10"/>
    <mergeCell ref="A2:H2"/>
    <mergeCell ref="A4:H4"/>
    <mergeCell ref="A9:A10"/>
    <mergeCell ref="B9:B10"/>
    <mergeCell ref="C9:D9"/>
    <mergeCell ref="E9:E10"/>
    <mergeCell ref="F9:F10"/>
    <mergeCell ref="G9:G10"/>
    <mergeCell ref="H9:H10"/>
  </mergeCells>
  <pageMargins left="0.7" right="0.7" top="0.75" bottom="0.75" header="0.3" footer="0.3"/>
  <pageSetup scale="81" orientation="landscape" r:id="rId1"/>
  <colBreaks count="1" manualBreakCount="1">
    <brk id="9"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workbookViewId="0">
      <selection activeCell="X38" sqref="X38"/>
    </sheetView>
  </sheetViews>
  <sheetFormatPr defaultRowHeight="12.7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51540-0658-4ED6-BB34-AD232838B88C}">
  <dimension ref="A1"/>
  <sheetViews>
    <sheetView workbookViewId="0">
      <selection activeCell="U25" sqref="U25"/>
    </sheetView>
  </sheetViews>
  <sheetFormatPr defaultRowHeight="12.7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C51F6-16A1-4FF4-8993-31CF59C4836F}">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8</vt:i4>
      </vt:variant>
    </vt:vector>
  </HeadingPairs>
  <TitlesOfParts>
    <vt:vector size="34" baseType="lpstr">
      <vt:lpstr>Journal</vt:lpstr>
      <vt:lpstr>гүйлгээ баланс </vt:lpstr>
      <vt:lpstr>Face</vt:lpstr>
      <vt:lpstr>Letter</vt:lpstr>
      <vt:lpstr>Balance</vt:lpstr>
      <vt:lpstr>IS</vt:lpstr>
      <vt:lpstr>Equity</vt:lpstr>
      <vt:lpstr>Cash flow</vt:lpstr>
      <vt:lpstr>тод-1-2</vt:lpstr>
      <vt:lpstr>тод-3-4</vt:lpstr>
      <vt:lpstr>тод-5-8</vt:lpstr>
      <vt:lpstr>тод-9</vt:lpstr>
      <vt:lpstr>тод-10</vt:lpstr>
      <vt:lpstr>тод11-14</vt:lpstr>
      <vt:lpstr>тод-15-16</vt:lpstr>
      <vt:lpstr>тод-16-17</vt:lpstr>
      <vt:lpstr>то-17-18</vt:lpstr>
      <vt:lpstr>тод-18-20</vt:lpstr>
      <vt:lpstr>тод20-21</vt:lpstr>
      <vt:lpstr>тод22-24</vt:lpstr>
      <vt:lpstr>тод 25</vt:lpstr>
      <vt:lpstr>компан хоор өглөг авлагын тооцо</vt:lpstr>
      <vt:lpstr> цалин</vt:lpstr>
      <vt:lpstr>НӨАТ</vt:lpstr>
      <vt:lpstr> и баримт тулгалт </vt:lpstr>
      <vt:lpstr>Sheet2</vt:lpstr>
      <vt:lpstr>Balance!Print_Area</vt:lpstr>
      <vt:lpstr>Equity!Print_Area</vt:lpstr>
      <vt:lpstr>IS!Print_Area</vt:lpstr>
      <vt:lpstr>'тод-10'!Print_Area</vt:lpstr>
      <vt:lpstr>'тод-18-20'!Print_Area</vt:lpstr>
      <vt:lpstr>'тод20-21'!Print_Area</vt:lpstr>
      <vt:lpstr>'тод-5-8'!Print_Area</vt:lpstr>
      <vt:lpstr>'тод-9'!Print_Area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Onch Audit 1</dc:creator>
  <cp:lastModifiedBy>pagvaa unur</cp:lastModifiedBy>
  <cp:lastPrinted>2024-03-13T11:50:03Z</cp:lastPrinted>
  <dcterms:created xsi:type="dcterms:W3CDTF">2007-11-19T22:53:57Z</dcterms:created>
  <dcterms:modified xsi:type="dcterms:W3CDTF">2026-02-27T02:16:59Z</dcterms:modified>
</cp:coreProperties>
</file>