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bata\Downloads\"/>
    </mc:Choice>
  </mc:AlternateContent>
  <bookViews>
    <workbookView xWindow="0" yWindow="0" windowWidth="18557" windowHeight="6195" activeTab="1"/>
  </bookViews>
  <sheets>
    <sheet name="Cover" sheetId="2" r:id="rId1"/>
    <sheet name="Balance" sheetId="3" r:id="rId2"/>
    <sheet name="Income" sheetId="4" r:id="rId3"/>
    <sheet name="Equity" sheetId="5" r:id="rId4"/>
    <sheet name="Cash flow" sheetId="6" r:id="rId5"/>
  </sheets>
  <externalReferences>
    <externalReference r:id="rId6"/>
  </externalReferences>
  <definedNames>
    <definedName name="_xlnm._FilterDatabase" localSheetId="1" hidden="1">Balance!$1:$82</definedName>
    <definedName name="A" localSheetId="0">#REF!</definedName>
    <definedName name="A">'[1]Урс зар'!#REF!</definedName>
    <definedName name="button15" localSheetId="0">#REF!</definedName>
    <definedName name="button15">#REF!</definedName>
    <definedName name="_xlnm.Print_Area" localSheetId="1">Balance!$A$1:$D$82</definedName>
    <definedName name="_xlnm.Print_Area" localSheetId="4">'Cash flow'!$A$1:$D$67</definedName>
    <definedName name="_xlnm.Print_Area" localSheetId="0">Cover!$A$1:$Z$49</definedName>
    <definedName name="_xlnm.Print_Area" localSheetId="3">Equity!$A$1:$J$28</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3" i="6" l="1"/>
  <c r="A6" i="6"/>
  <c r="C9" i="6"/>
  <c r="D9" i="6"/>
  <c r="D26" i="6" s="1"/>
  <c r="C16" i="6"/>
  <c r="D16" i="6"/>
  <c r="C28" i="6"/>
  <c r="D28" i="6"/>
  <c r="C37" i="6"/>
  <c r="D37" i="6"/>
  <c r="C44" i="6"/>
  <c r="D44" i="6"/>
  <c r="C46" i="6"/>
  <c r="D46" i="6"/>
  <c r="C57" i="6"/>
  <c r="D57" i="6"/>
  <c r="C59" i="6"/>
  <c r="D60" i="6"/>
  <c r="D63" i="6"/>
  <c r="B65" i="6"/>
  <c r="C65" i="6"/>
  <c r="D65" i="6"/>
  <c r="E65" i="6"/>
  <c r="B66" i="6"/>
  <c r="C66" i="6"/>
  <c r="E66" i="6"/>
  <c r="B67" i="6"/>
  <c r="C67" i="6"/>
  <c r="D67" i="6"/>
  <c r="E67" i="6"/>
  <c r="B3" i="5"/>
  <c r="I3" i="5"/>
  <c r="A6" i="5"/>
  <c r="C15" i="5"/>
  <c r="D15" i="5"/>
  <c r="E15" i="5"/>
  <c r="F15" i="5"/>
  <c r="H15" i="5"/>
  <c r="I15" i="5"/>
  <c r="J15" i="5"/>
  <c r="I17" i="5"/>
  <c r="I18" i="5"/>
  <c r="J18" i="5" s="1"/>
  <c r="H20" i="5"/>
  <c r="I23" i="5"/>
  <c r="J23" i="5"/>
  <c r="H27" i="5"/>
  <c r="H28" i="5"/>
  <c r="A6" i="4"/>
  <c r="C10" i="4"/>
  <c r="D10" i="4"/>
  <c r="C25" i="4"/>
  <c r="D25" i="4"/>
  <c r="C27" i="4"/>
  <c r="D27" i="4"/>
  <c r="A28" i="4"/>
  <c r="A29" i="4" s="1"/>
  <c r="A30" i="4" s="1"/>
  <c r="C29" i="4"/>
  <c r="C34" i="4" s="1"/>
  <c r="D29" i="4"/>
  <c r="D34" i="4"/>
  <c r="A35" i="4"/>
  <c r="B37" i="4"/>
  <c r="B39" i="4"/>
  <c r="A5" i="3"/>
  <c r="D12" i="3"/>
  <c r="C22" i="3"/>
  <c r="D22" i="3"/>
  <c r="D34" i="3" s="1"/>
  <c r="D74" i="3" s="1"/>
  <c r="C33" i="3"/>
  <c r="C34" i="3"/>
  <c r="C51" i="3"/>
  <c r="C59" i="3" s="1"/>
  <c r="C73" i="3" s="1"/>
  <c r="D51" i="3"/>
  <c r="C58" i="3"/>
  <c r="D59" i="3"/>
  <c r="C61" i="3"/>
  <c r="D61" i="3"/>
  <c r="C72" i="3"/>
  <c r="D72" i="3"/>
  <c r="D73" i="3"/>
  <c r="D75" i="3"/>
  <c r="D76" i="3" s="1"/>
  <c r="B79" i="3"/>
  <c r="C79" i="3"/>
  <c r="D79" i="3"/>
  <c r="B80" i="3"/>
  <c r="C80" i="3"/>
  <c r="D80" i="3"/>
  <c r="B81" i="3"/>
  <c r="C81" i="3"/>
  <c r="D81" i="3"/>
  <c r="D59" i="6" l="1"/>
  <c r="D62" i="6"/>
  <c r="D64" i="6" s="1"/>
</calcChain>
</file>

<file path=xl/sharedStrings.xml><?xml version="1.0" encoding="utf-8"?>
<sst xmlns="http://schemas.openxmlformats.org/spreadsheetml/2006/main" count="411" uniqueCount="348">
  <si>
    <t>Ерөнхий нягтлан бодогч        ________________        /Л.ДАВАА /</t>
  </si>
  <si>
    <t xml:space="preserve">Гарын үсэг </t>
  </si>
  <si>
    <t xml:space="preserve">Сар, өдөр </t>
  </si>
  <si>
    <t xml:space="preserve">Хянаж хүлээн авсан байгууллагын нэр </t>
  </si>
  <si>
    <t>Гүйцэтгэх захирал                  ________________        /М.БАТ/</t>
  </si>
  <si>
    <t xml:space="preserve">Энэ тайланд тусгагдсан бүхий л зүйл манай байгууллагын албан ёсны өмчлөлд байдаг бөгөөд орхигдсон зүйл үгүй болно. </t>
  </si>
  <si>
    <t>Бүх хөрөнгө, авлага, өр төлбөр, орлого, зардлыг Санхүүгийн тайлагналын олон улсын стандартын дагуу үнэн зөв тусгасан.</t>
  </si>
  <si>
    <t xml:space="preserve">Тайлан үеийн үр дүнд өмнөх оны ажил гүйлгээнээс шилжин тусгагдаагүй, мөн тайлант оны ажил гүйлгээнээс орхигдсон зүйл байхгүй. </t>
  </si>
  <si>
    <t>Аж ахуйн нэгжийн үйл ажиллагааны эдийн засаг, санхүүгийн бүхий л үйл явцыг иж бүрэн хамарсан.</t>
  </si>
  <si>
    <t>Санхүүгийн тайланд тусгагдсан бүх тооцоолол үнэн хийгдсэн.</t>
  </si>
  <si>
    <t>САНХҮҮГИЙН ТАЙЛАН</t>
  </si>
  <si>
    <t xml:space="preserve">Бүх ажил гүйлгээ бодитоор гарсан бөгөөд холбогдох анхан шатны баримтыг үндэслэн нягтлан бодох бүртгэл, санхүүгийн тайланд үнэн зөв тусгасан. </t>
  </si>
  <si>
    <t xml:space="preserve">2026 ОНЫ ЭХНИЙ ХАГАС ЖИЛИЙН   </t>
  </si>
  <si>
    <t>"ЭРЭЭНЦАВ" ХК-НИЙ</t>
  </si>
  <si>
    <t xml:space="preserve">Гүйцэтгэх захирал М.Бат, ерөнхий нягтлан бодогч Л.Даваа бид манай аж ахуйн нэгжийн 2026 оны 06-р сарын 30-ний өдрөөр тасалбар болгон гаргасан санхүүгийн тайланд тайлант хугацааны үйл ажиллагааны үр дүн, санхүүгийн байдлыг "Нягтлан бодох бүртгэлийн тухай" хуулийн 17.1 дэх заалтын дагуу үнэн зөв, бүрэн тусгасан болохыг баталж байна. Үүнд:  </t>
  </si>
  <si>
    <t xml:space="preserve">2026 оны 06 сарын 30 өдөр </t>
  </si>
  <si>
    <t xml:space="preserve">БОДИТ БАЙДЛЫН ТУХАЙ МЭДЭГДЭЛ </t>
  </si>
  <si>
    <t xml:space="preserve">     Хувийн </t>
  </si>
  <si>
    <t xml:space="preserve">Төрийн </t>
  </si>
  <si>
    <t>Өмчийн хэлбэр:</t>
  </si>
  <si>
    <t>2026 ОНЫ ЭХНИЙ ХАГАС ЖИЛИЙН САНХҮҮГИЙН ТАЙЛАНГИЙН</t>
  </si>
  <si>
    <t xml:space="preserve"> </t>
  </si>
  <si>
    <t>Факс:</t>
  </si>
  <si>
    <t>Утас:</t>
  </si>
  <si>
    <t>"ЭРЭЭНЦАВ" ХУВЬЦААТ КОМПАНИЙ</t>
  </si>
  <si>
    <t>davaaluv@gmail.com</t>
  </si>
  <si>
    <t xml:space="preserve">Шуудангийн хаяг: </t>
  </si>
  <si>
    <t xml:space="preserve">Дорнод аймаг, Чулуун хороот сум, Галуут баг </t>
  </si>
  <si>
    <t xml:space="preserve">Хаяг: </t>
  </si>
  <si>
    <t>Регистрийн дугаар:</t>
  </si>
  <si>
    <t>Сангийн сайдын 2017 оны  361 дүгээр тушаалын 2 дугаар хавсралт</t>
  </si>
  <si>
    <t xml:space="preserve">  </t>
  </si>
  <si>
    <t xml:space="preserve">3 Зөрүү </t>
  </si>
  <si>
    <t xml:space="preserve">2 Пассив </t>
  </si>
  <si>
    <t xml:space="preserve">1 Актив </t>
  </si>
  <si>
    <t>ӨР ТӨЛБӨР БА ЭЗДИЙН ӨМЧИЙН ДҮН</t>
  </si>
  <si>
    <t xml:space="preserve">Эздийн өмчийн дүн </t>
  </si>
  <si>
    <t>2.3.9</t>
  </si>
  <si>
    <t>Тайлант оны ашиг /+/, алдагдал /-/</t>
  </si>
  <si>
    <t>2.3.8</t>
  </si>
  <si>
    <t xml:space="preserve">Хуримтлагдсан ашиг: </t>
  </si>
  <si>
    <t>2.3.7</t>
  </si>
  <si>
    <t xml:space="preserve">Эздийн өмч бусад хэсэг </t>
  </si>
  <si>
    <t>2.3.6</t>
  </si>
  <si>
    <t>Гадаад валютын хөрвүүлэлтийн нөөц</t>
  </si>
  <si>
    <t>2.3.5</t>
  </si>
  <si>
    <t>Хөрөнгийн дахин үнэлгээний нэмэгдэл</t>
  </si>
  <si>
    <t>2.3.4</t>
  </si>
  <si>
    <t>Нэмж төлөгдсөн капитал</t>
  </si>
  <si>
    <t>2.3.3</t>
  </si>
  <si>
    <t xml:space="preserve">Халаасны хувьцаа </t>
  </si>
  <si>
    <t>2.3.2</t>
  </si>
  <si>
    <t xml:space="preserve">хувьцаат </t>
  </si>
  <si>
    <t>2.3.1.3</t>
  </si>
  <si>
    <t xml:space="preserve">хувийн </t>
  </si>
  <si>
    <t>2.3.1.2</t>
  </si>
  <si>
    <t>төрийн</t>
  </si>
  <si>
    <t>2.3.1.1</t>
  </si>
  <si>
    <t xml:space="preserve">Өмч </t>
  </si>
  <si>
    <t>2.3.1</t>
  </si>
  <si>
    <t xml:space="preserve">Эздийн өмч </t>
  </si>
  <si>
    <t xml:space="preserve">Өр төлбөрийн нийт дүн </t>
  </si>
  <si>
    <t xml:space="preserve">Урт хугацаат өр төлбөрийн дүн </t>
  </si>
  <si>
    <t>2.1.2.6</t>
  </si>
  <si>
    <t>2.1.2.5</t>
  </si>
  <si>
    <t xml:space="preserve">Бусад урт хугацаат өр төлбөр </t>
  </si>
  <si>
    <t>2.1.2.4</t>
  </si>
  <si>
    <t xml:space="preserve">Хойшлогдсон татварын өр </t>
  </si>
  <si>
    <t>2.1.2.3</t>
  </si>
  <si>
    <t>Нөөц /өр төлбөр/</t>
  </si>
  <si>
    <t>2.1.2.2</t>
  </si>
  <si>
    <t>Урт хугацаат зээл</t>
  </si>
  <si>
    <t>2.1.2.1</t>
  </si>
  <si>
    <t xml:space="preserve">Урт хугацаат өр төлбөр </t>
  </si>
  <si>
    <t>2.1.2</t>
  </si>
  <si>
    <t xml:space="preserve">Бусад богино хугацаат өр төлбөрийн дүн </t>
  </si>
  <si>
    <t>2.1.1.13</t>
  </si>
  <si>
    <t>2.1.1.12</t>
  </si>
  <si>
    <t xml:space="preserve">Борлуулах зорилгоор эзэмшиж буй эргэлтийн бус хөрөнгө (борлуулах бүлэг хөр)-д хамаарах өр төлбөр </t>
  </si>
  <si>
    <t>2.1.1.11</t>
  </si>
  <si>
    <t xml:space="preserve">Бусад богино хугацаат өр төлбөр </t>
  </si>
  <si>
    <t>2.1.1.10</t>
  </si>
  <si>
    <t>2.1.1.9</t>
  </si>
  <si>
    <t>Урьдчилж олсон орлого</t>
  </si>
  <si>
    <t>2.1.1.8</t>
  </si>
  <si>
    <t>Ногдол ашгийн өглөг</t>
  </si>
  <si>
    <t>2.1.1.7</t>
  </si>
  <si>
    <t>Хүүний өглөг</t>
  </si>
  <si>
    <t>2.1.1.6</t>
  </si>
  <si>
    <t>Богино хугацаат зээл</t>
  </si>
  <si>
    <t>2.1.1.5</t>
  </si>
  <si>
    <t>НДШ-ийн өглөг</t>
  </si>
  <si>
    <t>2.1.1.4</t>
  </si>
  <si>
    <t xml:space="preserve">Татварын өр </t>
  </si>
  <si>
    <t>2.1.1.3</t>
  </si>
  <si>
    <t>Цалингийн өглөг</t>
  </si>
  <si>
    <t>2.1.1.2</t>
  </si>
  <si>
    <t>Дансны өглөг</t>
  </si>
  <si>
    <t>2.1.1.1</t>
  </si>
  <si>
    <t xml:space="preserve">Богино хугацаат өр төлбөр </t>
  </si>
  <si>
    <t>2.1.1</t>
  </si>
  <si>
    <t xml:space="preserve">Өр төлбөр </t>
  </si>
  <si>
    <t xml:space="preserve">ӨР ТӨЛБӨР БА ЭЗДИЙН ӨМЧ </t>
  </si>
  <si>
    <t xml:space="preserve">НИЙТ ХӨРӨНГИЙН ДҮН </t>
  </si>
  <si>
    <t xml:space="preserve">Эргэлтийн бус хөрөнгийн дүн </t>
  </si>
  <si>
    <t>1.2.10</t>
  </si>
  <si>
    <t xml:space="preserve">Үндсэн хөрөнгийн үлдэгдэл өртөг </t>
  </si>
  <si>
    <t>1.2.9</t>
  </si>
  <si>
    <t>Бусад эргэлтийн бус хөрөнгө</t>
  </si>
  <si>
    <t>1.2.8</t>
  </si>
  <si>
    <t>Хөрөнгө оруулалтын зориулалттай үл хөдлөх хөрөнгө</t>
  </si>
  <si>
    <t>1.2.7</t>
  </si>
  <si>
    <t>Хойшлогдсон татварын хөрөнгө</t>
  </si>
  <si>
    <t>1.2.6</t>
  </si>
  <si>
    <t xml:space="preserve">Хайгуул ба үнэлгээний хөрөнгө </t>
  </si>
  <si>
    <t>1.2.5</t>
  </si>
  <si>
    <t>Урт хугацаат хөрөнгө оруулалт</t>
  </si>
  <si>
    <t>1.2.4</t>
  </si>
  <si>
    <t>Биологийн хөрөнгө</t>
  </si>
  <si>
    <t>1.2.3</t>
  </si>
  <si>
    <t>Биет бус хөрөнгө</t>
  </si>
  <si>
    <t>1.2.2</t>
  </si>
  <si>
    <t>Үндсэн хөрөнгө</t>
  </si>
  <si>
    <t>1.2.1</t>
  </si>
  <si>
    <t xml:space="preserve">Эргэлтийн бус хөрөнгө </t>
  </si>
  <si>
    <t xml:space="preserve">Эргэлтийн хөрөнгийн дүн </t>
  </si>
  <si>
    <t>1.1.11</t>
  </si>
  <si>
    <t>1.1.10</t>
  </si>
  <si>
    <t>Борлуулах зорилгоор эзэмшиж буй эргэлтийн бус хөрөнгө (борлуулах бүлэг хөрөнгө)</t>
  </si>
  <si>
    <t>1.1.9</t>
  </si>
  <si>
    <t>Бусад эргэлтийн хөрөнгө</t>
  </si>
  <si>
    <t>1.1.8</t>
  </si>
  <si>
    <t>Урьдчилж төлсөн зардал/тооцоо</t>
  </si>
  <si>
    <t>1.1.7</t>
  </si>
  <si>
    <t>Бараа материал</t>
  </si>
  <si>
    <t>1.1.6</t>
  </si>
  <si>
    <t>Бусад санхүүгийн хөрөнгө</t>
  </si>
  <si>
    <t>1.1.5</t>
  </si>
  <si>
    <t>Бусад авлага</t>
  </si>
  <si>
    <t>1.1.4</t>
  </si>
  <si>
    <t>Татвар, НДШ-ийн авлага</t>
  </si>
  <si>
    <t>1.1.3</t>
  </si>
  <si>
    <t>Дансны авлага</t>
  </si>
  <si>
    <t>1.1.2</t>
  </si>
  <si>
    <t xml:space="preserve">Мөнгө, түүнтэй адилтгах хөрөнгө </t>
  </si>
  <si>
    <t>1.1.1</t>
  </si>
  <si>
    <t xml:space="preserve">Эргэлтийн хөрөнгө </t>
  </si>
  <si>
    <t>1.1.</t>
  </si>
  <si>
    <t xml:space="preserve">ХӨРӨНГӨ </t>
  </si>
  <si>
    <t xml:space="preserve">Б </t>
  </si>
  <si>
    <t>А</t>
  </si>
  <si>
    <t>Эцсийн үлдэгдэл   /2026.06.30/</t>
  </si>
  <si>
    <t>Эхний үлдэгдэл   /2026.01.01/</t>
  </si>
  <si>
    <t xml:space="preserve">ҮЛДЭГДЭЛ </t>
  </si>
  <si>
    <t xml:space="preserve">БАЛАНСЫН ЗҮЙЛ </t>
  </si>
  <si>
    <t xml:space="preserve">Мөрийн дугаар </t>
  </si>
  <si>
    <t>/Төгрөгөөр/</t>
  </si>
  <si>
    <t>/Аж ахуйн нэгж, байгууллагын нэр/</t>
  </si>
  <si>
    <t xml:space="preserve">"ЭРЭЭНЦАВ" ХК  </t>
  </si>
  <si>
    <t>САНХҮҮГИЙН БАЙДЛЫН ТАЙЛАН</t>
  </si>
  <si>
    <t>Нэгж хувьцаанд ногдох  суурь ашиг /алдагдал/</t>
  </si>
  <si>
    <t xml:space="preserve">Нийт дэлгэрэнгүй орлогын дүн </t>
  </si>
  <si>
    <t>23.2. Бусад олз (гарз)</t>
  </si>
  <si>
    <t>23.2. Гадаад валютын хөрвүүлэлтийн зөрүү</t>
  </si>
  <si>
    <t>23.1. Хөрөнгийн дахин үнэлгээний нэмэгдлийн зөрүү</t>
  </si>
  <si>
    <t>Бусад дэлгэрэнгүй орлого</t>
  </si>
  <si>
    <t>Тайлант үеийн цэвэр ашиг /алдагдал/</t>
  </si>
  <si>
    <t>Зогсоосон үйл ажиллагааны татварын дараах ашиг (алд)</t>
  </si>
  <si>
    <t>Ердийн үйл ажиллагааны татварын дараах ашиг (алдагдал)</t>
  </si>
  <si>
    <t>Орлогын татварын зардал</t>
  </si>
  <si>
    <t>Татвар төлөхийн өмнөх ашиг (алдагдал)</t>
  </si>
  <si>
    <t>Бусад ашиг (алдагдал)</t>
  </si>
  <si>
    <t>Хөрөнгө оруулалт борлуулснаас үүссэн олз (гарз)</t>
  </si>
  <si>
    <t>Биет бус  хөрөнгө данснаас хассаны олз (гарз)</t>
  </si>
  <si>
    <t>Үндсэн хөрөнгө данснаас хассаны олз (гарз)</t>
  </si>
  <si>
    <t>Гадаад валютын ханшийн зөрүүний олз (гарз)</t>
  </si>
  <si>
    <t>Бусад зардал</t>
  </si>
  <si>
    <t>Санхүүгийн зардал</t>
  </si>
  <si>
    <t>Ерөнхий ба удирдлагын зардал</t>
  </si>
  <si>
    <t>Борлуулалт, маркетингийн зардал</t>
  </si>
  <si>
    <t>Бусад орлого</t>
  </si>
  <si>
    <t>Эрхийн шимтгэлийн орлого</t>
  </si>
  <si>
    <t>Ногдол ашгийн орлого</t>
  </si>
  <si>
    <t>Хүүний орлого</t>
  </si>
  <si>
    <t>Түрээсийн орлого</t>
  </si>
  <si>
    <t>Нийт ашиг /алдагдал/</t>
  </si>
  <si>
    <t>Борлуулалтын өртөг</t>
  </si>
  <si>
    <t>Борлуулалтын орлого (цэвэр)</t>
  </si>
  <si>
    <t>Эцсийн үлдэгдэл 2026.06.30</t>
  </si>
  <si>
    <t>Эхний үлдэгдэл 2026.01.01</t>
  </si>
  <si>
    <t xml:space="preserve">ҮЗҮҮЛЭЛТ </t>
  </si>
  <si>
    <t xml:space="preserve">                                          ОРЛОГЫН ДЭЛГЭРЭНГҮЙ ТАЙЛАН </t>
  </si>
  <si>
    <t>Ерөнхий нягтлан бодогч ________________       /Л.ДАВАА /</t>
  </si>
  <si>
    <t>Гүйцэтгэх захирал            ________________        /М.БАТ/</t>
  </si>
  <si>
    <t>Эцсийн үлдэгдэл /төгрөгөөр/</t>
  </si>
  <si>
    <t>Дахин үнэлгээний нэмэгдлийн хэрэгжсэн дүн</t>
  </si>
  <si>
    <t>Зарласан ногдол ашиг</t>
  </si>
  <si>
    <t>Өмчид гарсан өөрчлөлт</t>
  </si>
  <si>
    <t xml:space="preserve"> Бусад дэлгэрэнгүй орлого</t>
  </si>
  <si>
    <t>Тайлант үеийн цэвэр ашиг (алдагдал)</t>
  </si>
  <si>
    <t>Залруулсан үлдэгдэл</t>
  </si>
  <si>
    <t>Нягтлан бодох бүртгэлийн бодлогын өөрчлөлтийн нөлөө, алдааны залруулга</t>
  </si>
  <si>
    <t>Эхний үлдэгдэл /төгрөгөөр/</t>
  </si>
  <si>
    <t>Нийт дүн</t>
  </si>
  <si>
    <t xml:space="preserve">Хуримтлагдсан ашиг </t>
  </si>
  <si>
    <t xml:space="preserve">Эзний өмчийн бусад хэсэг </t>
  </si>
  <si>
    <t xml:space="preserve">Хөрөнгийн дахин үнэлгээний нэмэгдэл </t>
  </si>
  <si>
    <t>Халаасны хувьцаа</t>
  </si>
  <si>
    <t>Өмч</t>
  </si>
  <si>
    <t xml:space="preserve">ӨМЧИЙН ӨӨРЧЛӨЛТИЙН ТАЙЛАН </t>
  </si>
  <si>
    <t>ДҮН</t>
  </si>
  <si>
    <t>Хүү, торгуулийн зардал</t>
  </si>
  <si>
    <t>Хүү, торгуулийн орлого</t>
  </si>
  <si>
    <t>Үйл ажиллагааны бус орлого</t>
  </si>
  <si>
    <t>Үйл ажиллагааны бус зардал</t>
  </si>
  <si>
    <t>Ханшны зөрүүгийн хэрэгжээгүй алдагдал</t>
  </si>
  <si>
    <t>Ханшны зөрүүгийн хэрэгжээгүй ашиг</t>
  </si>
  <si>
    <t>Ханшны зөрүүгийн хэрэгжсэн алдагдал</t>
  </si>
  <si>
    <t>Ханшны зөрүүгийн хэрэгжсэн ашиг</t>
  </si>
  <si>
    <t>Борлуулалтын хөнгөлөлт</t>
  </si>
  <si>
    <t>Борлуулалтын хорогдол ба буцаалт</t>
  </si>
  <si>
    <t>Зээлийн хүүгийн зардал</t>
  </si>
  <si>
    <t>Шагнал, урамшуулалын зардал</t>
  </si>
  <si>
    <t>Найдваргүй авлагын зардал</t>
  </si>
  <si>
    <t>Шатахууны зардал</t>
  </si>
  <si>
    <t>Шуудан, холбооны зардал</t>
  </si>
  <si>
    <t>Зар сурталчиллагааны зардал</t>
  </si>
  <si>
    <t>Элэгдлийн зардал</t>
  </si>
  <si>
    <t>Түүхий эд материалын зардал</t>
  </si>
  <si>
    <t>Тээврийн зардал</t>
  </si>
  <si>
    <t>Албан томилолтын зардал</t>
  </si>
  <si>
    <t>Түрээсийн зардал</t>
  </si>
  <si>
    <t>Ашиглалтын зардал</t>
  </si>
  <si>
    <t>Засвар үйлчилгээний зардал</t>
  </si>
  <si>
    <t>Нийгмийн даатгалын шимтгэл</t>
  </si>
  <si>
    <t>Цалин хөлс, шагнал</t>
  </si>
  <si>
    <t>Борлуулсан бүтээгдэхүүний өртөг</t>
  </si>
  <si>
    <t>Бусад борлуулалт</t>
  </si>
  <si>
    <t>Борлуулалтын орлого</t>
  </si>
  <si>
    <t>Ногдол ашиг</t>
  </si>
  <si>
    <t>Өмнөх үеийн ашиг</t>
  </si>
  <si>
    <t>Тайлангийн үеийн ашиг</t>
  </si>
  <si>
    <t>Хуримтлагдсан ашиг:</t>
  </si>
  <si>
    <t>Эздийн өмч бусад</t>
  </si>
  <si>
    <t>Дахин үнэлгээний нөөц</t>
  </si>
  <si>
    <t>Хувийн өмч</t>
  </si>
  <si>
    <t>Төрийн өмч</t>
  </si>
  <si>
    <t>Áàíêíààñ àâñàí çýýë</t>
  </si>
  <si>
    <t>Бусад урт хугацаат өглөг</t>
  </si>
  <si>
    <t>Урт хугацаат бондын өглөг</t>
  </si>
  <si>
    <t>Байгууллага хувь хүнээс авсан зээл</t>
  </si>
  <si>
    <t>Урт хугацаатай зээлийн хүү</t>
  </si>
  <si>
    <t>Урьдчилж орсон орлого</t>
  </si>
  <si>
    <t>Бусад өглөг</t>
  </si>
  <si>
    <t>Банкны богино хугацаат зээл</t>
  </si>
  <si>
    <t>ЭМНД-ийн шимтгэлийн өглөг</t>
  </si>
  <si>
    <t>Бусад татварын өглөг</t>
  </si>
  <si>
    <t>НӨАТ-ын өглөг</t>
  </si>
  <si>
    <t>ХАОАТ-ын өглөг</t>
  </si>
  <si>
    <t>Орлогын татварын өглөг</t>
  </si>
  <si>
    <t>Үнэлгээний хасагдуулга</t>
  </si>
  <si>
    <t>Хөрөнгө оруулалт ба бусад хөрөнгө</t>
  </si>
  <si>
    <t>Мал амьтан /Эргэлтийн бус/</t>
  </si>
  <si>
    <t>Дуусаагүй барилга</t>
  </si>
  <si>
    <t>Хуримтлагдсан элэгдэл. БУХ</t>
  </si>
  <si>
    <t>Бусад үндсэн хөрөнгө</t>
  </si>
  <si>
    <t>Хуримтлагдсан элэгдэл.</t>
  </si>
  <si>
    <t>Õóäàëäñàí óðò õóãàöààò õºðºíãèéí îðëîãî</t>
  </si>
  <si>
    <t>Урьдчилж төлсөн тооцоо</t>
  </si>
  <si>
    <t>Мал амьтад /эргэлтийн/</t>
  </si>
  <si>
    <t>Өгсөн зээл</t>
  </si>
  <si>
    <t>Найдваргүй авлагын нөөц</t>
  </si>
  <si>
    <t>Богино хугацаат хөрөнгө оруулалт</t>
  </si>
  <si>
    <t xml:space="preserve">Мөнгө ба түүнтэй адилтгах хөрөнгө </t>
  </si>
  <si>
    <t>ДТ</t>
  </si>
  <si>
    <t>Дансны нэрс</t>
  </si>
  <si>
    <t>3 Зөрүү</t>
  </si>
  <si>
    <t>2 БЦМГ /6-5/</t>
  </si>
  <si>
    <t>1 БЦМГ /1,3+2,3+3,3+4/</t>
  </si>
  <si>
    <t xml:space="preserve">Мөнгө, түүнтэй адилтгах хөрөнгийн эцсийн үлдэгдэл </t>
  </si>
  <si>
    <t xml:space="preserve">Мөнгө, түүнтэй адилтгах хөрөнгийн эхний үлдэгдэл </t>
  </si>
  <si>
    <t xml:space="preserve">Бүх цэвэр мөнгөн гүйлгээ </t>
  </si>
  <si>
    <t>Валютын ханшны зөрүү</t>
  </si>
  <si>
    <t xml:space="preserve">Санхүүгийн айл ажиллагааны цэвэр мөнгөн гүйлгээний дүн </t>
  </si>
  <si>
    <t>3.2.5</t>
  </si>
  <si>
    <t xml:space="preserve">Төлсөн ногдол ашиг </t>
  </si>
  <si>
    <t>3.2.4</t>
  </si>
  <si>
    <t xml:space="preserve">Хувьцаа буцаан авахад төлсөн </t>
  </si>
  <si>
    <t>3.2.3</t>
  </si>
  <si>
    <t xml:space="preserve">Санхүүгийн түрээсийн өглөгт төлсөн </t>
  </si>
  <si>
    <t>3.2.2</t>
  </si>
  <si>
    <t>Зээл, өрийн үнэт цаасны төлбөрт төлсөн мөнгө</t>
  </si>
  <si>
    <t>3.2.1</t>
  </si>
  <si>
    <t>Мөнгөн зарлагын дүн (-)</t>
  </si>
  <si>
    <t>3.1.4</t>
  </si>
  <si>
    <t>Төрөл бүрийн хандив</t>
  </si>
  <si>
    <t>3.1.3</t>
  </si>
  <si>
    <t>Хувьцаа болон өмчийн бусад үнэт цаас гаргаснаас хүлээн авсан</t>
  </si>
  <si>
    <t>3.1.2</t>
  </si>
  <si>
    <t xml:space="preserve">Зээл авсан, өрийн үнэт цаас гаргаснаас хүлээн авсан </t>
  </si>
  <si>
    <t>3.1.1</t>
  </si>
  <si>
    <t>Мөнгөн орлогын дүн (+)</t>
  </si>
  <si>
    <t>Санхүүгийн үйл ажиллагааны мөнгөн гүйлгээний дүн</t>
  </si>
  <si>
    <t>Хөрөнгө оруулалтын үйл ажиллагааны цэвэр мөнгөн гүйлгээ</t>
  </si>
  <si>
    <t>2.2.6</t>
  </si>
  <si>
    <t>Бусдад олгосон зээл болон урьдчилгаа</t>
  </si>
  <si>
    <t>2.2.5</t>
  </si>
  <si>
    <t>Бусад урт хугацаат хөрөнгө олж эзэмшихэд төлсөн мөнгө</t>
  </si>
  <si>
    <t>2.2.4</t>
  </si>
  <si>
    <t>Хөрөнгө оруулалт олж эзэмшихэд төлсөн мөнгө</t>
  </si>
  <si>
    <t>2.2.3</t>
  </si>
  <si>
    <t>Биет бус хөрөнгө олж эзэмшихэд төлсөн мөнгө</t>
  </si>
  <si>
    <t>2.2.2</t>
  </si>
  <si>
    <t>Үндсэн хөрөнгө олж эзэмшихэд төлсөн мөнгө</t>
  </si>
  <si>
    <t>2.2.1</t>
  </si>
  <si>
    <t>Хүлээн авсан ногдол ашиг</t>
  </si>
  <si>
    <t>2.1.7</t>
  </si>
  <si>
    <t>Хүлээн авсан хүүний орлого</t>
  </si>
  <si>
    <t>2.1.6</t>
  </si>
  <si>
    <t>Бусдад олгосон зээл, мөнгөн урьдчилгааны буцаан төлөлт</t>
  </si>
  <si>
    <t>2.1.5</t>
  </si>
  <si>
    <t>Бусад урт хугацаат хөрөнгө борлуулсны орлого</t>
  </si>
  <si>
    <t>2.1.4</t>
  </si>
  <si>
    <t>Хөрөнгө оруулалт борлуулсны орлого</t>
  </si>
  <si>
    <t>2.1.3</t>
  </si>
  <si>
    <t>Биет бус хөрөнгө борлуулсны орлого</t>
  </si>
  <si>
    <t>Үндсэн хөрөнгө борлуулсны орлого</t>
  </si>
  <si>
    <t xml:space="preserve">Хөрөнгө оруулалтын үйл ажиллагааны мөнгөн гүйлгээ </t>
  </si>
  <si>
    <t xml:space="preserve">Үндсэн үйл ажиллагааны цэвэр мөнгөн гүйлгээний дүн </t>
  </si>
  <si>
    <t>Бусад мөнгөн зарлага</t>
  </si>
  <si>
    <t xml:space="preserve">Даатгалын төлбөрт төлсөн </t>
  </si>
  <si>
    <t xml:space="preserve">Татварын байгууллагад төлсөн </t>
  </si>
  <si>
    <t xml:space="preserve">Хүүний төлбөрт төлсөн </t>
  </si>
  <si>
    <t xml:space="preserve">Түлш, шатахуун, тээврийн хөлс, сэлбэг хэрэгсэлд төлсөн </t>
  </si>
  <si>
    <t xml:space="preserve">Ашиглалтын зардалд төлсөн </t>
  </si>
  <si>
    <t xml:space="preserve">Бараа материал худалдан авахад төлсөн </t>
  </si>
  <si>
    <t xml:space="preserve">Нийгмийн даатгалын байгууллагад төлсөн </t>
  </si>
  <si>
    <t xml:space="preserve">Ажиллагчдад төлсөн </t>
  </si>
  <si>
    <t xml:space="preserve">Мөнгөн зарлагын дүн </t>
  </si>
  <si>
    <t>Бусад мөнгөн орлого</t>
  </si>
  <si>
    <t>Татаас, санхүүжилтийн орлого</t>
  </si>
  <si>
    <t xml:space="preserve">Буцаан авсан албан татвар </t>
  </si>
  <si>
    <t>Даатгалын нөхвөрөөс хүлээн авсан мөнгө</t>
  </si>
  <si>
    <t>Эрхийн шимтгэл, хураамж, төлбөрийн орлого</t>
  </si>
  <si>
    <t>Бараа борлуулсан, үйлчилгээ үзүүлсний орлого</t>
  </si>
  <si>
    <t xml:space="preserve">Мөнгөн орлогын дүн </t>
  </si>
  <si>
    <t xml:space="preserve">Үндсэн үйл ажиллагааны мөнгөн гүйлгээ </t>
  </si>
  <si>
    <t>МӨНГӨН ГҮЙЛГЭЭНИЙ ТАЙЛАН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</si>
</sst>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_(* \(#,##0.00\);_(* &quot;-&quot;??_);_(@_)"/>
    <numFmt numFmtId="164" formatCode="#,##0.0"/>
  </numFmts>
  <fonts count="20">
    <font>
      <sz val="11"/>
      <color theme="1"/>
      <name val="Calibri"/>
      <family val="2"/>
      <scheme val="minor"/>
    </font>
    <font>
      <sz val="10"/>
      <name val="Arial"/>
      <family val="2"/>
    </font>
    <font>
      <sz val="1"/>
      <color indexed="9"/>
      <name val="Arial"/>
      <family val="2"/>
    </font>
    <font>
      <b/>
      <sz val="10"/>
      <name val="Arial"/>
      <family val="2"/>
    </font>
    <font>
      <b/>
      <sz val="10"/>
      <color indexed="9"/>
      <name val="Arial"/>
      <family val="2"/>
    </font>
    <font>
      <u/>
      <sz val="10"/>
      <color indexed="12"/>
      <name val="Arial"/>
      <family val="2"/>
    </font>
    <font>
      <b/>
      <sz val="9.5"/>
      <name val="Arial"/>
      <family val="2"/>
    </font>
    <font>
      <b/>
      <sz val="10"/>
      <color indexed="63"/>
      <name val="Arial"/>
      <family val="2"/>
    </font>
    <font>
      <sz val="9"/>
      <name val="Arial"/>
      <family val="2"/>
    </font>
    <font>
      <sz val="12"/>
      <name val="Arial"/>
      <family val="2"/>
    </font>
    <font>
      <sz val="8"/>
      <name val="Arial"/>
      <family val="2"/>
    </font>
    <font>
      <sz val="10"/>
      <name val="Arial Mon"/>
      <family val="2"/>
    </font>
    <font>
      <sz val="9.5"/>
      <name val="Arial"/>
      <family val="2"/>
    </font>
    <font>
      <b/>
      <sz val="9"/>
      <name val="Arial"/>
      <family val="2"/>
    </font>
    <font>
      <b/>
      <sz val="11"/>
      <name val="Arial"/>
      <family val="2"/>
    </font>
    <font>
      <b/>
      <sz val="12"/>
      <name val="Arial"/>
      <family val="2"/>
    </font>
    <font>
      <b/>
      <sz val="8"/>
      <name val="Arial"/>
      <family val="2"/>
    </font>
    <font>
      <sz val="10"/>
      <color indexed="9"/>
      <name val="Arial"/>
      <family val="2"/>
    </font>
    <font>
      <b/>
      <sz val="10"/>
      <name val="Arial Mon"/>
      <family val="2"/>
    </font>
    <font>
      <u/>
      <sz val="1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8">
    <border>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dotted">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auto="1"/>
      </left>
      <right style="thin">
        <color auto="1"/>
      </right>
      <top/>
      <bottom style="thin">
        <color auto="1"/>
      </bottom>
      <diagonal/>
    </border>
    <border>
      <left style="thin">
        <color auto="1"/>
      </left>
      <right style="thin">
        <color auto="1"/>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12"/>
      </right>
      <top style="thin">
        <color indexed="64"/>
      </top>
      <bottom style="thin">
        <color indexed="64"/>
      </bottom>
      <diagonal/>
    </border>
    <border>
      <left style="thin">
        <color indexed="64"/>
      </left>
      <right style="thin">
        <color indexed="12"/>
      </right>
      <top style="thin">
        <color indexed="64"/>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diagonal/>
    </border>
  </borders>
  <cellStyleXfs count="5">
    <xf numFmtId="0" fontId="0" fillId="0" borderId="0"/>
    <xf numFmtId="0" fontId="1" fillId="0" borderId="0"/>
    <xf numFmtId="0" fontId="5" fillId="0" borderId="0" applyNumberFormat="0" applyFill="0" applyBorder="0" applyAlignment="0" applyProtection="0">
      <alignment vertical="top"/>
      <protection locked="0"/>
    </xf>
    <xf numFmtId="43" fontId="1" fillId="0" borderId="0" applyFont="0" applyFill="0" applyBorder="0" applyAlignment="0" applyProtection="0"/>
    <xf numFmtId="43" fontId="1" fillId="0" borderId="0" applyFont="0" applyFill="0" applyBorder="0" applyAlignment="0" applyProtection="0"/>
  </cellStyleXfs>
  <cellXfs count="256">
    <xf numFmtId="0" fontId="0" fillId="0" borderId="0" xfId="0"/>
    <xf numFmtId="0" fontId="1" fillId="2" borderId="0" xfId="1" applyFont="1" applyFill="1" applyProtection="1">
      <protection hidden="1"/>
    </xf>
    <xf numFmtId="0" fontId="2" fillId="2" borderId="0" xfId="1" applyFont="1" applyFill="1" applyProtection="1">
      <protection hidden="1"/>
    </xf>
    <xf numFmtId="0" fontId="1" fillId="2" borderId="0" xfId="1" applyFont="1" applyFill="1" applyBorder="1" applyAlignment="1" applyProtection="1">
      <protection hidden="1"/>
    </xf>
    <xf numFmtId="0" fontId="1" fillId="2" borderId="0" xfId="1" applyFont="1" applyFill="1" applyBorder="1" applyAlignment="1" applyProtection="1">
      <alignment vertical="center"/>
      <protection hidden="1"/>
    </xf>
    <xf numFmtId="0" fontId="1" fillId="2" borderId="0" xfId="1" applyFont="1" applyFill="1" applyAlignment="1" applyProtection="1">
      <alignment horizontal="center"/>
      <protection hidden="1"/>
    </xf>
    <xf numFmtId="0" fontId="3" fillId="2" borderId="0" xfId="1" applyFont="1" applyFill="1" applyProtection="1">
      <protection hidden="1"/>
    </xf>
    <xf numFmtId="0" fontId="1" fillId="2" borderId="0" xfId="1" applyFont="1" applyFill="1" applyBorder="1" applyProtection="1">
      <protection hidden="1"/>
    </xf>
    <xf numFmtId="0" fontId="3" fillId="2" borderId="0" xfId="1" applyFont="1" applyFill="1" applyBorder="1" applyProtection="1">
      <protection hidden="1"/>
    </xf>
    <xf numFmtId="1" fontId="1" fillId="2" borderId="0" xfId="1" applyNumberFormat="1" applyFont="1" applyFill="1" applyAlignment="1" applyProtection="1">
      <alignment horizontal="center"/>
      <protection hidden="1"/>
    </xf>
    <xf numFmtId="0" fontId="3" fillId="2" borderId="0" xfId="1" applyFont="1" applyFill="1" applyAlignment="1" applyProtection="1">
      <alignment horizontal="center"/>
      <protection hidden="1"/>
    </xf>
    <xf numFmtId="1" fontId="1" fillId="2" borderId="4" xfId="1" applyNumberFormat="1" applyFont="1" applyFill="1" applyBorder="1" applyAlignment="1" applyProtection="1">
      <alignment horizontal="left"/>
      <protection hidden="1"/>
    </xf>
    <xf numFmtId="0" fontId="1" fillId="2" borderId="0" xfId="1" applyFont="1" applyFill="1" applyAlignment="1" applyProtection="1">
      <alignment horizontal="right"/>
      <protection hidden="1"/>
    </xf>
    <xf numFmtId="0" fontId="3" fillId="2" borderId="4" xfId="1" applyFont="1" applyFill="1" applyBorder="1" applyAlignment="1" applyProtection="1">
      <alignment horizontal="center"/>
      <protection hidden="1"/>
    </xf>
    <xf numFmtId="0" fontId="1" fillId="2" borderId="0" xfId="1" applyFont="1" applyFill="1" applyAlignment="1" applyProtection="1">
      <alignment horizontal="left"/>
      <protection hidden="1"/>
    </xf>
    <xf numFmtId="0" fontId="6" fillId="2" borderId="0" xfId="1" applyFont="1" applyFill="1" applyAlignment="1" applyProtection="1">
      <alignment horizontal="center"/>
      <protection hidden="1"/>
    </xf>
    <xf numFmtId="0" fontId="7" fillId="3" borderId="0" xfId="1" applyFont="1" applyFill="1" applyAlignment="1" applyProtection="1">
      <alignment horizontal="center" vertical="center"/>
      <protection hidden="1"/>
    </xf>
    <xf numFmtId="0" fontId="8" fillId="2" borderId="0" xfId="1" applyFont="1" applyFill="1" applyAlignment="1" applyProtection="1">
      <alignment horizontal="center"/>
      <protection hidden="1"/>
    </xf>
    <xf numFmtId="0" fontId="7" fillId="3" borderId="6" xfId="1" applyFont="1" applyFill="1" applyBorder="1" applyAlignment="1" applyProtection="1">
      <alignment horizontal="center" vertical="center"/>
      <protection hidden="1"/>
    </xf>
    <xf numFmtId="0" fontId="1" fillId="2" borderId="0" xfId="1" applyFont="1" applyFill="1" applyAlignment="1" applyProtection="1">
      <alignment vertical="center" wrapText="1"/>
      <protection hidden="1"/>
    </xf>
    <xf numFmtId="0" fontId="3" fillId="2" borderId="0" xfId="1" applyFont="1" applyFill="1" applyAlignment="1" applyProtection="1">
      <alignment horizontal="left"/>
      <protection hidden="1"/>
    </xf>
    <xf numFmtId="0" fontId="1" fillId="2" borderId="0" xfId="1" applyFont="1" applyFill="1" applyAlignment="1" applyProtection="1">
      <alignment horizontal="left" vertical="center" wrapText="1"/>
      <protection hidden="1"/>
    </xf>
    <xf numFmtId="0" fontId="9" fillId="2" borderId="0" xfId="1" applyFont="1" applyFill="1" applyAlignment="1" applyProtection="1">
      <alignment vertical="center" wrapText="1"/>
      <protection hidden="1"/>
    </xf>
    <xf numFmtId="0" fontId="1" fillId="0" borderId="0" xfId="1" applyFont="1" applyFill="1" applyAlignment="1">
      <alignment vertical="center"/>
    </xf>
    <xf numFmtId="4" fontId="1" fillId="0" borderId="0" xfId="1" applyNumberFormat="1" applyFont="1" applyFill="1" applyAlignment="1" applyProtection="1">
      <alignment vertical="center"/>
      <protection hidden="1"/>
    </xf>
    <xf numFmtId="0" fontId="10" fillId="0" borderId="0" xfId="1" applyFont="1" applyFill="1" applyAlignment="1">
      <alignment vertical="center"/>
    </xf>
    <xf numFmtId="0" fontId="1" fillId="0" borderId="0" xfId="1" applyFont="1" applyFill="1" applyAlignment="1">
      <alignment horizontal="left" vertical="center"/>
    </xf>
    <xf numFmtId="4" fontId="8" fillId="0" borderId="0" xfId="1" applyNumberFormat="1" applyFont="1" applyFill="1" applyAlignment="1" applyProtection="1">
      <alignment vertical="center"/>
      <protection hidden="1"/>
    </xf>
    <xf numFmtId="0" fontId="8" fillId="0" borderId="0" xfId="1" applyFont="1" applyFill="1" applyAlignment="1">
      <alignment vertical="center"/>
    </xf>
    <xf numFmtId="0" fontId="8" fillId="0" borderId="0" xfId="1" applyFont="1" applyFill="1" applyAlignment="1">
      <alignment horizontal="left" vertical="center"/>
    </xf>
    <xf numFmtId="43" fontId="1" fillId="0" borderId="6" xfId="1" applyNumberFormat="1" applyFont="1" applyFill="1" applyBorder="1" applyAlignment="1" applyProtection="1">
      <alignment horizontal="right" vertical="center"/>
      <protection hidden="1"/>
    </xf>
    <xf numFmtId="0" fontId="1" fillId="0" borderId="6" xfId="1" applyFont="1" applyFill="1" applyBorder="1" applyAlignment="1">
      <alignment horizontal="left" vertical="center"/>
    </xf>
    <xf numFmtId="4" fontId="1" fillId="0" borderId="6" xfId="1" applyNumberFormat="1" applyFont="1" applyFill="1" applyBorder="1" applyAlignment="1" applyProtection="1">
      <alignment horizontal="right" vertical="center"/>
      <protection hidden="1"/>
    </xf>
    <xf numFmtId="4" fontId="1" fillId="0" borderId="8" xfId="1" applyNumberFormat="1" applyFont="1" applyFill="1" applyBorder="1" applyAlignment="1" applyProtection="1">
      <alignment horizontal="right" vertical="center"/>
      <protection hidden="1"/>
    </xf>
    <xf numFmtId="0" fontId="1" fillId="0" borderId="8" xfId="1" applyFont="1" applyFill="1" applyBorder="1" applyAlignment="1">
      <alignment horizontal="left" vertical="center"/>
    </xf>
    <xf numFmtId="4" fontId="3" fillId="0" borderId="9" xfId="1" applyNumberFormat="1" applyFont="1" applyFill="1" applyBorder="1" applyAlignment="1" applyProtection="1">
      <alignment horizontal="right" vertical="center"/>
      <protection hidden="1"/>
    </xf>
    <xf numFmtId="0" fontId="3" fillId="0" borderId="9" xfId="1" applyFont="1" applyFill="1" applyBorder="1" applyAlignment="1">
      <alignment horizontal="center" vertical="center"/>
    </xf>
    <xf numFmtId="0" fontId="3" fillId="0" borderId="9" xfId="1" applyFont="1" applyFill="1" applyBorder="1" applyAlignment="1">
      <alignment horizontal="left" vertical="center"/>
    </xf>
    <xf numFmtId="4" fontId="3" fillId="0" borderId="10" xfId="1" applyNumberFormat="1" applyFont="1" applyFill="1" applyBorder="1" applyAlignment="1" applyProtection="1">
      <alignment horizontal="right" vertical="center"/>
      <protection hidden="1"/>
    </xf>
    <xf numFmtId="0" fontId="3" fillId="0" borderId="10" xfId="1" applyFont="1" applyFill="1" applyBorder="1" applyAlignment="1">
      <alignment horizontal="left" vertical="center"/>
    </xf>
    <xf numFmtId="4" fontId="11" fillId="0" borderId="6" xfId="1" applyNumberFormat="1" applyFont="1" applyFill="1" applyBorder="1" applyAlignment="1" applyProtection="1">
      <alignment horizontal="right" vertical="center"/>
      <protection hidden="1"/>
    </xf>
    <xf numFmtId="0" fontId="3" fillId="0" borderId="6" xfId="1" applyFont="1" applyFill="1" applyBorder="1" applyAlignment="1">
      <alignment vertical="center"/>
    </xf>
    <xf numFmtId="0" fontId="3" fillId="0" borderId="8" xfId="1" applyFont="1" applyFill="1" applyBorder="1" applyAlignment="1">
      <alignment horizontal="left" vertical="center"/>
    </xf>
    <xf numFmtId="0" fontId="1" fillId="0" borderId="10" xfId="1" applyFont="1" applyFill="1" applyBorder="1" applyAlignment="1">
      <alignment horizontal="left" vertical="center"/>
    </xf>
    <xf numFmtId="0" fontId="1" fillId="0" borderId="6" xfId="1" applyFont="1" applyFill="1" applyBorder="1" applyAlignment="1">
      <alignment horizontal="left" vertical="center" wrapText="1"/>
    </xf>
    <xf numFmtId="4" fontId="1" fillId="0" borderId="6" xfId="1" applyNumberFormat="1" applyFont="1" applyFill="1" applyBorder="1" applyAlignment="1" applyProtection="1">
      <alignment horizontal="right" vertical="center" wrapText="1"/>
      <protection hidden="1"/>
    </xf>
    <xf numFmtId="0" fontId="3" fillId="0" borderId="6" xfId="1" applyFont="1" applyFill="1" applyBorder="1" applyAlignment="1">
      <alignment horizontal="left" vertical="center" wrapText="1"/>
    </xf>
    <xf numFmtId="0" fontId="3" fillId="0" borderId="6" xfId="1" applyFont="1" applyFill="1" applyBorder="1" applyAlignment="1">
      <alignment horizontal="center" vertical="center" wrapText="1"/>
    </xf>
    <xf numFmtId="4" fontId="1" fillId="0" borderId="0" xfId="1" applyNumberFormat="1" applyFont="1" applyFill="1" applyAlignment="1" applyProtection="1">
      <alignment horizontal="right" vertical="center"/>
      <protection hidden="1"/>
    </xf>
    <xf numFmtId="4" fontId="3" fillId="0" borderId="11" xfId="1" applyNumberFormat="1" applyFont="1" applyFill="1" applyBorder="1" applyAlignment="1" applyProtection="1">
      <alignment horizontal="right" vertical="center"/>
      <protection hidden="1"/>
    </xf>
    <xf numFmtId="0" fontId="1" fillId="0" borderId="1" xfId="1" applyFont="1" applyFill="1" applyBorder="1" applyAlignment="1">
      <alignment vertical="center"/>
    </xf>
    <xf numFmtId="0" fontId="1" fillId="2" borderId="6" xfId="1" applyFont="1" applyFill="1" applyBorder="1" applyAlignment="1">
      <alignment horizontal="left" vertical="center"/>
    </xf>
    <xf numFmtId="0" fontId="1" fillId="0" borderId="6" xfId="1" applyFont="1" applyFill="1" applyBorder="1" applyAlignment="1">
      <alignment vertical="center"/>
    </xf>
    <xf numFmtId="0" fontId="1" fillId="0" borderId="0" xfId="1" applyFont="1" applyFill="1" applyBorder="1" applyAlignment="1">
      <alignment vertical="center"/>
    </xf>
    <xf numFmtId="4" fontId="1" fillId="0" borderId="6" xfId="1" applyNumberFormat="1" applyFont="1" applyFill="1" applyBorder="1" applyAlignment="1" applyProtection="1">
      <alignment vertical="center"/>
      <protection hidden="1"/>
    </xf>
    <xf numFmtId="0" fontId="3" fillId="0" borderId="6" xfId="1" applyFont="1" applyFill="1" applyBorder="1" applyAlignment="1">
      <alignment horizontal="left" vertical="center"/>
    </xf>
    <xf numFmtId="0" fontId="1" fillId="0" borderId="0" xfId="1" applyFont="1" applyFill="1" applyAlignment="1">
      <alignment horizontal="right" vertical="center"/>
    </xf>
    <xf numFmtId="0" fontId="1" fillId="0" borderId="0" xfId="1" applyFont="1" applyFill="1" applyBorder="1" applyAlignment="1">
      <alignment horizontal="right" vertical="center"/>
    </xf>
    <xf numFmtId="4" fontId="3" fillId="0" borderId="6" xfId="1" applyNumberFormat="1" applyFont="1" applyFill="1" applyBorder="1" applyAlignment="1" applyProtection="1">
      <alignment horizontal="right" vertical="center"/>
      <protection hidden="1"/>
    </xf>
    <xf numFmtId="0" fontId="3" fillId="0" borderId="6" xfId="1" applyFont="1" applyFill="1" applyBorder="1" applyAlignment="1">
      <alignment horizontal="center" vertical="center"/>
    </xf>
    <xf numFmtId="0" fontId="1" fillId="0" borderId="0" xfId="1" applyFont="1" applyFill="1" applyAlignment="1">
      <alignment horizontal="center" vertical="center"/>
    </xf>
    <xf numFmtId="3" fontId="1" fillId="0" borderId="8" xfId="1" applyNumberFormat="1" applyFont="1" applyFill="1" applyBorder="1" applyAlignment="1" applyProtection="1">
      <alignment horizontal="center" vertical="center" wrapText="1"/>
      <protection hidden="1"/>
    </xf>
    <xf numFmtId="0" fontId="1" fillId="0" borderId="8" xfId="1" applyFont="1" applyFill="1" applyBorder="1" applyAlignment="1">
      <alignment horizontal="center" vertical="center"/>
    </xf>
    <xf numFmtId="0" fontId="1" fillId="0" borderId="8" xfId="1" applyFont="1" applyFill="1" applyBorder="1" applyAlignment="1" applyProtection="1">
      <alignment horizontal="center" vertical="center" wrapText="1"/>
      <protection locked="0"/>
    </xf>
    <xf numFmtId="0" fontId="12" fillId="0" borderId="0" xfId="1" applyFont="1" applyFill="1" applyAlignment="1">
      <alignment horizontal="center" vertical="center"/>
    </xf>
    <xf numFmtId="4" fontId="1" fillId="3" borderId="0" xfId="1" applyNumberFormat="1" applyFont="1" applyFill="1" applyAlignment="1" applyProtection="1">
      <alignment horizontal="center" vertical="center"/>
      <protection hidden="1"/>
    </xf>
    <xf numFmtId="4" fontId="8" fillId="3" borderId="0" xfId="1" applyNumberFormat="1" applyFont="1" applyFill="1" applyAlignment="1" applyProtection="1">
      <alignment vertical="center"/>
      <protection hidden="1"/>
    </xf>
    <xf numFmtId="0" fontId="8" fillId="3" borderId="0" xfId="1" applyFont="1" applyFill="1" applyAlignment="1">
      <alignment vertical="center"/>
    </xf>
    <xf numFmtId="0" fontId="13" fillId="3" borderId="0" xfId="1" applyFont="1" applyFill="1" applyAlignment="1">
      <alignment horizontal="left" vertical="center"/>
    </xf>
    <xf numFmtId="0" fontId="9" fillId="3" borderId="0" xfId="1" applyFont="1" applyFill="1" applyAlignment="1">
      <alignment horizontal="left" vertical="center"/>
    </xf>
    <xf numFmtId="4" fontId="10" fillId="3" borderId="0" xfId="1" applyNumberFormat="1" applyFont="1" applyFill="1" applyAlignment="1" applyProtection="1">
      <alignment vertical="center" wrapText="1"/>
      <protection hidden="1"/>
    </xf>
    <xf numFmtId="4" fontId="1" fillId="3" borderId="0" xfId="1" applyNumberFormat="1" applyFont="1" applyFill="1" applyAlignment="1" applyProtection="1">
      <alignment vertical="center"/>
      <protection hidden="1"/>
    </xf>
    <xf numFmtId="0" fontId="10" fillId="3" borderId="0" xfId="1" applyFont="1" applyFill="1" applyAlignment="1">
      <alignment vertical="center"/>
    </xf>
    <xf numFmtId="0" fontId="1" fillId="3" borderId="0" xfId="1" applyFont="1" applyFill="1" applyAlignment="1">
      <alignment horizontal="left" vertical="center"/>
    </xf>
    <xf numFmtId="0" fontId="1" fillId="0" borderId="0" xfId="1" applyAlignment="1">
      <alignment vertical="center"/>
    </xf>
    <xf numFmtId="0" fontId="1" fillId="0" borderId="0" xfId="1" applyFont="1" applyAlignment="1">
      <alignment vertical="center"/>
    </xf>
    <xf numFmtId="43" fontId="1" fillId="2" borderId="0" xfId="3" applyFont="1" applyFill="1" applyBorder="1" applyAlignment="1" applyProtection="1">
      <alignment horizontal="left" vertical="center"/>
      <protection hidden="1"/>
    </xf>
    <xf numFmtId="0" fontId="1" fillId="2" borderId="0" xfId="1" applyFont="1" applyFill="1" applyAlignment="1" applyProtection="1">
      <alignment horizontal="left" vertical="center"/>
      <protection hidden="1"/>
    </xf>
    <xf numFmtId="0" fontId="1" fillId="2" borderId="0" xfId="1" applyFont="1" applyFill="1" applyAlignment="1">
      <alignment horizontal="left" vertical="center"/>
    </xf>
    <xf numFmtId="0" fontId="1" fillId="2" borderId="0" xfId="1" applyFont="1" applyFill="1" applyAlignment="1" applyProtection="1">
      <alignment vertical="center"/>
      <protection hidden="1"/>
    </xf>
    <xf numFmtId="0" fontId="1" fillId="2" borderId="0" xfId="1" applyFont="1" applyFill="1" applyAlignment="1">
      <alignment horizontal="center" vertical="center"/>
    </xf>
    <xf numFmtId="43" fontId="1" fillId="2" borderId="6" xfId="3" applyFont="1" applyFill="1" applyBorder="1" applyAlignment="1" applyProtection="1">
      <alignment horizontal="left" vertical="center"/>
      <protection hidden="1"/>
    </xf>
    <xf numFmtId="0" fontId="1" fillId="2" borderId="13" xfId="1" applyFont="1" applyFill="1" applyBorder="1" applyAlignment="1" applyProtection="1">
      <alignment horizontal="left" vertical="center" wrapText="1"/>
      <protection hidden="1"/>
    </xf>
    <xf numFmtId="0" fontId="1" fillId="2" borderId="6" xfId="1" applyFont="1" applyFill="1" applyBorder="1" applyAlignment="1">
      <alignment horizontal="center" vertical="center"/>
    </xf>
    <xf numFmtId="43" fontId="3" fillId="2" borderId="11" xfId="3" applyFont="1" applyFill="1" applyBorder="1" applyAlignment="1" applyProtection="1">
      <alignment horizontal="center" vertical="center"/>
      <protection hidden="1"/>
    </xf>
    <xf numFmtId="0" fontId="3" fillId="2" borderId="13" xfId="1" applyFont="1" applyFill="1" applyBorder="1" applyAlignment="1" applyProtection="1">
      <alignment horizontal="left" vertical="center" wrapText="1"/>
      <protection hidden="1"/>
    </xf>
    <xf numFmtId="43" fontId="1" fillId="2" borderId="6" xfId="3" applyFont="1" applyFill="1" applyBorder="1" applyAlignment="1" applyProtection="1">
      <alignment horizontal="center" vertical="center"/>
      <protection hidden="1"/>
    </xf>
    <xf numFmtId="43" fontId="3" fillId="2" borderId="6" xfId="3" applyFont="1" applyFill="1" applyBorder="1" applyAlignment="1" applyProtection="1">
      <alignment horizontal="center" vertical="center"/>
      <protection hidden="1"/>
    </xf>
    <xf numFmtId="0" fontId="1" fillId="0" borderId="6" xfId="1" applyFont="1" applyBorder="1" applyAlignment="1">
      <alignment horizontal="center" vertical="center"/>
    </xf>
    <xf numFmtId="0" fontId="1" fillId="0" borderId="0" xfId="1" applyFont="1" applyBorder="1" applyAlignment="1">
      <alignment vertical="center"/>
    </xf>
    <xf numFmtId="0" fontId="1" fillId="2" borderId="6" xfId="1" applyFont="1" applyFill="1" applyBorder="1" applyAlignment="1" applyProtection="1">
      <alignment horizontal="left" vertical="center" wrapText="1"/>
      <protection hidden="1"/>
    </xf>
    <xf numFmtId="43" fontId="1" fillId="2" borderId="11" xfId="3" applyFont="1" applyFill="1" applyBorder="1" applyAlignment="1" applyProtection="1">
      <alignment horizontal="center" vertical="center"/>
      <protection hidden="1"/>
    </xf>
    <xf numFmtId="0" fontId="1" fillId="2" borderId="14" xfId="1" applyFont="1" applyFill="1" applyBorder="1" applyAlignment="1" applyProtection="1">
      <alignment horizontal="left" vertical="center" wrapText="1"/>
      <protection hidden="1"/>
    </xf>
    <xf numFmtId="0" fontId="1" fillId="0" borderId="11" xfId="1" applyFont="1" applyBorder="1" applyAlignment="1">
      <alignment horizontal="center" vertical="center"/>
    </xf>
    <xf numFmtId="43" fontId="11" fillId="2" borderId="6" xfId="3" applyFont="1" applyFill="1" applyBorder="1" applyAlignment="1" applyProtection="1">
      <alignment horizontal="center" vertical="center"/>
      <protection hidden="1"/>
    </xf>
    <xf numFmtId="0" fontId="12" fillId="0" borderId="0" xfId="1" applyFont="1" applyAlignment="1">
      <alignment vertical="center"/>
    </xf>
    <xf numFmtId="43" fontId="6" fillId="2" borderId="6" xfId="3" applyFont="1" applyFill="1" applyBorder="1" applyAlignment="1" applyProtection="1">
      <alignment horizontal="center" vertical="center"/>
      <protection hidden="1"/>
    </xf>
    <xf numFmtId="0" fontId="1" fillId="2" borderId="6" xfId="1" applyFont="1" applyFill="1" applyBorder="1" applyAlignment="1">
      <alignment horizontal="center" vertical="center" wrapText="1"/>
    </xf>
    <xf numFmtId="0" fontId="1" fillId="2" borderId="6" xfId="1" applyFont="1" applyFill="1" applyBorder="1" applyAlignment="1">
      <alignment vertical="center"/>
    </xf>
    <xf numFmtId="0" fontId="1" fillId="2" borderId="6" xfId="1" applyFont="1" applyFill="1" applyBorder="1" applyAlignment="1">
      <alignment vertical="center" wrapText="1"/>
    </xf>
    <xf numFmtId="4" fontId="1" fillId="3" borderId="0" xfId="1" applyNumberFormat="1" applyFont="1" applyFill="1" applyAlignment="1" applyProtection="1">
      <alignment horizontal="right" vertical="center"/>
      <protection hidden="1"/>
    </xf>
    <xf numFmtId="43" fontId="1" fillId="3" borderId="0" xfId="3" applyFont="1" applyFill="1" applyAlignment="1">
      <alignment horizontal="left" vertical="center"/>
    </xf>
    <xf numFmtId="0" fontId="10" fillId="3" borderId="0" xfId="1" applyFont="1" applyFill="1" applyAlignment="1" applyProtection="1">
      <alignment vertical="center"/>
      <protection hidden="1"/>
    </xf>
    <xf numFmtId="4" fontId="10" fillId="3" borderId="0" xfId="1" applyNumberFormat="1" applyFont="1" applyFill="1" applyAlignment="1">
      <alignment vertical="center"/>
    </xf>
    <xf numFmtId="164" fontId="10" fillId="3" borderId="0" xfId="1" applyNumberFormat="1" applyFont="1" applyFill="1" applyAlignment="1">
      <alignment vertical="center"/>
    </xf>
    <xf numFmtId="0" fontId="1" fillId="3" borderId="0" xfId="1" applyFont="1" applyFill="1" applyAlignment="1">
      <alignment vertical="center"/>
    </xf>
    <xf numFmtId="0" fontId="1" fillId="3" borderId="0" xfId="1" applyFont="1" applyFill="1" applyBorder="1" applyAlignment="1">
      <alignment vertical="center"/>
    </xf>
    <xf numFmtId="0" fontId="1" fillId="0" borderId="0" xfId="1" applyFont="1" applyFill="1" applyBorder="1" applyAlignment="1">
      <alignment vertical="center" wrapText="1"/>
    </xf>
    <xf numFmtId="0" fontId="1" fillId="0" borderId="0" xfId="1" applyFont="1" applyFill="1" applyBorder="1" applyAlignment="1">
      <alignment horizontal="center" vertical="center"/>
    </xf>
    <xf numFmtId="4" fontId="1" fillId="0" borderId="0" xfId="1" applyNumberFormat="1" applyFont="1" applyFill="1" applyBorder="1" applyAlignment="1">
      <alignment horizontal="center" vertical="center"/>
    </xf>
    <xf numFmtId="43" fontId="1" fillId="0" borderId="0" xfId="3" applyFont="1" applyFill="1" applyBorder="1" applyAlignment="1">
      <alignment horizontal="right" vertical="center"/>
    </xf>
    <xf numFmtId="4" fontId="1" fillId="0" borderId="0" xfId="1" applyNumberFormat="1" applyFont="1" applyFill="1" applyBorder="1" applyAlignment="1">
      <alignment horizontal="right" vertical="center"/>
    </xf>
    <xf numFmtId="43" fontId="1" fillId="0" borderId="0" xfId="3" applyFont="1" applyFill="1" applyBorder="1" applyAlignment="1">
      <alignment vertical="center" wrapText="1"/>
    </xf>
    <xf numFmtId="43" fontId="1" fillId="3" borderId="0" xfId="3" applyFont="1" applyFill="1" applyBorder="1" applyAlignment="1">
      <alignment horizontal="right" vertical="center"/>
    </xf>
    <xf numFmtId="0" fontId="1" fillId="3" borderId="0" xfId="1" applyFont="1" applyFill="1" applyBorder="1" applyAlignment="1">
      <alignment horizontal="right" vertical="center"/>
    </xf>
    <xf numFmtId="43" fontId="1" fillId="3" borderId="0" xfId="3" applyFont="1" applyFill="1" applyBorder="1" applyAlignment="1">
      <alignment vertical="center" wrapText="1"/>
    </xf>
    <xf numFmtId="0" fontId="1" fillId="3" borderId="0" xfId="1" applyFont="1" applyFill="1" applyBorder="1" applyAlignment="1">
      <alignment vertical="center" wrapText="1"/>
    </xf>
    <xf numFmtId="0" fontId="1" fillId="3" borderId="0" xfId="1" applyFont="1" applyFill="1" applyBorder="1" applyAlignment="1">
      <alignment horizontal="center" vertical="center"/>
    </xf>
    <xf numFmtId="0" fontId="1" fillId="3" borderId="0" xfId="1" applyFont="1" applyFill="1" applyBorder="1" applyAlignment="1" applyProtection="1">
      <alignment horizontal="left"/>
      <protection hidden="1"/>
    </xf>
    <xf numFmtId="43" fontId="1" fillId="3" borderId="6" xfId="3" applyFont="1" applyFill="1" applyBorder="1" applyAlignment="1">
      <alignment horizontal="right" vertical="center"/>
    </xf>
    <xf numFmtId="4" fontId="1" fillId="3" borderId="6" xfId="1" applyNumberFormat="1" applyFont="1" applyFill="1" applyBorder="1" applyAlignment="1">
      <alignment horizontal="right" vertical="center"/>
    </xf>
    <xf numFmtId="0" fontId="1" fillId="3" borderId="6" xfId="1" applyFont="1" applyFill="1" applyBorder="1" applyAlignment="1">
      <alignment vertical="center"/>
    </xf>
    <xf numFmtId="43" fontId="1" fillId="3" borderId="6" xfId="3" applyFont="1" applyFill="1" applyBorder="1" applyAlignment="1">
      <alignment vertical="center" wrapText="1"/>
    </xf>
    <xf numFmtId="4" fontId="1" fillId="3" borderId="6" xfId="1" applyNumberFormat="1" applyFont="1" applyFill="1" applyBorder="1" applyAlignment="1">
      <alignment horizontal="center" vertical="center"/>
    </xf>
    <xf numFmtId="0" fontId="1" fillId="3" borderId="6" xfId="1" applyFont="1" applyFill="1" applyBorder="1" applyAlignment="1">
      <alignment vertical="center" wrapText="1"/>
    </xf>
    <xf numFmtId="0" fontId="1" fillId="3" borderId="6" xfId="1" applyFont="1" applyFill="1" applyBorder="1" applyAlignment="1">
      <alignment horizontal="center" vertical="center"/>
    </xf>
    <xf numFmtId="43" fontId="1" fillId="3" borderId="11" xfId="3" applyFont="1" applyFill="1" applyBorder="1" applyAlignment="1">
      <alignment horizontal="right" vertical="center"/>
    </xf>
    <xf numFmtId="0" fontId="1" fillId="3" borderId="11" xfId="1" applyFont="1" applyFill="1" applyBorder="1" applyAlignment="1">
      <alignment horizontal="right" vertical="center"/>
    </xf>
    <xf numFmtId="0" fontId="1" fillId="3" borderId="11" xfId="1" applyFont="1" applyFill="1" applyBorder="1" applyAlignment="1">
      <alignment vertical="center"/>
    </xf>
    <xf numFmtId="0" fontId="1" fillId="3" borderId="11" xfId="1" applyFont="1" applyFill="1" applyBorder="1" applyAlignment="1">
      <alignment vertical="center" wrapText="1"/>
    </xf>
    <xf numFmtId="0" fontId="1" fillId="3" borderId="11" xfId="1" applyFont="1" applyFill="1" applyBorder="1" applyAlignment="1">
      <alignment horizontal="center" vertical="center"/>
    </xf>
    <xf numFmtId="0" fontId="1" fillId="3" borderId="6" xfId="1" applyFont="1" applyFill="1" applyBorder="1" applyAlignment="1">
      <alignment horizontal="right" vertical="center"/>
    </xf>
    <xf numFmtId="43" fontId="1" fillId="3" borderId="15" xfId="3" applyFont="1" applyFill="1" applyBorder="1" applyAlignment="1">
      <alignment vertical="center" wrapText="1"/>
    </xf>
    <xf numFmtId="43" fontId="1" fillId="3" borderId="6" xfId="3" applyFont="1" applyFill="1" applyBorder="1" applyAlignment="1" applyProtection="1">
      <alignment horizontal="right" vertical="center"/>
      <protection hidden="1"/>
    </xf>
    <xf numFmtId="3" fontId="1" fillId="3" borderId="6" xfId="1" applyNumberFormat="1" applyFont="1" applyFill="1" applyBorder="1" applyAlignment="1">
      <alignment horizontal="center" vertical="center"/>
    </xf>
    <xf numFmtId="43" fontId="1" fillId="3" borderId="16" xfId="3" applyFont="1" applyFill="1" applyBorder="1" applyAlignment="1">
      <alignment vertical="center" wrapText="1"/>
    </xf>
    <xf numFmtId="4" fontId="3" fillId="3" borderId="6" xfId="1" applyNumberFormat="1" applyFont="1" applyFill="1" applyBorder="1" applyAlignment="1">
      <alignment horizontal="center" vertical="center"/>
    </xf>
    <xf numFmtId="4" fontId="1" fillId="3" borderId="11" xfId="1" applyNumberFormat="1" applyFont="1" applyFill="1" applyBorder="1" applyAlignment="1" applyProtection="1">
      <alignment horizontal="right" vertical="center"/>
      <protection locked="0"/>
    </xf>
    <xf numFmtId="4" fontId="1" fillId="3" borderId="11" xfId="1" applyNumberFormat="1" applyFont="1" applyFill="1" applyBorder="1" applyAlignment="1" applyProtection="1">
      <alignment horizontal="center" vertical="center"/>
      <protection locked="0"/>
    </xf>
    <xf numFmtId="0" fontId="1" fillId="3" borderId="15" xfId="1" applyFont="1" applyFill="1" applyBorder="1" applyAlignment="1">
      <alignment vertical="center" wrapText="1"/>
    </xf>
    <xf numFmtId="4" fontId="1" fillId="3" borderId="6" xfId="1" applyNumberFormat="1" applyFont="1" applyFill="1" applyBorder="1" applyAlignment="1" applyProtection="1">
      <alignment horizontal="right" vertical="center"/>
      <protection locked="0"/>
    </xf>
    <xf numFmtId="4" fontId="1" fillId="3" borderId="6" xfId="1" applyNumberFormat="1" applyFont="1" applyFill="1" applyBorder="1" applyAlignment="1" applyProtection="1">
      <alignment horizontal="center" vertical="center"/>
      <protection locked="0"/>
    </xf>
    <xf numFmtId="0" fontId="1" fillId="3" borderId="16" xfId="1" applyFont="1" applyFill="1" applyBorder="1" applyAlignment="1">
      <alignment vertical="center" wrapText="1"/>
    </xf>
    <xf numFmtId="4" fontId="11" fillId="3" borderId="6" xfId="1" applyNumberFormat="1" applyFont="1" applyFill="1" applyBorder="1" applyAlignment="1" applyProtection="1">
      <alignment horizontal="right" vertical="center"/>
      <protection hidden="1"/>
    </xf>
    <xf numFmtId="4" fontId="3" fillId="3" borderId="6" xfId="1" applyNumberFormat="1" applyFont="1" applyFill="1" applyBorder="1" applyAlignment="1" applyProtection="1">
      <alignment horizontal="center" vertical="center"/>
      <protection locked="0"/>
    </xf>
    <xf numFmtId="43" fontId="1" fillId="3" borderId="8" xfId="3" applyFont="1" applyFill="1" applyBorder="1" applyAlignment="1">
      <alignment horizontal="right" vertical="center"/>
    </xf>
    <xf numFmtId="0" fontId="12" fillId="3" borderId="6" xfId="1" applyFont="1" applyFill="1" applyBorder="1" applyAlignment="1">
      <alignment horizontal="center" vertical="center" wrapText="1"/>
    </xf>
    <xf numFmtId="0" fontId="1" fillId="3" borderId="6" xfId="1" applyFont="1" applyFill="1" applyBorder="1" applyAlignment="1">
      <alignment horizontal="center" vertical="center" wrapText="1"/>
    </xf>
    <xf numFmtId="0" fontId="3" fillId="3" borderId="0" xfId="1" applyFont="1" applyFill="1" applyAlignment="1">
      <alignment horizontal="left" vertical="center"/>
    </xf>
    <xf numFmtId="0" fontId="3" fillId="3" borderId="0" xfId="1" applyFont="1" applyFill="1" applyAlignment="1">
      <alignment vertical="center"/>
    </xf>
    <xf numFmtId="0" fontId="1" fillId="3" borderId="0" xfId="1" applyFont="1" applyFill="1" applyAlignment="1">
      <alignment horizontal="center" vertical="center"/>
    </xf>
    <xf numFmtId="4" fontId="1" fillId="3" borderId="0" xfId="1" applyNumberFormat="1" applyFont="1" applyFill="1" applyAlignment="1">
      <alignment vertical="center" wrapText="1"/>
    </xf>
    <xf numFmtId="0" fontId="15" fillId="3" borderId="0" xfId="1" applyFont="1" applyFill="1" applyAlignment="1">
      <alignment vertical="center"/>
    </xf>
    <xf numFmtId="0" fontId="9" fillId="3" borderId="0" xfId="1" applyFont="1" applyFill="1" applyAlignment="1">
      <alignment vertical="center"/>
    </xf>
    <xf numFmtId="0" fontId="9" fillId="3" borderId="0" xfId="1" applyFont="1" applyFill="1" applyAlignment="1">
      <alignment horizontal="center" vertical="center"/>
    </xf>
    <xf numFmtId="0" fontId="1" fillId="0" borderId="0" xfId="1" applyFont="1" applyFill="1" applyAlignment="1" applyProtection="1">
      <alignment vertical="center"/>
      <protection hidden="1"/>
    </xf>
    <xf numFmtId="0" fontId="1" fillId="0" borderId="0" xfId="1" applyFont="1" applyFill="1" applyBorder="1" applyAlignment="1" applyProtection="1">
      <alignment vertical="center"/>
      <protection hidden="1"/>
    </xf>
    <xf numFmtId="0" fontId="1" fillId="0" borderId="0" xfId="1" applyFont="1" applyFill="1" applyBorder="1" applyAlignment="1" applyProtection="1">
      <alignment horizontal="center" vertical="center"/>
      <protection hidden="1"/>
    </xf>
    <xf numFmtId="0" fontId="1" fillId="2" borderId="0" xfId="1" applyFont="1" applyFill="1" applyAlignment="1" applyProtection="1">
      <alignment horizontal="right" vertical="center"/>
      <protection hidden="1"/>
    </xf>
    <xf numFmtId="0" fontId="1" fillId="2" borderId="0" xfId="1" applyFont="1" applyFill="1" applyAlignment="1">
      <alignment horizontal="right" vertical="center"/>
    </xf>
    <xf numFmtId="0" fontId="1" fillId="2" borderId="0" xfId="1" applyFont="1" applyFill="1" applyAlignment="1">
      <alignment vertical="center"/>
    </xf>
    <xf numFmtId="3" fontId="16" fillId="2" borderId="2" xfId="1" applyNumberFormat="1" applyFont="1" applyFill="1" applyBorder="1" applyAlignment="1" applyProtection="1">
      <alignment horizontal="right" vertical="center"/>
      <protection hidden="1"/>
    </xf>
    <xf numFmtId="0" fontId="10" fillId="2" borderId="6" xfId="1" applyFont="1" applyFill="1" applyBorder="1" applyAlignment="1" applyProtection="1">
      <alignment horizontal="right" vertical="center"/>
      <protection hidden="1"/>
    </xf>
    <xf numFmtId="0" fontId="10" fillId="2" borderId="6" xfId="1" applyFont="1" applyFill="1" applyBorder="1" applyAlignment="1" applyProtection="1">
      <alignment vertical="center"/>
      <protection hidden="1"/>
    </xf>
    <xf numFmtId="0" fontId="10" fillId="2" borderId="6" xfId="1" applyFont="1" applyFill="1" applyBorder="1" applyAlignment="1" applyProtection="1">
      <alignment horizontal="left" vertical="center"/>
      <protection hidden="1"/>
    </xf>
    <xf numFmtId="3" fontId="10" fillId="2" borderId="2" xfId="1" applyNumberFormat="1" applyFont="1" applyFill="1" applyBorder="1" applyAlignment="1" applyProtection="1">
      <alignment horizontal="right" vertical="center"/>
      <protection hidden="1"/>
    </xf>
    <xf numFmtId="0" fontId="8" fillId="0" borderId="0" xfId="1" applyFont="1" applyFill="1" applyBorder="1" applyAlignment="1" applyProtection="1">
      <alignment vertical="center"/>
      <protection hidden="1"/>
    </xf>
    <xf numFmtId="0" fontId="16" fillId="2" borderId="2" xfId="1" applyFont="1" applyFill="1" applyBorder="1" applyAlignment="1" applyProtection="1">
      <alignment horizontal="right" vertical="center"/>
      <protection hidden="1"/>
    </xf>
    <xf numFmtId="0" fontId="16" fillId="2" borderId="6" xfId="1" applyFont="1" applyFill="1" applyBorder="1" applyAlignment="1" applyProtection="1">
      <alignment horizontal="right" vertical="center"/>
      <protection hidden="1"/>
    </xf>
    <xf numFmtId="0" fontId="16" fillId="2" borderId="6" xfId="1" applyFont="1" applyFill="1" applyBorder="1" applyAlignment="1" applyProtection="1">
      <alignment vertical="center"/>
      <protection hidden="1"/>
    </xf>
    <xf numFmtId="43" fontId="1" fillId="2" borderId="0" xfId="1" applyNumberFormat="1" applyFont="1" applyFill="1" applyAlignment="1" applyProtection="1">
      <alignment horizontal="right" vertical="center"/>
      <protection hidden="1"/>
    </xf>
    <xf numFmtId="4" fontId="17" fillId="0" borderId="0" xfId="1" applyNumberFormat="1" applyFont="1" applyFill="1" applyBorder="1" applyAlignment="1" applyProtection="1">
      <alignment horizontal="center" vertical="center"/>
      <protection hidden="1"/>
    </xf>
    <xf numFmtId="4" fontId="3" fillId="0" borderId="0" xfId="1" applyNumberFormat="1" applyFont="1" applyFill="1" applyBorder="1" applyAlignment="1" applyProtection="1">
      <alignment horizontal="center" vertical="center"/>
      <protection hidden="1"/>
    </xf>
    <xf numFmtId="4" fontId="18" fillId="2" borderId="2" xfId="1" applyNumberFormat="1" applyFont="1" applyFill="1" applyBorder="1" applyAlignment="1" applyProtection="1">
      <alignment vertical="center"/>
      <protection hidden="1"/>
    </xf>
    <xf numFmtId="4" fontId="18" fillId="2" borderId="6" xfId="1" applyNumberFormat="1" applyFont="1" applyFill="1" applyBorder="1" applyAlignment="1" applyProtection="1">
      <alignment vertical="center"/>
      <protection hidden="1"/>
    </xf>
    <xf numFmtId="0" fontId="1" fillId="0" borderId="6" xfId="1" applyFont="1" applyBorder="1" applyAlignment="1">
      <alignment wrapText="1"/>
    </xf>
    <xf numFmtId="0" fontId="3" fillId="2" borderId="6" xfId="1" applyFont="1" applyFill="1" applyBorder="1" applyAlignment="1">
      <alignment horizontal="left" vertical="center"/>
    </xf>
    <xf numFmtId="43" fontId="18" fillId="2" borderId="2" xfId="4" applyFont="1" applyFill="1" applyBorder="1" applyAlignment="1">
      <alignment vertical="center"/>
    </xf>
    <xf numFmtId="43" fontId="18" fillId="2" borderId="6" xfId="4" applyFont="1" applyFill="1" applyBorder="1" applyAlignment="1">
      <alignment vertical="center"/>
    </xf>
    <xf numFmtId="0" fontId="3" fillId="2" borderId="6" xfId="1" applyFont="1" applyFill="1" applyBorder="1" applyAlignment="1">
      <alignment vertical="center"/>
    </xf>
    <xf numFmtId="4" fontId="1" fillId="0" borderId="0" xfId="1" applyNumberFormat="1" applyFont="1" applyFill="1" applyBorder="1" applyAlignment="1" applyProtection="1">
      <alignment vertical="center"/>
      <protection hidden="1"/>
    </xf>
    <xf numFmtId="4" fontId="8" fillId="0" borderId="0" xfId="1" applyNumberFormat="1" applyFont="1" applyFill="1" applyBorder="1" applyAlignment="1" applyProtection="1">
      <alignment horizontal="center" vertical="center"/>
      <protection hidden="1"/>
    </xf>
    <xf numFmtId="4" fontId="11" fillId="2" borderId="2" xfId="1" applyNumberFormat="1" applyFont="1" applyFill="1" applyBorder="1" applyAlignment="1" applyProtection="1">
      <alignment vertical="center"/>
      <protection hidden="1"/>
    </xf>
    <xf numFmtId="4" fontId="11" fillId="2" borderId="6" xfId="1" applyNumberFormat="1" applyFont="1" applyFill="1" applyBorder="1" applyAlignment="1" applyProtection="1">
      <alignment vertical="center"/>
      <protection hidden="1"/>
    </xf>
    <xf numFmtId="4" fontId="18" fillId="2" borderId="2" xfId="4" applyNumberFormat="1" applyFont="1" applyFill="1" applyBorder="1" applyAlignment="1">
      <alignment vertical="center"/>
    </xf>
    <xf numFmtId="4" fontId="18" fillId="2" borderId="6" xfId="4" applyNumberFormat="1" applyFont="1" applyFill="1" applyBorder="1" applyAlignment="1">
      <alignment vertical="center"/>
    </xf>
    <xf numFmtId="4" fontId="1" fillId="0" borderId="0" xfId="1" applyNumberFormat="1" applyFont="1" applyFill="1" applyBorder="1" applyAlignment="1" applyProtection="1">
      <alignment horizontal="center" vertical="center"/>
      <protection hidden="1"/>
    </xf>
    <xf numFmtId="4" fontId="11" fillId="2" borderId="2" xfId="4" applyNumberFormat="1" applyFont="1" applyFill="1" applyBorder="1" applyAlignment="1">
      <alignment vertical="center"/>
    </xf>
    <xf numFmtId="4" fontId="11" fillId="2" borderId="6" xfId="4" applyNumberFormat="1" applyFont="1" applyFill="1" applyBorder="1" applyAlignment="1">
      <alignment vertical="center"/>
    </xf>
    <xf numFmtId="0" fontId="3" fillId="0" borderId="0" xfId="1" applyFont="1" applyFill="1" applyBorder="1" applyAlignment="1" applyProtection="1">
      <alignment horizontal="center" vertical="center"/>
      <protection hidden="1"/>
    </xf>
    <xf numFmtId="43" fontId="11" fillId="2" borderId="6" xfId="1" applyNumberFormat="1" applyFont="1" applyFill="1" applyBorder="1" applyAlignment="1" applyProtection="1">
      <alignment vertical="center"/>
      <protection hidden="1"/>
    </xf>
    <xf numFmtId="4" fontId="18" fillId="2" borderId="2" xfId="4" applyNumberFormat="1" applyFont="1" applyFill="1" applyBorder="1" applyAlignment="1" applyProtection="1">
      <alignment vertical="center"/>
      <protection hidden="1"/>
    </xf>
    <xf numFmtId="43" fontId="18" fillId="2" borderId="6" xfId="4" applyFont="1" applyFill="1" applyBorder="1" applyAlignment="1" applyProtection="1">
      <alignment vertical="center"/>
      <protection hidden="1"/>
    </xf>
    <xf numFmtId="4" fontId="11" fillId="3" borderId="2" xfId="1" applyNumberFormat="1" applyFont="1" applyFill="1" applyBorder="1" applyAlignment="1" applyProtection="1">
      <alignment vertical="center"/>
      <protection hidden="1"/>
    </xf>
    <xf numFmtId="4" fontId="11" fillId="3" borderId="6" xfId="1" applyNumberFormat="1" applyFont="1" applyFill="1" applyBorder="1" applyAlignment="1" applyProtection="1">
      <alignment vertical="center"/>
      <protection hidden="1"/>
    </xf>
    <xf numFmtId="3" fontId="1" fillId="2" borderId="0" xfId="1" applyNumberFormat="1" applyFont="1" applyFill="1" applyAlignment="1" applyProtection="1">
      <alignment vertical="center"/>
      <protection hidden="1"/>
    </xf>
    <xf numFmtId="3" fontId="1" fillId="0" borderId="0" xfId="1" applyNumberFormat="1" applyFont="1" applyFill="1" applyAlignment="1" applyProtection="1">
      <alignment vertical="center"/>
      <protection hidden="1"/>
    </xf>
    <xf numFmtId="3" fontId="1" fillId="2" borderId="0" xfId="1" applyNumberFormat="1" applyFont="1" applyFill="1" applyBorder="1" applyAlignment="1" applyProtection="1">
      <alignment vertical="center"/>
      <protection hidden="1"/>
    </xf>
    <xf numFmtId="3" fontId="1" fillId="0" borderId="0" xfId="1" applyNumberFormat="1" applyFont="1" applyFill="1" applyBorder="1" applyAlignment="1" applyProtection="1">
      <alignment vertical="center"/>
      <protection hidden="1"/>
    </xf>
    <xf numFmtId="4" fontId="11" fillId="2" borderId="17" xfId="1" applyNumberFormat="1" applyFont="1" applyFill="1" applyBorder="1" applyAlignment="1" applyProtection="1">
      <alignment vertical="center"/>
      <protection hidden="1"/>
    </xf>
    <xf numFmtId="4" fontId="11" fillId="2" borderId="11" xfId="1" applyNumberFormat="1" applyFont="1" applyFill="1" applyBorder="1" applyAlignment="1" applyProtection="1">
      <alignment vertical="center"/>
      <protection hidden="1"/>
    </xf>
    <xf numFmtId="0" fontId="1" fillId="2" borderId="11" xfId="1" applyFont="1" applyFill="1" applyBorder="1" applyAlignment="1">
      <alignment vertical="center"/>
    </xf>
    <xf numFmtId="4" fontId="18" fillId="2" borderId="6" xfId="4" applyNumberFormat="1" applyFont="1" applyFill="1" applyBorder="1" applyAlignment="1" applyProtection="1">
      <alignment vertical="center"/>
      <protection hidden="1"/>
    </xf>
    <xf numFmtId="43" fontId="18" fillId="2" borderId="2" xfId="4" applyFont="1" applyFill="1" applyBorder="1" applyAlignment="1" applyProtection="1">
      <alignment vertical="center"/>
      <protection hidden="1"/>
    </xf>
    <xf numFmtId="0" fontId="12" fillId="0" borderId="0" xfId="1" applyFont="1" applyFill="1" applyBorder="1" applyAlignment="1" applyProtection="1">
      <alignment vertical="center"/>
      <protection hidden="1"/>
    </xf>
    <xf numFmtId="0" fontId="6" fillId="0" borderId="0" xfId="1" applyFont="1" applyFill="1" applyBorder="1" applyAlignment="1" applyProtection="1">
      <alignment horizontal="center" vertical="center"/>
      <protection hidden="1"/>
    </xf>
    <xf numFmtId="0" fontId="6" fillId="2" borderId="2" xfId="1" applyFont="1" applyFill="1" applyBorder="1" applyAlignment="1" applyProtection="1">
      <alignment horizontal="center" vertical="center"/>
      <protection hidden="1"/>
    </xf>
    <xf numFmtId="0" fontId="6" fillId="2" borderId="6" xfId="1" applyFont="1" applyFill="1" applyBorder="1" applyAlignment="1" applyProtection="1">
      <alignment horizontal="center" vertical="center"/>
      <protection hidden="1"/>
    </xf>
    <xf numFmtId="0" fontId="1" fillId="2" borderId="2" xfId="1" applyFont="1" applyFill="1" applyBorder="1" applyAlignment="1">
      <alignment horizontal="center" vertical="center" wrapText="1"/>
    </xf>
    <xf numFmtId="4" fontId="3" fillId="2" borderId="0" xfId="1" applyNumberFormat="1" applyFont="1" applyFill="1" applyAlignment="1">
      <alignment horizontal="right" vertical="center"/>
    </xf>
    <xf numFmtId="0" fontId="19" fillId="2" borderId="0" xfId="1" applyFont="1" applyFill="1" applyAlignment="1">
      <alignment horizontal="right" vertical="center"/>
    </xf>
    <xf numFmtId="0" fontId="3" fillId="2" borderId="5" xfId="1" applyFont="1" applyFill="1" applyBorder="1" applyAlignment="1" applyProtection="1">
      <alignment horizontal="left"/>
      <protection hidden="1"/>
    </xf>
    <xf numFmtId="0" fontId="3" fillId="2" borderId="0" xfId="1" applyFont="1" applyFill="1" applyAlignment="1" applyProtection="1">
      <alignment horizontal="center"/>
      <protection hidden="1"/>
    </xf>
    <xf numFmtId="0" fontId="1" fillId="2" borderId="0" xfId="1" applyFont="1" applyFill="1" applyAlignment="1" applyProtection="1">
      <alignment horizontal="left"/>
      <protection hidden="1"/>
    </xf>
    <xf numFmtId="0" fontId="1" fillId="2" borderId="0" xfId="1" applyFont="1" applyFill="1" applyAlignment="1" applyProtection="1">
      <alignment horizontal="center"/>
      <protection hidden="1"/>
    </xf>
    <xf numFmtId="0" fontId="3" fillId="2" borderId="0" xfId="1" applyFont="1" applyFill="1" applyAlignment="1" applyProtection="1">
      <alignment horizontal="left"/>
      <protection hidden="1"/>
    </xf>
    <xf numFmtId="0" fontId="1" fillId="2" borderId="0" xfId="1" applyFont="1" applyFill="1" applyAlignment="1" applyProtection="1">
      <alignment horizontal="left" vertical="center" wrapText="1"/>
      <protection hidden="1"/>
    </xf>
    <xf numFmtId="0" fontId="1" fillId="2" borderId="0" xfId="1" applyFont="1" applyFill="1" applyAlignment="1" applyProtection="1">
      <alignment horizontal="center" vertical="center" wrapText="1"/>
      <protection hidden="1"/>
    </xf>
    <xf numFmtId="0" fontId="1" fillId="2" borderId="7" xfId="1" applyFont="1" applyFill="1" applyBorder="1" applyAlignment="1" applyProtection="1">
      <alignment horizontal="left"/>
      <protection hidden="1"/>
    </xf>
    <xf numFmtId="0" fontId="3" fillId="2" borderId="5" xfId="1" applyFont="1" applyFill="1" applyBorder="1" applyAlignment="1" applyProtection="1">
      <alignment horizontal="left" vertical="center" wrapText="1"/>
      <protection hidden="1"/>
    </xf>
    <xf numFmtId="0" fontId="5" fillId="2" borderId="5" xfId="2" applyFont="1" applyFill="1" applyBorder="1" applyAlignment="1" applyProtection="1">
      <alignment horizontal="left"/>
      <protection hidden="1"/>
    </xf>
    <xf numFmtId="0" fontId="4" fillId="0" borderId="0" xfId="1" applyFont="1" applyAlignment="1" applyProtection="1">
      <alignment horizontal="center" vertical="center" wrapText="1"/>
      <protection hidden="1"/>
    </xf>
    <xf numFmtId="0" fontId="1" fillId="2" borderId="0" xfId="1" applyFont="1" applyFill="1" applyAlignment="1" applyProtection="1">
      <alignment horizontal="left" vertical="center" wrapText="1" shrinkToFit="1"/>
      <protection hidden="1"/>
    </xf>
    <xf numFmtId="0" fontId="3" fillId="2" borderId="0" xfId="1" applyFont="1" applyFill="1" applyBorder="1" applyAlignment="1" applyProtection="1">
      <alignment horizontal="center"/>
      <protection hidden="1"/>
    </xf>
    <xf numFmtId="0" fontId="1" fillId="2" borderId="2" xfId="1" applyFont="1" applyFill="1" applyBorder="1" applyAlignment="1" applyProtection="1">
      <alignment horizontal="center"/>
      <protection hidden="1"/>
    </xf>
    <xf numFmtId="0" fontId="1" fillId="2" borderId="1" xfId="1" applyFont="1" applyFill="1" applyBorder="1" applyAlignment="1" applyProtection="1">
      <alignment horizontal="center"/>
      <protection hidden="1"/>
    </xf>
    <xf numFmtId="0" fontId="1" fillId="2" borderId="0" xfId="1" applyFont="1" applyFill="1" applyAlignment="1" applyProtection="1">
      <alignment horizontal="left" vertical="top" wrapText="1"/>
      <protection hidden="1"/>
    </xf>
    <xf numFmtId="0" fontId="1" fillId="2" borderId="3" xfId="1" applyFont="1" applyFill="1" applyBorder="1" applyAlignment="1" applyProtection="1">
      <alignment horizontal="center"/>
      <protection hidden="1"/>
    </xf>
    <xf numFmtId="0" fontId="1" fillId="2" borderId="2" xfId="1" applyFont="1" applyFill="1" applyBorder="1" applyAlignment="1" applyProtection="1">
      <alignment horizontal="center" vertical="center"/>
      <protection hidden="1"/>
    </xf>
    <xf numFmtId="0" fontId="1" fillId="2" borderId="1" xfId="1" applyFont="1" applyFill="1" applyBorder="1" applyAlignment="1" applyProtection="1">
      <alignment horizontal="center" vertical="center"/>
      <protection hidden="1"/>
    </xf>
    <xf numFmtId="0" fontId="1" fillId="2" borderId="3" xfId="1" applyFont="1" applyFill="1" applyBorder="1" applyAlignment="1" applyProtection="1">
      <alignment horizontal="center" vertical="center"/>
      <protection hidden="1"/>
    </xf>
    <xf numFmtId="0" fontId="15" fillId="3" borderId="0" xfId="1" applyFont="1" applyFill="1" applyAlignment="1">
      <alignment horizontal="center" vertical="center"/>
    </xf>
    <xf numFmtId="4" fontId="13" fillId="3" borderId="0" xfId="1" applyNumberFormat="1" applyFont="1" applyFill="1" applyAlignment="1" applyProtection="1">
      <alignment horizontal="right" vertical="center"/>
      <protection hidden="1"/>
    </xf>
    <xf numFmtId="0" fontId="14" fillId="3" borderId="0" xfId="1" applyFont="1" applyFill="1" applyAlignment="1">
      <alignment horizontal="left" vertical="center"/>
    </xf>
    <xf numFmtId="0" fontId="8" fillId="3" borderId="0" xfId="1" applyFont="1" applyFill="1" applyAlignment="1">
      <alignment horizontal="left" vertical="center"/>
    </xf>
    <xf numFmtId="0" fontId="1" fillId="0" borderId="11" xfId="1" applyFont="1" applyFill="1" applyBorder="1" applyAlignment="1" applyProtection="1">
      <alignment horizontal="center" vertical="center" wrapText="1"/>
      <protection locked="0"/>
    </xf>
    <xf numFmtId="0" fontId="1" fillId="0" borderId="12" xfId="1" applyFont="1" applyFill="1" applyBorder="1" applyAlignment="1" applyProtection="1">
      <alignment horizontal="center" vertical="center" wrapText="1"/>
      <protection locked="0"/>
    </xf>
    <xf numFmtId="0" fontId="1" fillId="0" borderId="8" xfId="1" applyFont="1" applyFill="1" applyBorder="1" applyAlignment="1" applyProtection="1">
      <alignment horizontal="center" vertical="center" wrapText="1"/>
      <protection locked="0"/>
    </xf>
    <xf numFmtId="0" fontId="1" fillId="0" borderId="11" xfId="1" applyFont="1" applyFill="1" applyBorder="1" applyAlignment="1">
      <alignment horizontal="center" vertical="center"/>
    </xf>
    <xf numFmtId="0" fontId="1" fillId="0" borderId="12" xfId="1" applyFont="1" applyFill="1" applyBorder="1" applyAlignment="1">
      <alignment horizontal="center" vertical="center"/>
    </xf>
    <xf numFmtId="0" fontId="1" fillId="0" borderId="8" xfId="1" applyFont="1" applyFill="1" applyBorder="1" applyAlignment="1">
      <alignment horizontal="center" vertical="center"/>
    </xf>
    <xf numFmtId="3" fontId="1" fillId="0" borderId="11" xfId="1" applyNumberFormat="1" applyFont="1" applyFill="1" applyBorder="1" applyAlignment="1" applyProtection="1">
      <alignment horizontal="center" vertical="center" wrapText="1"/>
      <protection hidden="1"/>
    </xf>
    <xf numFmtId="3" fontId="12" fillId="0" borderId="8" xfId="1" applyNumberFormat="1" applyFont="1" applyFill="1" applyBorder="1" applyAlignment="1" applyProtection="1">
      <alignment horizontal="center" vertical="center" wrapText="1"/>
      <protection hidden="1"/>
    </xf>
    <xf numFmtId="4" fontId="1" fillId="0" borderId="2" xfId="1" applyNumberFormat="1" applyFont="1" applyFill="1" applyBorder="1" applyAlignment="1" applyProtection="1">
      <alignment horizontal="center" vertical="center"/>
      <protection hidden="1"/>
    </xf>
    <xf numFmtId="4" fontId="1" fillId="0" borderId="1" xfId="1" applyNumberFormat="1" applyFont="1" applyFill="1" applyBorder="1" applyAlignment="1" applyProtection="1">
      <alignment horizontal="center" vertical="center"/>
      <protection hidden="1"/>
    </xf>
    <xf numFmtId="0" fontId="1" fillId="2" borderId="11" xfId="1" applyFont="1" applyFill="1" applyBorder="1" applyAlignment="1">
      <alignment horizontal="center" vertical="center"/>
    </xf>
    <xf numFmtId="0" fontId="1" fillId="2" borderId="12" xfId="1" applyFont="1" applyFill="1" applyBorder="1" applyAlignment="1">
      <alignment horizontal="center" vertical="center"/>
    </xf>
    <xf numFmtId="0" fontId="1" fillId="2" borderId="8" xfId="1" applyFont="1" applyFill="1" applyBorder="1" applyAlignment="1">
      <alignment horizontal="center" vertical="center"/>
    </xf>
    <xf numFmtId="0" fontId="15" fillId="3" borderId="0" xfId="1" applyFont="1" applyFill="1" applyAlignment="1">
      <alignment horizontal="left" vertical="center"/>
    </xf>
    <xf numFmtId="0" fontId="1" fillId="2" borderId="2" xfId="1" applyFont="1" applyFill="1" applyBorder="1" applyAlignment="1" applyProtection="1">
      <alignment horizontal="left" vertical="center" wrapText="1"/>
      <protection hidden="1"/>
    </xf>
    <xf numFmtId="0" fontId="1" fillId="2" borderId="1" xfId="1" applyFont="1" applyFill="1" applyBorder="1" applyAlignment="1" applyProtection="1">
      <alignment horizontal="left" vertical="center" wrapText="1"/>
      <protection hidden="1"/>
    </xf>
    <xf numFmtId="4" fontId="1" fillId="3" borderId="5" xfId="1" applyNumberFormat="1" applyFont="1" applyFill="1" applyBorder="1" applyAlignment="1" applyProtection="1">
      <alignment horizontal="right" vertical="center"/>
      <protection hidden="1"/>
    </xf>
    <xf numFmtId="0" fontId="1" fillId="3" borderId="0" xfId="1" applyFont="1" applyFill="1" applyBorder="1" applyAlignment="1" applyProtection="1">
      <alignment horizontal="left"/>
      <protection hidden="1"/>
    </xf>
    <xf numFmtId="4" fontId="1" fillId="3" borderId="0" xfId="1" applyNumberFormat="1" applyFont="1" applyFill="1" applyAlignment="1">
      <alignment horizontal="right" vertical="center" wrapText="1"/>
    </xf>
    <xf numFmtId="4" fontId="1" fillId="3" borderId="0" xfId="1" applyNumberFormat="1" applyFont="1" applyFill="1" applyAlignment="1">
      <alignment horizontal="right" vertical="center"/>
    </xf>
    <xf numFmtId="0" fontId="15" fillId="2" borderId="0" xfId="1" applyFont="1" applyFill="1" applyAlignment="1">
      <alignment horizontal="center" vertical="center"/>
    </xf>
  </cellXfs>
  <cellStyles count="5">
    <cellStyle name="Comma 2" xfId="3"/>
    <cellStyle name="Comma 2 2" xfId="4"/>
    <cellStyle name="Hyperlink"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activeX1.xml><?xml version="1.0" encoding="utf-8"?>
<ax:ocx xmlns:ax="http://schemas.microsoft.com/office/2006/activeX" xmlns:r="http://schemas.openxmlformats.org/officeDocument/2006/relationships" ax:classid="{D7053240-CE69-11CD-A777-00DD01143C57}" ax:persistence="persistStreamInit" r:id="rId1"/>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0</xdr:colOff>
          <xdr:row>0</xdr:row>
          <xdr:rowOff>51758</xdr:rowOff>
        </xdr:from>
        <xdr:to>
          <xdr:col>4</xdr:col>
          <xdr:colOff>0</xdr:colOff>
          <xdr:row>1</xdr:row>
          <xdr:rowOff>146649</xdr:rowOff>
        </xdr:to>
        <xdr:sp macro="" textlink="">
          <xdr:nvSpPr>
            <xdr:cNvPr id="1025" name="CommandButton1" hidden="1">
              <a:extLst>
                <a:ext uri="{63B3BB69-23CF-44E3-9099-C40C66FF867C}">
                  <a14:compatExt spid="_x0000_s1025"/>
                </a:ext>
                <a:ext uri="{FF2B5EF4-FFF2-40B4-BE49-F238E27FC236}">
                  <a16:creationId xmlns:a16="http://schemas.microsoft.com/office/drawing/2014/main" id="{00000000-0008-0000-0500-000001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026.06.30.%20&#1069;&#1094;&#1072;&#1074;%20&#1057;&#1072;&#1085;&#1093;&#1199;&#1199;%20&#1058;&#1072;&#1081;&#1083;&#1072;&#1085;-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инт"/>
      <sheetName val="2022 Баланс "/>
      <sheetName val="22 Өмч өөрч"/>
      <sheetName val="22 Мөн Гүйл"/>
      <sheetName val="22 Үнд үзүүлэлт"/>
      <sheetName val="22 Касс орл нярав"/>
      <sheetName val="22 Касс зарл нярав"/>
      <sheetName val="Төр орл ₮"/>
      <sheetName val="Төр зар ₮"/>
      <sheetName val="Кап төг орл "/>
      <sheetName val="Кап төг зар"/>
      <sheetName val="Кап $ орл"/>
      <sheetName val="Кап $ зар  "/>
      <sheetName val="Урс товч"/>
      <sheetName val="Урс зар"/>
      <sheetName val="Үр ашиг"/>
      <sheetName val="Ажлын хүснэгт"/>
      <sheetName val="шатар баланс"/>
      <sheetName val="Авл байг"/>
      <sheetName val="Авл хүм"/>
      <sheetName val="Авл Гадна ир"/>
      <sheetName val="Алб том"/>
      <sheetName val="Өгл байг"/>
      <sheetName val="Өгл хүм"/>
      <sheetName val="Цалин өг"/>
      <sheetName val="Бусад богино өгл"/>
      <sheetName val="Бусад урт өгл"/>
      <sheetName val="Цалин товч"/>
      <sheetName val="Үнд хөр"/>
      <sheetName val="Элэгдэл товч"/>
      <sheetName val="Эр хөр"/>
      <sheetName val="ЭХ үл"/>
      <sheetName val="НДШ"/>
      <sheetName val="Зээл"/>
      <sheetName val="НДШ ЭМ"/>
      <sheetName val="ААОАТ"/>
      <sheetName val="ХАОАТ"/>
      <sheetName val="НӨАТ"/>
      <sheetName val="Эзэмшигчийн өмч"/>
      <sheetName val="Нэмж төл капитал"/>
      <sheetName val="Ашиг"/>
      <sheetName val="ОЗН"/>
      <sheetName val="Валют данс олз, гарз"/>
      <sheetName val="Кредит хүү"/>
      <sheetName val="Эз Өмч Бу Хэсэг"/>
      <sheetName val="БО"/>
      <sheetName val="БӨ"/>
      <sheetName val="Бор-т"/>
      <sheetName val="Худ авалт"/>
      <sheetName val="Урамшил сан"/>
      <sheetName val="арга хэмжээ сан"/>
      <sheetName val="АА өргөтгөх сан"/>
      <sheetName val="Хувьцааны ашгийн сан"/>
      <sheetName val="todruulg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davaaluv@gmail.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image" Target="../media/image1.emf"/><Relationship Id="rId4" Type="http://schemas.openxmlformats.org/officeDocument/2006/relationships/control" Target="../activeX/activeX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89"/>
  <sheetViews>
    <sheetView showGridLines="0" zoomScale="80" zoomScaleNormal="80" workbookViewId="0">
      <selection activeCell="B22" sqref="B22"/>
    </sheetView>
  </sheetViews>
  <sheetFormatPr defaultColWidth="9.125" defaultRowHeight="12.9" zeroHeight="1"/>
  <cols>
    <col min="1" max="1" width="5.375" style="1" customWidth="1"/>
    <col min="2" max="2" width="13" style="1" customWidth="1"/>
    <col min="3" max="11" width="3" style="1" customWidth="1"/>
    <col min="12" max="12" width="4.5" style="1" customWidth="1"/>
    <col min="13" max="13" width="9.875" style="1" customWidth="1"/>
    <col min="14" max="14" width="5.375" style="1" customWidth="1"/>
    <col min="15" max="15" width="25.25" style="1" customWidth="1"/>
    <col min="16" max="16" width="5" style="1" customWidth="1"/>
    <col min="17" max="17" width="5.125" style="1" customWidth="1"/>
    <col min="18" max="24" width="9.125" style="1" customWidth="1"/>
    <col min="25" max="25" width="11.875" style="1" customWidth="1"/>
    <col min="26" max="26" width="10.625" style="1" customWidth="1"/>
    <col min="27" max="143" width="9.125" style="1"/>
    <col min="144" max="16381" width="9.125" style="1" customWidth="1"/>
    <col min="16382" max="16382" width="8.375" style="1" customWidth="1"/>
    <col min="16383" max="16383" width="0" style="1" hidden="1" customWidth="1"/>
    <col min="16384" max="16384" width="4" style="1" hidden="1" customWidth="1"/>
  </cols>
  <sheetData>
    <row r="1" spans="1:26" s="19" customFormat="1" ht="14.45" customHeight="1">
      <c r="A1" s="1" t="s">
        <v>31</v>
      </c>
      <c r="B1" s="1"/>
      <c r="C1" s="1"/>
      <c r="D1" s="1"/>
      <c r="E1" s="1"/>
      <c r="F1" s="1"/>
      <c r="G1" s="1"/>
      <c r="H1" s="1"/>
      <c r="I1" s="1"/>
      <c r="J1" s="1"/>
      <c r="N1" s="216" t="s">
        <v>30</v>
      </c>
      <c r="O1" s="216"/>
      <c r="P1" s="216"/>
      <c r="W1" s="217"/>
      <c r="X1" s="217"/>
      <c r="Y1" s="217"/>
    </row>
    <row r="2" spans="1:26" s="19" customFormat="1" ht="20.25" customHeight="1">
      <c r="A2" s="22"/>
      <c r="B2" s="22"/>
      <c r="C2" s="22"/>
      <c r="D2" s="22"/>
      <c r="H2" s="1"/>
      <c r="I2" s="1"/>
      <c r="J2" s="1"/>
      <c r="N2" s="216"/>
      <c r="O2" s="216"/>
      <c r="P2" s="216"/>
      <c r="W2" s="217"/>
      <c r="X2" s="217"/>
      <c r="Y2" s="217"/>
    </row>
    <row r="3" spans="1:26" s="19" customFormat="1" ht="8.35" customHeight="1">
      <c r="A3" s="1"/>
      <c r="B3" s="1"/>
      <c r="C3" s="1"/>
      <c r="D3" s="1"/>
      <c r="E3" s="1"/>
      <c r="F3" s="1"/>
      <c r="G3" s="6"/>
      <c r="H3" s="1"/>
      <c r="I3" s="1"/>
      <c r="J3" s="1"/>
      <c r="N3" s="21"/>
    </row>
    <row r="4" spans="1:26" s="19" customFormat="1" ht="17.350000000000001" customHeight="1">
      <c r="A4" s="1"/>
      <c r="B4" s="1"/>
      <c r="C4" s="1"/>
      <c r="D4" s="1"/>
      <c r="E4" s="1"/>
      <c r="F4" s="1"/>
      <c r="G4" s="20"/>
      <c r="H4" s="1"/>
      <c r="I4" s="1"/>
      <c r="J4" s="1"/>
    </row>
    <row r="5" spans="1:26" ht="20.25" customHeight="1">
      <c r="A5" s="213" t="s">
        <v>29</v>
      </c>
      <c r="B5" s="213"/>
      <c r="C5" s="218"/>
      <c r="D5" s="18">
        <v>2</v>
      </c>
      <c r="E5" s="18">
        <v>0</v>
      </c>
      <c r="F5" s="18">
        <v>1</v>
      </c>
      <c r="G5" s="18">
        <v>1</v>
      </c>
      <c r="H5" s="18">
        <v>0</v>
      </c>
      <c r="I5" s="18">
        <v>8</v>
      </c>
      <c r="J5" s="18">
        <v>5</v>
      </c>
      <c r="K5" s="5"/>
    </row>
    <row r="6" spans="1:26" ht="12.1" customHeight="1">
      <c r="A6" s="17"/>
      <c r="B6" s="17"/>
      <c r="C6" s="17"/>
      <c r="D6" s="16"/>
      <c r="E6" s="16"/>
      <c r="F6" s="16"/>
      <c r="G6" s="16"/>
      <c r="H6" s="16"/>
      <c r="I6" s="16"/>
      <c r="J6" s="16"/>
      <c r="K6" s="5"/>
    </row>
    <row r="7" spans="1:26" ht="26.35" customHeight="1">
      <c r="A7" s="1" t="s">
        <v>28</v>
      </c>
      <c r="B7" s="219" t="s">
        <v>27</v>
      </c>
      <c r="C7" s="219"/>
      <c r="D7" s="219"/>
      <c r="E7" s="219"/>
      <c r="F7" s="219"/>
      <c r="G7" s="219"/>
      <c r="H7" s="219"/>
      <c r="I7" s="219"/>
      <c r="J7" s="219"/>
      <c r="K7" s="219"/>
      <c r="L7" s="219"/>
    </row>
    <row r="8" spans="1:26" ht="12.1" customHeight="1">
      <c r="B8" s="10"/>
      <c r="C8" s="15"/>
      <c r="D8" s="15"/>
      <c r="E8" s="15"/>
      <c r="F8" s="15"/>
      <c r="G8" s="15"/>
      <c r="H8" s="15"/>
      <c r="I8" s="15"/>
      <c r="J8" s="15"/>
      <c r="K8" s="10"/>
      <c r="L8" s="10"/>
    </row>
    <row r="9" spans="1:26" ht="18.7" customHeight="1">
      <c r="A9" s="213" t="s">
        <v>26</v>
      </c>
      <c r="B9" s="213"/>
      <c r="C9" s="213"/>
      <c r="D9" s="220" t="s">
        <v>25</v>
      </c>
      <c r="E9" s="211"/>
      <c r="F9" s="211"/>
      <c r="G9" s="211"/>
      <c r="H9" s="211"/>
      <c r="I9" s="211"/>
      <c r="J9" s="211"/>
      <c r="K9" s="211"/>
      <c r="L9" s="211"/>
      <c r="Q9" s="212" t="s">
        <v>24</v>
      </c>
      <c r="R9" s="212"/>
      <c r="S9" s="212"/>
      <c r="T9" s="212"/>
      <c r="U9" s="212"/>
      <c r="V9" s="212"/>
      <c r="W9" s="212"/>
      <c r="X9" s="212"/>
      <c r="Y9" s="212"/>
      <c r="Z9" s="212"/>
    </row>
    <row r="10" spans="1:26" ht="14.45" customHeight="1">
      <c r="A10" s="14"/>
      <c r="B10" s="14"/>
      <c r="C10" s="14"/>
      <c r="D10" s="5"/>
      <c r="F10" s="5"/>
      <c r="G10" s="5"/>
      <c r="H10" s="5"/>
      <c r="I10" s="5"/>
      <c r="J10" s="5"/>
      <c r="K10" s="5"/>
      <c r="L10" s="5"/>
      <c r="Q10" s="10"/>
      <c r="R10" s="10"/>
      <c r="S10" s="10"/>
      <c r="T10" s="10"/>
      <c r="U10" s="10"/>
      <c r="V10" s="10"/>
      <c r="W10" s="10"/>
      <c r="X10" s="10"/>
      <c r="Y10" s="10"/>
      <c r="Z10" s="10"/>
    </row>
    <row r="11" spans="1:26" ht="21.1" customHeight="1">
      <c r="A11" s="1" t="s">
        <v>23</v>
      </c>
      <c r="B11" s="211">
        <v>99080203</v>
      </c>
      <c r="C11" s="211"/>
      <c r="D11" s="211"/>
      <c r="E11" s="211"/>
      <c r="H11" s="1" t="s">
        <v>22</v>
      </c>
      <c r="J11" s="215" t="s">
        <v>21</v>
      </c>
      <c r="K11" s="215"/>
      <c r="L11" s="215"/>
      <c r="M11" s="215"/>
      <c r="Q11" s="212" t="s">
        <v>20</v>
      </c>
      <c r="R11" s="212"/>
      <c r="S11" s="212"/>
      <c r="T11" s="212"/>
      <c r="U11" s="212"/>
      <c r="V11" s="212"/>
      <c r="W11" s="212"/>
      <c r="X11" s="212"/>
      <c r="Y11" s="212"/>
      <c r="Z11" s="212"/>
    </row>
    <row r="12" spans="1:26" ht="17.350000000000001" customHeight="1">
      <c r="B12" s="10"/>
      <c r="C12" s="10"/>
      <c r="D12" s="10"/>
      <c r="E12" s="10"/>
      <c r="Q12" s="10"/>
      <c r="R12" s="10"/>
      <c r="S12" s="10"/>
      <c r="T12" s="10"/>
      <c r="U12" s="10"/>
      <c r="V12" s="10"/>
      <c r="W12" s="10"/>
      <c r="X12" s="10"/>
      <c r="Y12" s="10"/>
      <c r="Z12" s="10"/>
    </row>
    <row r="13" spans="1:26" ht="18.7" customHeight="1">
      <c r="A13" s="213" t="s">
        <v>19</v>
      </c>
      <c r="B13" s="213"/>
      <c r="C13" s="213"/>
      <c r="E13" s="214" t="s">
        <v>18</v>
      </c>
      <c r="F13" s="214"/>
      <c r="G13" s="214"/>
      <c r="H13" s="13"/>
      <c r="K13" s="12" t="s">
        <v>17</v>
      </c>
      <c r="L13" s="11">
        <v>100</v>
      </c>
      <c r="Q13" s="212" t="s">
        <v>16</v>
      </c>
      <c r="R13" s="212"/>
      <c r="S13" s="212"/>
      <c r="T13" s="212"/>
      <c r="U13" s="212"/>
      <c r="V13" s="212"/>
      <c r="W13" s="212"/>
      <c r="X13" s="212"/>
      <c r="Y13" s="212"/>
      <c r="Z13" s="212"/>
    </row>
    <row r="14" spans="1:26" ht="13.6" customHeight="1"/>
    <row r="15" spans="1:26" ht="13.6" customHeight="1"/>
    <row r="16" spans="1:26" ht="14.45" customHeight="1">
      <c r="H16" s="6"/>
      <c r="U16" s="1" t="s">
        <v>15</v>
      </c>
    </row>
    <row r="17" spans="1:26" ht="21.1" customHeight="1">
      <c r="B17" s="221"/>
    </row>
    <row r="18" spans="1:26" ht="18" customHeight="1">
      <c r="B18" s="221"/>
      <c r="Q18" s="222" t="s">
        <v>14</v>
      </c>
      <c r="R18" s="222"/>
      <c r="S18" s="222"/>
      <c r="T18" s="222"/>
      <c r="U18" s="222"/>
      <c r="V18" s="222"/>
      <c r="W18" s="222"/>
      <c r="X18" s="222"/>
      <c r="Y18" s="222"/>
      <c r="Z18" s="222"/>
    </row>
    <row r="19" spans="1:26" ht="24.8" customHeight="1">
      <c r="B19" s="221"/>
      <c r="Q19" s="222"/>
      <c r="R19" s="222"/>
      <c r="S19" s="222"/>
      <c r="T19" s="222"/>
      <c r="U19" s="222"/>
      <c r="V19" s="222"/>
      <c r="W19" s="222"/>
      <c r="X19" s="222"/>
      <c r="Y19" s="222"/>
      <c r="Z19" s="222"/>
    </row>
    <row r="20" spans="1:26" ht="12.75" customHeight="1">
      <c r="Q20" s="222"/>
      <c r="R20" s="222"/>
      <c r="S20" s="222"/>
      <c r="T20" s="222"/>
      <c r="U20" s="222"/>
      <c r="V20" s="222"/>
      <c r="W20" s="222"/>
      <c r="X20" s="222"/>
      <c r="Y20" s="222"/>
      <c r="Z20" s="222"/>
    </row>
    <row r="21" spans="1:26" ht="12.75" customHeight="1">
      <c r="Q21" s="222"/>
      <c r="R21" s="222"/>
      <c r="S21" s="222"/>
      <c r="T21" s="222"/>
      <c r="U21" s="222"/>
      <c r="V21" s="222"/>
      <c r="W21" s="222"/>
      <c r="X21" s="222"/>
      <c r="Y21" s="222"/>
      <c r="Z21" s="222"/>
    </row>
    <row r="22" spans="1:26" ht="18" customHeight="1">
      <c r="A22" s="7"/>
      <c r="B22" s="7"/>
      <c r="C22" s="223" t="s">
        <v>13</v>
      </c>
      <c r="D22" s="223"/>
      <c r="E22" s="223"/>
      <c r="F22" s="223"/>
      <c r="G22" s="223"/>
      <c r="H22" s="223"/>
      <c r="I22" s="223"/>
      <c r="J22" s="223"/>
      <c r="K22" s="223"/>
      <c r="L22" s="223"/>
      <c r="M22" s="223"/>
      <c r="N22" s="223"/>
      <c r="O22" s="223"/>
      <c r="P22" s="10"/>
    </row>
    <row r="23" spans="1:26" ht="19.55" customHeight="1">
      <c r="A23" s="7"/>
      <c r="B23" s="7"/>
      <c r="C23" s="223" t="s">
        <v>12</v>
      </c>
      <c r="D23" s="223"/>
      <c r="E23" s="223"/>
      <c r="F23" s="223"/>
      <c r="G23" s="223"/>
      <c r="H23" s="223"/>
      <c r="I23" s="223"/>
      <c r="J23" s="223"/>
      <c r="K23" s="223"/>
      <c r="L23" s="223"/>
      <c r="M23" s="223"/>
      <c r="N23" s="223"/>
      <c r="O23" s="223"/>
      <c r="P23" s="6"/>
      <c r="Q23" s="9">
        <v>1</v>
      </c>
      <c r="R23" s="216" t="s">
        <v>11</v>
      </c>
      <c r="S23" s="216"/>
      <c r="T23" s="216"/>
      <c r="U23" s="216"/>
      <c r="V23" s="216"/>
      <c r="W23" s="216"/>
      <c r="X23" s="216"/>
      <c r="Y23" s="216"/>
      <c r="Z23" s="216"/>
    </row>
    <row r="24" spans="1:26" ht="18.7" customHeight="1">
      <c r="A24" s="8"/>
      <c r="B24" s="7"/>
      <c r="C24" s="223" t="s">
        <v>10</v>
      </c>
      <c r="D24" s="223"/>
      <c r="E24" s="223"/>
      <c r="F24" s="223"/>
      <c r="G24" s="223"/>
      <c r="H24" s="223"/>
      <c r="I24" s="223"/>
      <c r="J24" s="223"/>
      <c r="K24" s="223"/>
      <c r="L24" s="223"/>
      <c r="M24" s="223"/>
      <c r="N24" s="223"/>
      <c r="O24" s="223"/>
      <c r="P24" s="6"/>
      <c r="Q24" s="5"/>
      <c r="R24" s="216"/>
      <c r="S24" s="216"/>
      <c r="T24" s="216"/>
      <c r="U24" s="216"/>
      <c r="V24" s="216"/>
      <c r="W24" s="216"/>
      <c r="X24" s="216"/>
      <c r="Y24" s="216"/>
      <c r="Z24" s="216"/>
    </row>
    <row r="25" spans="1:26" ht="14.95" customHeight="1">
      <c r="Q25" s="5"/>
    </row>
    <row r="26" spans="1:26">
      <c r="B26" s="213"/>
      <c r="C26" s="213"/>
      <c r="Q26" s="5">
        <v>2</v>
      </c>
      <c r="R26" s="1" t="s">
        <v>9</v>
      </c>
    </row>
    <row r="27" spans="1:26" ht="20.25" customHeight="1">
      <c r="Q27" s="5"/>
    </row>
    <row r="28" spans="1:26" ht="12.9" customHeight="1">
      <c r="B28" s="213"/>
      <c r="C28" s="213"/>
      <c r="Q28" s="5">
        <v>3</v>
      </c>
      <c r="R28" s="226" t="s">
        <v>8</v>
      </c>
      <c r="S28" s="226"/>
      <c r="T28" s="226"/>
      <c r="U28" s="226"/>
      <c r="V28" s="226"/>
      <c r="W28" s="226"/>
      <c r="X28" s="226"/>
      <c r="Y28" s="226"/>
      <c r="Z28" s="226"/>
    </row>
    <row r="29" spans="1:26">
      <c r="Q29" s="5"/>
      <c r="R29" s="226"/>
      <c r="S29" s="226"/>
      <c r="T29" s="226"/>
      <c r="U29" s="226"/>
      <c r="V29" s="226"/>
      <c r="W29" s="226"/>
      <c r="X29" s="226"/>
      <c r="Y29" s="226"/>
      <c r="Z29" s="226"/>
    </row>
    <row r="30" spans="1:26">
      <c r="Q30" s="5"/>
    </row>
    <row r="31" spans="1:26" ht="12.9" customHeight="1">
      <c r="Q31" s="5">
        <v>4</v>
      </c>
      <c r="R31" s="226" t="s">
        <v>7</v>
      </c>
      <c r="S31" s="226"/>
      <c r="T31" s="226"/>
      <c r="U31" s="226"/>
      <c r="V31" s="226"/>
      <c r="W31" s="226"/>
      <c r="X31" s="226"/>
      <c r="Y31" s="226"/>
      <c r="Z31" s="226"/>
    </row>
    <row r="32" spans="1:26">
      <c r="Q32" s="5"/>
      <c r="R32" s="226"/>
      <c r="S32" s="226"/>
      <c r="T32" s="226"/>
      <c r="U32" s="226"/>
      <c r="V32" s="226"/>
      <c r="W32" s="226"/>
      <c r="X32" s="226"/>
      <c r="Y32" s="226"/>
      <c r="Z32" s="226"/>
    </row>
    <row r="33" spans="2:26">
      <c r="Q33" s="5"/>
    </row>
    <row r="34" spans="2:26" ht="12.9" customHeight="1">
      <c r="Q34" s="5">
        <v>5</v>
      </c>
      <c r="R34" s="226" t="s">
        <v>6</v>
      </c>
      <c r="S34" s="226"/>
      <c r="T34" s="226"/>
      <c r="U34" s="226"/>
      <c r="V34" s="226"/>
      <c r="W34" s="226"/>
      <c r="X34" s="226"/>
      <c r="Y34" s="226"/>
      <c r="Z34" s="226"/>
    </row>
    <row r="35" spans="2:26">
      <c r="Q35" s="5"/>
      <c r="R35" s="226"/>
      <c r="S35" s="226"/>
      <c r="T35" s="226"/>
      <c r="U35" s="226"/>
      <c r="V35" s="226"/>
      <c r="W35" s="226"/>
      <c r="X35" s="226"/>
      <c r="Y35" s="226"/>
      <c r="Z35" s="226"/>
    </row>
    <row r="36" spans="2:26">
      <c r="Q36" s="5"/>
    </row>
    <row r="37" spans="2:26" ht="12.9" customHeight="1">
      <c r="Q37" s="5">
        <v>6</v>
      </c>
      <c r="R37" s="226" t="s">
        <v>5</v>
      </c>
      <c r="S37" s="226"/>
      <c r="T37" s="226"/>
      <c r="U37" s="226"/>
      <c r="V37" s="226"/>
      <c r="W37" s="226"/>
      <c r="X37" s="226"/>
      <c r="Y37" s="226"/>
      <c r="Z37" s="226"/>
    </row>
    <row r="38" spans="2:26">
      <c r="Q38" s="5"/>
      <c r="R38" s="226"/>
      <c r="S38" s="226"/>
      <c r="T38" s="226"/>
      <c r="U38" s="226"/>
      <c r="V38" s="226"/>
      <c r="W38" s="226"/>
      <c r="X38" s="226"/>
      <c r="Y38" s="226"/>
      <c r="Z38" s="226"/>
    </row>
    <row r="39" spans="2:26"/>
    <row r="40" spans="2:26"/>
    <row r="41" spans="2:26">
      <c r="S41" s="1" t="s">
        <v>4</v>
      </c>
    </row>
    <row r="42" spans="2:26" ht="18" customHeight="1">
      <c r="B42" s="228" t="s">
        <v>3</v>
      </c>
      <c r="C42" s="230"/>
      <c r="D42" s="230"/>
      <c r="E42" s="230"/>
      <c r="F42" s="230"/>
      <c r="G42" s="230"/>
      <c r="H42" s="230"/>
      <c r="I42" s="230"/>
      <c r="J42" s="230"/>
      <c r="K42" s="229"/>
      <c r="L42" s="228" t="s">
        <v>2</v>
      </c>
      <c r="M42" s="229"/>
      <c r="N42" s="228" t="s">
        <v>1</v>
      </c>
      <c r="O42" s="229"/>
      <c r="P42" s="4"/>
    </row>
    <row r="43" spans="2:26" ht="17.350000000000001" customHeight="1">
      <c r="B43" s="224"/>
      <c r="C43" s="227"/>
      <c r="D43" s="227"/>
      <c r="E43" s="227"/>
      <c r="F43" s="227"/>
      <c r="G43" s="227"/>
      <c r="H43" s="227"/>
      <c r="I43" s="227"/>
      <c r="J43" s="227"/>
      <c r="K43" s="225"/>
      <c r="L43" s="224"/>
      <c r="M43" s="225"/>
      <c r="N43" s="224"/>
      <c r="O43" s="225"/>
      <c r="P43" s="3"/>
      <c r="S43" s="1" t="s">
        <v>0</v>
      </c>
    </row>
    <row r="44" spans="2:26" ht="23.45" customHeight="1">
      <c r="B44" s="224"/>
      <c r="C44" s="227"/>
      <c r="D44" s="227"/>
      <c r="E44" s="227"/>
      <c r="F44" s="227"/>
      <c r="G44" s="227"/>
      <c r="H44" s="227"/>
      <c r="I44" s="227"/>
      <c r="J44" s="227"/>
      <c r="K44" s="225"/>
      <c r="L44" s="224"/>
      <c r="M44" s="225"/>
      <c r="N44" s="224"/>
      <c r="O44" s="225"/>
      <c r="P44" s="3"/>
    </row>
    <row r="45" spans="2:26" ht="23.45" customHeight="1">
      <c r="B45" s="224"/>
      <c r="C45" s="227"/>
      <c r="D45" s="227"/>
      <c r="E45" s="227"/>
      <c r="F45" s="227"/>
      <c r="G45" s="227"/>
      <c r="H45" s="227"/>
      <c r="I45" s="227"/>
      <c r="J45" s="227"/>
      <c r="K45" s="225"/>
      <c r="L45" s="224"/>
      <c r="M45" s="225"/>
      <c r="N45" s="224"/>
      <c r="O45" s="225"/>
      <c r="P45" s="3"/>
    </row>
    <row r="46" spans="2:26" ht="23.45" customHeight="1">
      <c r="B46" s="224"/>
      <c r="C46" s="227"/>
      <c r="D46" s="227"/>
      <c r="E46" s="227"/>
      <c r="F46" s="227"/>
      <c r="G46" s="227"/>
      <c r="H46" s="227"/>
      <c r="I46" s="227"/>
      <c r="J46" s="227"/>
      <c r="K46" s="225"/>
      <c r="L46" s="224"/>
      <c r="M46" s="225"/>
      <c r="N46" s="224"/>
      <c r="O46" s="225"/>
      <c r="P46" s="3"/>
    </row>
    <row r="47" spans="2:26" ht="23.45" customHeight="1"/>
    <row r="48" spans="2:26"/>
    <row r="49" spans="8:8" ht="3.1" customHeight="1"/>
    <row r="50" spans="8:8"/>
    <row r="51" spans="8:8"/>
    <row r="52" spans="8:8"/>
    <row r="53" spans="8:8"/>
    <row r="54" spans="8:8"/>
    <row r="55" spans="8:8"/>
    <row r="56" spans="8:8"/>
    <row r="57" spans="8:8"/>
    <row r="58" spans="8:8"/>
    <row r="59" spans="8:8">
      <c r="H59" s="2"/>
    </row>
    <row r="60" spans="8:8">
      <c r="H60" s="2"/>
    </row>
    <row r="61" spans="8:8"/>
    <row r="62" spans="8:8"/>
    <row r="63" spans="8:8"/>
    <row r="64" spans="8:8"/>
    <row r="65"/>
    <row r="66"/>
    <row r="67"/>
    <row r="68"/>
    <row r="69"/>
    <row r="70"/>
    <row r="71"/>
    <row r="72"/>
    <row r="73"/>
    <row r="74"/>
    <row r="75"/>
    <row r="76"/>
    <row r="77"/>
    <row r="78"/>
    <row r="79"/>
    <row r="80"/>
    <row r="81"/>
    <row r="82"/>
    <row r="83"/>
    <row r="84"/>
    <row r="85"/>
    <row r="86"/>
    <row r="87"/>
    <row r="88"/>
    <row r="89"/>
  </sheetData>
  <mergeCells count="40">
    <mergeCell ref="R28:Z29"/>
    <mergeCell ref="R31:Z32"/>
    <mergeCell ref="B26:C26"/>
    <mergeCell ref="B28:C28"/>
    <mergeCell ref="N42:O42"/>
    <mergeCell ref="N43:O43"/>
    <mergeCell ref="N44:O44"/>
    <mergeCell ref="B43:K43"/>
    <mergeCell ref="L42:M42"/>
    <mergeCell ref="B42:K42"/>
    <mergeCell ref="B46:K46"/>
    <mergeCell ref="L46:M46"/>
    <mergeCell ref="B44:K44"/>
    <mergeCell ref="L44:M44"/>
    <mergeCell ref="B45:K45"/>
    <mergeCell ref="L45:M45"/>
    <mergeCell ref="N45:O45"/>
    <mergeCell ref="N46:O46"/>
    <mergeCell ref="R37:Z38"/>
    <mergeCell ref="R34:Z35"/>
    <mergeCell ref="L43:M43"/>
    <mergeCell ref="B17:B19"/>
    <mergeCell ref="Q18:Z21"/>
    <mergeCell ref="C22:O22"/>
    <mergeCell ref="C23:O23"/>
    <mergeCell ref="R23:Z24"/>
    <mergeCell ref="C24:O24"/>
    <mergeCell ref="N1:P2"/>
    <mergeCell ref="W1:Y2"/>
    <mergeCell ref="A5:C5"/>
    <mergeCell ref="B7:L7"/>
    <mergeCell ref="A9:C9"/>
    <mergeCell ref="D9:L9"/>
    <mergeCell ref="Q9:Z9"/>
    <mergeCell ref="B11:E11"/>
    <mergeCell ref="Q11:Z11"/>
    <mergeCell ref="A13:C13"/>
    <mergeCell ref="E13:G13"/>
    <mergeCell ref="Q13:Z13"/>
    <mergeCell ref="J11:M11"/>
  </mergeCells>
  <hyperlinks>
    <hyperlink ref="D9" r:id="rId1"/>
  </hyperlinks>
  <pageMargins left="0.69" right="0.56000000000000005" top="0.28999999999999998" bottom="0.22" header="0.3" footer="0.16"/>
  <pageSetup scale="93" orientation="portrait" r:id="rId2"/>
  <colBreaks count="1" manualBreakCount="1">
    <brk id="16" max="52"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8"/>
  <sheetViews>
    <sheetView showZeros="0" tabSelected="1" zoomScale="80" zoomScaleNormal="80" zoomScaleSheetLayoutView="80" workbookViewId="0">
      <selection activeCell="L18" sqref="L18"/>
    </sheetView>
  </sheetViews>
  <sheetFormatPr defaultColWidth="6.375" defaultRowHeight="12.9" zeroHeight="1"/>
  <cols>
    <col min="1" max="1" width="8.25" style="26" customWidth="1"/>
    <col min="2" max="2" width="47.75" style="25" customWidth="1"/>
    <col min="3" max="3" width="17.625" style="24" customWidth="1"/>
    <col min="4" max="4" width="16.5" style="24" customWidth="1"/>
    <col min="5" max="5" width="6.375" style="23"/>
    <col min="6" max="6" width="10.375" style="23" customWidth="1"/>
    <col min="7" max="7" width="8.25" style="23" customWidth="1"/>
    <col min="8" max="16384" width="6.375" style="23"/>
  </cols>
  <sheetData>
    <row r="1" spans="1:8" ht="4.0999999999999996" customHeight="1">
      <c r="A1" s="73"/>
      <c r="B1" s="72"/>
      <c r="C1" s="71"/>
      <c r="D1" s="70"/>
    </row>
    <row r="2" spans="1:8" ht="15.65">
      <c r="A2" s="69"/>
      <c r="B2" s="231" t="s">
        <v>159</v>
      </c>
      <c r="C2" s="231"/>
      <c r="D2" s="231"/>
    </row>
    <row r="3" spans="1:8" ht="14.95" customHeight="1">
      <c r="A3" s="233" t="s">
        <v>158</v>
      </c>
      <c r="B3" s="233"/>
      <c r="C3" s="232"/>
      <c r="D3" s="232"/>
    </row>
    <row r="4" spans="1:8" ht="18.350000000000001" customHeight="1">
      <c r="A4" s="234" t="s">
        <v>157</v>
      </c>
      <c r="B4" s="234"/>
      <c r="C4" s="66"/>
      <c r="D4" s="66"/>
    </row>
    <row r="5" spans="1:8" ht="17.7" customHeight="1">
      <c r="A5" s="68" t="str">
        <f>Cover!$U$16</f>
        <v xml:space="preserve">2026 оны 06 сарын 30 өдөр </v>
      </c>
      <c r="B5" s="67"/>
      <c r="C5" s="66"/>
      <c r="D5" s="65" t="s">
        <v>156</v>
      </c>
    </row>
    <row r="6" spans="1:8" ht="15.65" customHeight="1">
      <c r="A6" s="235" t="s">
        <v>155</v>
      </c>
      <c r="B6" s="238" t="s">
        <v>154</v>
      </c>
      <c r="C6" s="243" t="s">
        <v>153</v>
      </c>
      <c r="D6" s="244"/>
    </row>
    <row r="7" spans="1:8" ht="12.9" customHeight="1">
      <c r="A7" s="236"/>
      <c r="B7" s="239"/>
      <c r="C7" s="241" t="s">
        <v>152</v>
      </c>
      <c r="D7" s="241" t="s">
        <v>151</v>
      </c>
    </row>
    <row r="8" spans="1:8" s="60" customFormat="1" ht="13.6" customHeight="1">
      <c r="A8" s="237"/>
      <c r="B8" s="240"/>
      <c r="C8" s="242"/>
      <c r="D8" s="242"/>
      <c r="E8" s="64"/>
      <c r="F8" s="64"/>
      <c r="G8" s="64"/>
      <c r="H8" s="64"/>
    </row>
    <row r="9" spans="1:8" s="60" customFormat="1" ht="10.199999999999999" customHeight="1">
      <c r="A9" s="63" t="s">
        <v>150</v>
      </c>
      <c r="B9" s="62" t="s">
        <v>149</v>
      </c>
      <c r="C9" s="61"/>
      <c r="D9" s="61"/>
    </row>
    <row r="10" spans="1:8" ht="12.9" customHeight="1">
      <c r="A10" s="55">
        <v>1</v>
      </c>
      <c r="B10" s="59" t="s">
        <v>148</v>
      </c>
      <c r="C10" s="32"/>
      <c r="D10" s="32"/>
    </row>
    <row r="11" spans="1:8" ht="14.95" customHeight="1">
      <c r="A11" s="55" t="s">
        <v>147</v>
      </c>
      <c r="B11" s="55" t="s">
        <v>146</v>
      </c>
      <c r="C11" s="32"/>
      <c r="D11" s="32"/>
    </row>
    <row r="12" spans="1:8" ht="14.45" customHeight="1">
      <c r="A12" s="31" t="s">
        <v>145</v>
      </c>
      <c r="B12" s="31" t="s">
        <v>144</v>
      </c>
      <c r="C12" s="40">
        <v>50158</v>
      </c>
      <c r="D12" s="40">
        <f>'Cash flow'!$D$61</f>
        <v>50158</v>
      </c>
    </row>
    <row r="13" spans="1:8" ht="14.45" customHeight="1">
      <c r="A13" s="31" t="s">
        <v>143</v>
      </c>
      <c r="B13" s="31" t="s">
        <v>142</v>
      </c>
      <c r="C13" s="40">
        <v>47654422</v>
      </c>
      <c r="D13" s="40">
        <v>45954422</v>
      </c>
    </row>
    <row r="14" spans="1:8" ht="14.45" customHeight="1">
      <c r="A14" s="31" t="s">
        <v>141</v>
      </c>
      <c r="B14" s="31" t="s">
        <v>140</v>
      </c>
      <c r="C14" s="40">
        <v>4444056.33</v>
      </c>
      <c r="D14" s="40">
        <v>5340795.45</v>
      </c>
    </row>
    <row r="15" spans="1:8" ht="14.45" customHeight="1">
      <c r="A15" s="31" t="s">
        <v>139</v>
      </c>
      <c r="B15" s="31" t="s">
        <v>138</v>
      </c>
      <c r="C15" s="40">
        <v>42220000</v>
      </c>
      <c r="D15" s="40">
        <v>43920000</v>
      </c>
    </row>
    <row r="16" spans="1:8" ht="14.45" customHeight="1">
      <c r="A16" s="31" t="s">
        <v>137</v>
      </c>
      <c r="B16" s="31" t="s">
        <v>136</v>
      </c>
      <c r="C16" s="40"/>
      <c r="D16" s="40">
        <v>0</v>
      </c>
    </row>
    <row r="17" spans="1:13" ht="14.45" customHeight="1">
      <c r="A17" s="31" t="s">
        <v>135</v>
      </c>
      <c r="B17" s="31" t="s">
        <v>134</v>
      </c>
      <c r="C17" s="40">
        <v>67373600</v>
      </c>
      <c r="D17" s="40">
        <v>67373600</v>
      </c>
    </row>
    <row r="18" spans="1:13" ht="14.45" customHeight="1">
      <c r="A18" s="31" t="s">
        <v>133</v>
      </c>
      <c r="B18" s="31" t="s">
        <v>132</v>
      </c>
      <c r="C18" s="32"/>
      <c r="D18" s="32"/>
    </row>
    <row r="19" spans="1:13" ht="14.45" customHeight="1">
      <c r="A19" s="31" t="s">
        <v>131</v>
      </c>
      <c r="B19" s="31" t="s">
        <v>130</v>
      </c>
      <c r="C19" s="32"/>
      <c r="D19" s="32"/>
    </row>
    <row r="20" spans="1:13" ht="27.2" customHeight="1">
      <c r="A20" s="31" t="s">
        <v>129</v>
      </c>
      <c r="B20" s="44" t="s">
        <v>128</v>
      </c>
      <c r="C20" s="32"/>
      <c r="D20" s="32"/>
    </row>
    <row r="21" spans="1:13" ht="14.45" customHeight="1">
      <c r="A21" s="31" t="s">
        <v>127</v>
      </c>
      <c r="B21" s="31"/>
      <c r="C21" s="32"/>
      <c r="D21" s="32"/>
    </row>
    <row r="22" spans="1:13" s="56" customFormat="1" ht="16.5" customHeight="1">
      <c r="A22" s="55" t="s">
        <v>126</v>
      </c>
      <c r="B22" s="55" t="s">
        <v>125</v>
      </c>
      <c r="C22" s="58">
        <f>SUM(C12:C21)</f>
        <v>161742236.32999998</v>
      </c>
      <c r="D22" s="58">
        <f>SUM(D12:D21)</f>
        <v>162638975.44999999</v>
      </c>
      <c r="E22" s="57"/>
      <c r="F22" s="57"/>
      <c r="G22" s="57"/>
      <c r="H22" s="57"/>
    </row>
    <row r="23" spans="1:13" ht="17.350000000000001" customHeight="1">
      <c r="A23" s="55">
        <v>1.2</v>
      </c>
      <c r="B23" s="55" t="s">
        <v>124</v>
      </c>
      <c r="C23" s="32"/>
      <c r="D23" s="32"/>
      <c r="E23" s="53"/>
      <c r="F23" s="53"/>
      <c r="G23" s="53"/>
      <c r="H23" s="53"/>
      <c r="I23" s="53"/>
      <c r="J23" s="53"/>
      <c r="K23" s="53"/>
      <c r="L23" s="53"/>
      <c r="M23" s="53"/>
    </row>
    <row r="24" spans="1:13" ht="15.8" customHeight="1">
      <c r="A24" s="31" t="s">
        <v>123</v>
      </c>
      <c r="B24" s="31" t="s">
        <v>122</v>
      </c>
      <c r="C24" s="54"/>
      <c r="D24" s="32">
        <v>557353000</v>
      </c>
      <c r="E24" s="53"/>
      <c r="F24" s="53"/>
      <c r="G24" s="53"/>
      <c r="H24" s="53"/>
    </row>
    <row r="25" spans="1:13" ht="15.8" customHeight="1">
      <c r="A25" s="31" t="s">
        <v>121</v>
      </c>
      <c r="B25" s="31" t="s">
        <v>120</v>
      </c>
      <c r="C25" s="32"/>
      <c r="D25" s="32"/>
    </row>
    <row r="26" spans="1:13" ht="15.8" customHeight="1">
      <c r="A26" s="31" t="s">
        <v>119</v>
      </c>
      <c r="B26" s="51" t="s">
        <v>118</v>
      </c>
      <c r="C26" s="52"/>
      <c r="D26" s="32"/>
    </row>
    <row r="27" spans="1:13" ht="15.8" customHeight="1">
      <c r="A27" s="31" t="s">
        <v>117</v>
      </c>
      <c r="B27" s="31" t="s">
        <v>116</v>
      </c>
      <c r="C27" s="32"/>
      <c r="D27" s="32"/>
    </row>
    <row r="28" spans="1:13" ht="15.8" customHeight="1">
      <c r="A28" s="31" t="s">
        <v>115</v>
      </c>
      <c r="B28" s="51" t="s">
        <v>114</v>
      </c>
      <c r="C28" s="50"/>
      <c r="D28" s="32"/>
    </row>
    <row r="29" spans="1:13" ht="18" customHeight="1">
      <c r="A29" s="31" t="s">
        <v>113</v>
      </c>
      <c r="B29" s="31" t="s">
        <v>112</v>
      </c>
      <c r="C29" s="32"/>
      <c r="D29" s="32"/>
    </row>
    <row r="30" spans="1:13" ht="16.3" customHeight="1">
      <c r="A30" s="31" t="s">
        <v>111</v>
      </c>
      <c r="B30" s="44" t="s">
        <v>110</v>
      </c>
      <c r="C30" s="32"/>
      <c r="D30" s="32"/>
    </row>
    <row r="31" spans="1:13" ht="15.8" customHeight="1">
      <c r="A31" s="31" t="s">
        <v>109</v>
      </c>
      <c r="B31" s="31" t="s">
        <v>108</v>
      </c>
      <c r="C31" s="40">
        <v>0</v>
      </c>
      <c r="D31" s="40">
        <v>17521100</v>
      </c>
    </row>
    <row r="32" spans="1:13" ht="15.8" customHeight="1">
      <c r="A32" s="31" t="s">
        <v>107</v>
      </c>
      <c r="B32" s="31" t="s">
        <v>106</v>
      </c>
      <c r="C32" s="40">
        <v>574874100</v>
      </c>
      <c r="D32" s="40"/>
    </row>
    <row r="33" spans="1:4" ht="15.65" customHeight="1" thickBot="1">
      <c r="A33" s="43" t="s">
        <v>105</v>
      </c>
      <c r="B33" s="39" t="s">
        <v>104</v>
      </c>
      <c r="C33" s="49">
        <f>SUM(C25:C32)</f>
        <v>574874100</v>
      </c>
      <c r="D33" s="49">
        <v>574874100</v>
      </c>
    </row>
    <row r="34" spans="1:4" ht="15.8" customHeight="1" thickBot="1">
      <c r="A34" s="37">
        <v>1.3</v>
      </c>
      <c r="B34" s="36" t="s">
        <v>103</v>
      </c>
      <c r="C34" s="35">
        <f>+C33+C22</f>
        <v>736616336.32999992</v>
      </c>
      <c r="D34" s="35">
        <f>+D33+D22</f>
        <v>737513075.45000005</v>
      </c>
    </row>
    <row r="35" spans="1:4" ht="3.1" customHeight="1">
      <c r="B35" s="23"/>
      <c r="C35" s="48"/>
      <c r="D35" s="48"/>
    </row>
    <row r="36" spans="1:4" ht="13.6" customHeight="1">
      <c r="A36" s="46">
        <v>2</v>
      </c>
      <c r="B36" s="47" t="s">
        <v>102</v>
      </c>
      <c r="C36" s="45"/>
      <c r="D36" s="45"/>
    </row>
    <row r="37" spans="1:4" ht="12.75" customHeight="1">
      <c r="A37" s="46">
        <v>2.1</v>
      </c>
      <c r="B37" s="46" t="s">
        <v>101</v>
      </c>
      <c r="C37" s="45"/>
      <c r="D37" s="45"/>
    </row>
    <row r="38" spans="1:4" ht="14.95" customHeight="1">
      <c r="A38" s="31" t="s">
        <v>100</v>
      </c>
      <c r="B38" s="41" t="s">
        <v>99</v>
      </c>
      <c r="C38" s="45"/>
      <c r="D38" s="45"/>
    </row>
    <row r="39" spans="1:4" ht="14.45" customHeight="1">
      <c r="A39" s="31" t="s">
        <v>98</v>
      </c>
      <c r="B39" s="31" t="s">
        <v>97</v>
      </c>
      <c r="C39" s="40">
        <v>177038442.49000001</v>
      </c>
      <c r="D39" s="40">
        <v>61649400</v>
      </c>
    </row>
    <row r="40" spans="1:4" ht="14.45" customHeight="1">
      <c r="A40" s="31" t="s">
        <v>96</v>
      </c>
      <c r="B40" s="31" t="s">
        <v>95</v>
      </c>
      <c r="C40" s="40"/>
      <c r="D40" s="40"/>
    </row>
    <row r="41" spans="1:4" ht="14.45" customHeight="1">
      <c r="A41" s="31" t="s">
        <v>94</v>
      </c>
      <c r="B41" s="31" t="s">
        <v>93</v>
      </c>
      <c r="C41" s="40">
        <v>1066700</v>
      </c>
      <c r="D41" s="40">
        <v>1066700</v>
      </c>
    </row>
    <row r="42" spans="1:4" ht="14.45" customHeight="1">
      <c r="A42" s="31" t="s">
        <v>92</v>
      </c>
      <c r="B42" s="31" t="s">
        <v>91</v>
      </c>
      <c r="C42" s="40">
        <v>867200</v>
      </c>
      <c r="D42" s="40">
        <v>867200</v>
      </c>
    </row>
    <row r="43" spans="1:4" ht="14.45" customHeight="1">
      <c r="A43" s="31" t="s">
        <v>90</v>
      </c>
      <c r="B43" s="31" t="s">
        <v>89</v>
      </c>
      <c r="C43" s="40">
        <v>241100400</v>
      </c>
      <c r="D43" s="40">
        <v>241100400</v>
      </c>
    </row>
    <row r="44" spans="1:4" ht="14.45" customHeight="1">
      <c r="A44" s="31" t="s">
        <v>88</v>
      </c>
      <c r="B44" s="31" t="s">
        <v>87</v>
      </c>
      <c r="C44" s="40"/>
      <c r="D44" s="40"/>
    </row>
    <row r="45" spans="1:4" ht="14.45" customHeight="1">
      <c r="A45" s="31" t="s">
        <v>86</v>
      </c>
      <c r="B45" s="31" t="s">
        <v>85</v>
      </c>
      <c r="C45" s="40"/>
      <c r="D45" s="40"/>
    </row>
    <row r="46" spans="1:4" ht="14.45" customHeight="1">
      <c r="A46" s="31" t="s">
        <v>84</v>
      </c>
      <c r="B46" s="31" t="s">
        <v>83</v>
      </c>
      <c r="C46" s="40"/>
      <c r="D46" s="40"/>
    </row>
    <row r="47" spans="1:4" ht="14.45" customHeight="1">
      <c r="A47" s="31" t="s">
        <v>82</v>
      </c>
      <c r="B47" s="31" t="s">
        <v>69</v>
      </c>
      <c r="C47" s="40"/>
      <c r="D47" s="40"/>
    </row>
    <row r="48" spans="1:4" ht="14.45" customHeight="1">
      <c r="A48" s="31" t="s">
        <v>81</v>
      </c>
      <c r="B48" s="31" t="s">
        <v>80</v>
      </c>
      <c r="C48" s="40">
        <v>22179100</v>
      </c>
      <c r="D48" s="40">
        <v>154768169.47999999</v>
      </c>
    </row>
    <row r="49" spans="1:4" ht="26.7" customHeight="1">
      <c r="A49" s="31" t="s">
        <v>79</v>
      </c>
      <c r="B49" s="44" t="s">
        <v>78</v>
      </c>
      <c r="C49" s="32"/>
      <c r="D49" s="32"/>
    </row>
    <row r="50" spans="1:4" ht="14.45" customHeight="1">
      <c r="A50" s="31" t="s">
        <v>77</v>
      </c>
      <c r="B50" s="44"/>
      <c r="C50" s="32"/>
      <c r="D50" s="32"/>
    </row>
    <row r="51" spans="1:4" ht="14.45" customHeight="1" thickBot="1">
      <c r="A51" s="43" t="s">
        <v>76</v>
      </c>
      <c r="B51" s="39" t="s">
        <v>75</v>
      </c>
      <c r="C51" s="38">
        <f>SUM(C39:C50)</f>
        <v>442251842.49000001</v>
      </c>
      <c r="D51" s="38">
        <f>SUM(D39:D50)</f>
        <v>459451869.48000002</v>
      </c>
    </row>
    <row r="52" spans="1:4" ht="16.149999999999999" customHeight="1">
      <c r="A52" s="42" t="s">
        <v>74</v>
      </c>
      <c r="B52" s="42" t="s">
        <v>73</v>
      </c>
      <c r="C52" s="33"/>
      <c r="D52" s="33"/>
    </row>
    <row r="53" spans="1:4" ht="16.149999999999999" customHeight="1">
      <c r="A53" s="31" t="s">
        <v>72</v>
      </c>
      <c r="B53" s="31" t="s">
        <v>71</v>
      </c>
      <c r="C53" s="32"/>
      <c r="D53" s="32"/>
    </row>
    <row r="54" spans="1:4" ht="16.149999999999999" customHeight="1">
      <c r="A54" s="31" t="s">
        <v>70</v>
      </c>
      <c r="B54" s="31" t="s">
        <v>69</v>
      </c>
      <c r="C54" s="32"/>
      <c r="D54" s="32"/>
    </row>
    <row r="55" spans="1:4" ht="16.149999999999999" customHeight="1">
      <c r="A55" s="31" t="s">
        <v>68</v>
      </c>
      <c r="B55" s="31" t="s">
        <v>67</v>
      </c>
      <c r="C55" s="32"/>
      <c r="D55" s="32"/>
    </row>
    <row r="56" spans="1:4" ht="16.149999999999999" customHeight="1">
      <c r="A56" s="31" t="s">
        <v>66</v>
      </c>
      <c r="B56" s="31" t="s">
        <v>65</v>
      </c>
      <c r="C56" s="32"/>
      <c r="D56" s="32"/>
    </row>
    <row r="57" spans="1:4" ht="16.149999999999999" customHeight="1">
      <c r="A57" s="31" t="s">
        <v>64</v>
      </c>
      <c r="B57" s="31"/>
      <c r="C57" s="32"/>
      <c r="D57" s="32"/>
    </row>
    <row r="58" spans="1:4" ht="16.149999999999999" customHeight="1" thickBot="1">
      <c r="A58" s="39" t="s">
        <v>63</v>
      </c>
      <c r="B58" s="39" t="s">
        <v>62</v>
      </c>
      <c r="C58" s="38">
        <f>SUM(C53:C57)</f>
        <v>0</v>
      </c>
      <c r="D58" s="38"/>
    </row>
    <row r="59" spans="1:4" ht="16.149999999999999" customHeight="1" thickBot="1">
      <c r="A59" s="37">
        <v>2.2000000000000002</v>
      </c>
      <c r="B59" s="36" t="s">
        <v>61</v>
      </c>
      <c r="C59" s="35">
        <f>C51+C58</f>
        <v>442251842.49000001</v>
      </c>
      <c r="D59" s="35">
        <f>D51+D58</f>
        <v>459451869.48000002</v>
      </c>
    </row>
    <row r="60" spans="1:4" ht="16.149999999999999" customHeight="1">
      <c r="A60" s="42">
        <v>2.2999999999999998</v>
      </c>
      <c r="B60" s="42" t="s">
        <v>60</v>
      </c>
      <c r="C60" s="33"/>
      <c r="D60" s="33"/>
    </row>
    <row r="61" spans="1:4" ht="16.149999999999999" customHeight="1">
      <c r="A61" s="42" t="s">
        <v>59</v>
      </c>
      <c r="B61" s="42" t="s">
        <v>58</v>
      </c>
      <c r="C61" s="33">
        <f>SUM(C62:C64)</f>
        <v>181600000</v>
      </c>
      <c r="D61" s="33">
        <f>SUM(D62:D64)</f>
        <v>181600000</v>
      </c>
    </row>
    <row r="62" spans="1:4" ht="16.149999999999999" customHeight="1">
      <c r="A62" s="31" t="s">
        <v>57</v>
      </c>
      <c r="B62" s="31" t="s">
        <v>56</v>
      </c>
      <c r="C62" s="32"/>
      <c r="D62" s="32"/>
    </row>
    <row r="63" spans="1:4" ht="16.149999999999999" customHeight="1">
      <c r="A63" s="31" t="s">
        <v>55</v>
      </c>
      <c r="B63" s="31" t="s">
        <v>54</v>
      </c>
      <c r="C63" s="32">
        <v>181600000</v>
      </c>
      <c r="D63" s="32">
        <v>181600000</v>
      </c>
    </row>
    <row r="64" spans="1:4" ht="16.149999999999999" customHeight="1">
      <c r="A64" s="31" t="s">
        <v>53</v>
      </c>
      <c r="B64" s="31" t="s">
        <v>52</v>
      </c>
      <c r="C64" s="32"/>
      <c r="D64" s="32"/>
    </row>
    <row r="65" spans="1:4" ht="16.149999999999999" customHeight="1">
      <c r="A65" s="31" t="s">
        <v>51</v>
      </c>
      <c r="B65" s="31" t="s">
        <v>50</v>
      </c>
      <c r="C65" s="32"/>
      <c r="D65" s="32"/>
    </row>
    <row r="66" spans="1:4" ht="16.149999999999999" customHeight="1">
      <c r="A66" s="31" t="s">
        <v>49</v>
      </c>
      <c r="B66" s="31" t="s">
        <v>48</v>
      </c>
      <c r="C66" s="32"/>
      <c r="D66" s="32"/>
    </row>
    <row r="67" spans="1:4" ht="16.149999999999999" customHeight="1">
      <c r="A67" s="31" t="s">
        <v>47</v>
      </c>
      <c r="B67" s="31" t="s">
        <v>46</v>
      </c>
      <c r="C67" s="32"/>
      <c r="D67" s="32"/>
    </row>
    <row r="68" spans="1:4" ht="16.149999999999999" customHeight="1">
      <c r="A68" s="31" t="s">
        <v>45</v>
      </c>
      <c r="B68" s="31" t="s">
        <v>44</v>
      </c>
      <c r="C68" s="32"/>
      <c r="D68" s="32"/>
    </row>
    <row r="69" spans="1:4" ht="16.149999999999999" customHeight="1">
      <c r="A69" s="31" t="s">
        <v>43</v>
      </c>
      <c r="B69" s="31" t="s">
        <v>42</v>
      </c>
      <c r="C69" s="32"/>
      <c r="D69" s="32"/>
    </row>
    <row r="70" spans="1:4" ht="16.149999999999999" customHeight="1">
      <c r="A70" s="31" t="s">
        <v>41</v>
      </c>
      <c r="B70" s="31" t="s">
        <v>40</v>
      </c>
      <c r="C70" s="40">
        <v>139499189.03</v>
      </c>
      <c r="D70" s="40">
        <v>96461205.969999999</v>
      </c>
    </row>
    <row r="71" spans="1:4" ht="16.149999999999999" customHeight="1">
      <c r="A71" s="31" t="s">
        <v>39</v>
      </c>
      <c r="B71" s="41" t="s">
        <v>38</v>
      </c>
      <c r="C71" s="40">
        <v>-26734695.190000001</v>
      </c>
      <c r="D71" s="40"/>
    </row>
    <row r="72" spans="1:4" ht="16.149999999999999" customHeight="1" thickBot="1">
      <c r="A72" s="39" t="s">
        <v>37</v>
      </c>
      <c r="B72" s="39" t="s">
        <v>36</v>
      </c>
      <c r="C72" s="38">
        <f>SUM(C62:C71)</f>
        <v>294364493.83999997</v>
      </c>
      <c r="D72" s="38">
        <f>SUM(D62:D71)</f>
        <v>278061205.97000003</v>
      </c>
    </row>
    <row r="73" spans="1:4" ht="16.149999999999999" customHeight="1" thickBot="1">
      <c r="A73" s="37">
        <v>2.4</v>
      </c>
      <c r="B73" s="36" t="s">
        <v>35</v>
      </c>
      <c r="C73" s="35">
        <f>+C59+C72</f>
        <v>736616336.32999992</v>
      </c>
      <c r="D73" s="35">
        <f>+D59+D72</f>
        <v>737513075.45000005</v>
      </c>
    </row>
    <row r="74" spans="1:4" ht="16.149999999999999" customHeight="1">
      <c r="A74" s="34"/>
      <c r="B74" s="34" t="s">
        <v>34</v>
      </c>
      <c r="C74" s="33"/>
      <c r="D74" s="33">
        <f>$D$34</f>
        <v>737513075.45000005</v>
      </c>
    </row>
    <row r="75" spans="1:4" ht="16.149999999999999" customHeight="1">
      <c r="A75" s="31"/>
      <c r="B75" s="31" t="s">
        <v>33</v>
      </c>
      <c r="C75" s="32"/>
      <c r="D75" s="32">
        <f>$D$73</f>
        <v>737513075.45000005</v>
      </c>
    </row>
    <row r="76" spans="1:4" ht="16.149999999999999" customHeight="1">
      <c r="A76" s="31"/>
      <c r="B76" s="31" t="s">
        <v>32</v>
      </c>
      <c r="C76" s="30"/>
      <c r="D76" s="30">
        <f>SUM(D74,-D75)</f>
        <v>0</v>
      </c>
    </row>
    <row r="77" spans="1:4">
      <c r="B77" s="26"/>
    </row>
    <row r="78" spans="1:4">
      <c r="B78" s="23"/>
    </row>
    <row r="79" spans="1:4">
      <c r="A79" s="29"/>
      <c r="B79" s="29" t="str">
        <f>Cover!S41</f>
        <v>Гүйцэтгэх захирал                  ________________        /М.БАТ/</v>
      </c>
      <c r="C79" s="27">
        <f>Cover!T41</f>
        <v>0</v>
      </c>
      <c r="D79" s="27">
        <f>Cover!U41</f>
        <v>0</v>
      </c>
    </row>
    <row r="80" spans="1:4">
      <c r="A80" s="29"/>
      <c r="B80" s="29">
        <f>Cover!S42</f>
        <v>0</v>
      </c>
      <c r="C80" s="27">
        <f>Cover!T42</f>
        <v>0</v>
      </c>
      <c r="D80" s="27">
        <f>Cover!U42</f>
        <v>0</v>
      </c>
    </row>
    <row r="81" spans="1:4">
      <c r="A81" s="29"/>
      <c r="B81" s="29" t="str">
        <f>Cover!S43</f>
        <v>Ерөнхий нягтлан бодогч        ________________        /Л.ДАВАА /</v>
      </c>
      <c r="C81" s="27">
        <f>Cover!T43</f>
        <v>0</v>
      </c>
      <c r="D81" s="27">
        <f>Cover!U43</f>
        <v>0</v>
      </c>
    </row>
    <row r="82" spans="1:4">
      <c r="A82" s="29"/>
      <c r="B82" s="28"/>
      <c r="C82" s="27"/>
      <c r="D82" s="27"/>
    </row>
    <row r="83" spans="1:4"/>
    <row r="84" spans="1:4" hidden="1"/>
    <row r="85" spans="1:4" hidden="1"/>
    <row r="86" spans="1:4" hidden="1"/>
    <row r="87" spans="1:4" hidden="1"/>
    <row r="88" spans="1:4" hidden="1"/>
    <row r="89" spans="1:4" hidden="1"/>
    <row r="90" spans="1:4" hidden="1"/>
    <row r="91" spans="1:4" hidden="1"/>
    <row r="92" spans="1:4" hidden="1"/>
    <row r="93" spans="1:4" hidden="1"/>
    <row r="94" spans="1:4" hidden="1"/>
    <row r="95" spans="1:4" hidden="1"/>
    <row r="96" spans="1:4"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sheetData>
  <mergeCells count="9">
    <mergeCell ref="B2:D2"/>
    <mergeCell ref="C3:D3"/>
    <mergeCell ref="A3:B3"/>
    <mergeCell ref="A4:B4"/>
    <mergeCell ref="A6:A8"/>
    <mergeCell ref="B6:B8"/>
    <mergeCell ref="C7:C8"/>
    <mergeCell ref="D7:D8"/>
    <mergeCell ref="C6:D6"/>
  </mergeCells>
  <pageMargins left="0.59055118110236227" right="0.23622047244094491" top="0.39370078740157483" bottom="0.31496062992125984"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4"/>
  <sheetViews>
    <sheetView topLeftCell="A13" zoomScale="80" zoomScaleNormal="80" workbookViewId="0">
      <selection activeCell="B22" sqref="B22"/>
    </sheetView>
  </sheetViews>
  <sheetFormatPr defaultRowHeight="12.9"/>
  <cols>
    <col min="1" max="1" width="5.125" style="74" customWidth="1"/>
    <col min="2" max="2" width="57.625" style="74" customWidth="1"/>
    <col min="3" max="3" width="17.625" style="74" customWidth="1"/>
    <col min="4" max="4" width="18.25" style="74" customWidth="1"/>
    <col min="5" max="5" width="9" style="74"/>
    <col min="6" max="6" width="11" style="74" customWidth="1"/>
    <col min="7" max="7" width="9" style="74"/>
    <col min="8" max="8" width="10.375" style="74" customWidth="1"/>
    <col min="9" max="9" width="15.125" style="74" customWidth="1"/>
    <col min="10" max="16384" width="9" style="74"/>
  </cols>
  <sheetData>
    <row r="1" spans="1:10" ht="7.5" customHeight="1">
      <c r="A1" s="103"/>
      <c r="B1" s="104"/>
      <c r="C1" s="103"/>
      <c r="D1" s="102"/>
    </row>
    <row r="2" spans="1:10" ht="15.65">
      <c r="A2" s="69"/>
      <c r="B2" s="248" t="s">
        <v>191</v>
      </c>
      <c r="C2" s="248"/>
      <c r="D2" s="248"/>
    </row>
    <row r="3" spans="1:10" ht="4.75" customHeight="1">
      <c r="A3" s="73"/>
      <c r="B3" s="73"/>
      <c r="C3" s="101"/>
      <c r="D3" s="101"/>
    </row>
    <row r="4" spans="1:10" s="23" customFormat="1" ht="14.95" customHeight="1">
      <c r="A4" s="233" t="s">
        <v>158</v>
      </c>
      <c r="B4" s="233"/>
      <c r="C4" s="232"/>
      <c r="D4" s="232"/>
    </row>
    <row r="5" spans="1:10" s="23" customFormat="1" ht="18.350000000000001" customHeight="1">
      <c r="A5" s="234" t="s">
        <v>157</v>
      </c>
      <c r="B5" s="234"/>
      <c r="C5" s="66"/>
      <c r="D5" s="66"/>
    </row>
    <row r="6" spans="1:10" s="23" customFormat="1" ht="17.7" customHeight="1">
      <c r="A6" s="68" t="str">
        <f>Cover!$U$16</f>
        <v xml:space="preserve">2026 оны 06 сарын 30 өдөр </v>
      </c>
      <c r="B6" s="67"/>
      <c r="C6" s="66"/>
      <c r="D6" s="100" t="s">
        <v>156</v>
      </c>
    </row>
    <row r="7" spans="1:10" s="75" customFormat="1" ht="28.55" customHeight="1">
      <c r="A7" s="99"/>
      <c r="B7" s="98" t="s">
        <v>190</v>
      </c>
      <c r="C7" s="97" t="s">
        <v>189</v>
      </c>
      <c r="D7" s="97" t="s">
        <v>188</v>
      </c>
    </row>
    <row r="8" spans="1:10" s="75" customFormat="1" ht="14.95" customHeight="1">
      <c r="A8" s="83">
        <v>1</v>
      </c>
      <c r="B8" s="85" t="s">
        <v>187</v>
      </c>
      <c r="C8" s="96"/>
      <c r="D8" s="96"/>
      <c r="E8" s="95"/>
      <c r="F8" s="95"/>
      <c r="G8" s="95"/>
      <c r="H8" s="95"/>
      <c r="I8" s="95"/>
      <c r="J8" s="95"/>
    </row>
    <row r="9" spans="1:10" s="75" customFormat="1" ht="14.95" customHeight="1">
      <c r="A9" s="88">
        <v>2</v>
      </c>
      <c r="B9" s="82" t="s">
        <v>186</v>
      </c>
      <c r="C9" s="86"/>
      <c r="D9" s="86"/>
    </row>
    <row r="10" spans="1:10" s="75" customFormat="1" ht="14.95" customHeight="1">
      <c r="A10" s="83">
        <v>3</v>
      </c>
      <c r="B10" s="85" t="s">
        <v>185</v>
      </c>
      <c r="C10" s="87">
        <f>C8-C9</f>
        <v>0</v>
      </c>
      <c r="D10" s="87">
        <f>D8-D9</f>
        <v>0</v>
      </c>
    </row>
    <row r="11" spans="1:10" s="75" customFormat="1" ht="14.95" customHeight="1">
      <c r="A11" s="88">
        <v>4</v>
      </c>
      <c r="B11" s="82" t="s">
        <v>184</v>
      </c>
      <c r="C11" s="87"/>
      <c r="D11" s="87"/>
    </row>
    <row r="12" spans="1:10" s="75" customFormat="1" ht="14.95" customHeight="1">
      <c r="A12" s="83">
        <v>5</v>
      </c>
      <c r="B12" s="82" t="s">
        <v>183</v>
      </c>
      <c r="C12" s="86"/>
      <c r="D12" s="86"/>
    </row>
    <row r="13" spans="1:10" s="75" customFormat="1" ht="14.95" customHeight="1">
      <c r="A13" s="88">
        <v>6</v>
      </c>
      <c r="B13" s="82" t="s">
        <v>182</v>
      </c>
      <c r="C13" s="86"/>
      <c r="D13" s="86"/>
    </row>
    <row r="14" spans="1:10" s="75" customFormat="1" ht="14.95" customHeight="1">
      <c r="A14" s="83">
        <v>7</v>
      </c>
      <c r="B14" s="82" t="s">
        <v>181</v>
      </c>
      <c r="C14" s="86"/>
      <c r="D14" s="86"/>
    </row>
    <row r="15" spans="1:10" s="75" customFormat="1" ht="14.95" customHeight="1">
      <c r="A15" s="88">
        <v>8</v>
      </c>
      <c r="B15" s="82" t="s">
        <v>180</v>
      </c>
      <c r="C15" s="86"/>
      <c r="D15" s="86"/>
    </row>
    <row r="16" spans="1:10" s="75" customFormat="1" ht="14.95" customHeight="1">
      <c r="A16" s="83">
        <v>9</v>
      </c>
      <c r="B16" s="82" t="s">
        <v>179</v>
      </c>
      <c r="C16" s="86"/>
      <c r="D16" s="86"/>
    </row>
    <row r="17" spans="1:15" s="75" customFormat="1" ht="14.95" customHeight="1">
      <c r="A17" s="88">
        <v>10</v>
      </c>
      <c r="B17" s="82" t="s">
        <v>178</v>
      </c>
      <c r="C17" s="94">
        <v>26734695.190000001</v>
      </c>
      <c r="D17" s="94">
        <v>16303287.869999999</v>
      </c>
    </row>
    <row r="18" spans="1:15" s="75" customFormat="1" ht="14.95" customHeight="1">
      <c r="A18" s="83">
        <v>11</v>
      </c>
      <c r="B18" s="82" t="s">
        <v>177</v>
      </c>
      <c r="C18" s="86"/>
      <c r="D18" s="86"/>
    </row>
    <row r="19" spans="1:15" s="75" customFormat="1" ht="14.95" customHeight="1">
      <c r="A19" s="88">
        <v>12</v>
      </c>
      <c r="B19" s="82" t="s">
        <v>176</v>
      </c>
      <c r="C19" s="86"/>
      <c r="D19" s="86"/>
    </row>
    <row r="20" spans="1:15" s="75" customFormat="1" ht="14.95" customHeight="1">
      <c r="A20" s="83">
        <v>13</v>
      </c>
      <c r="B20" s="82" t="s">
        <v>175</v>
      </c>
      <c r="C20" s="86"/>
      <c r="D20" s="86"/>
    </row>
    <row r="21" spans="1:15" s="75" customFormat="1" ht="14.95" customHeight="1">
      <c r="A21" s="93">
        <v>14</v>
      </c>
      <c r="B21" s="92" t="s">
        <v>174</v>
      </c>
      <c r="C21" s="91"/>
      <c r="D21" s="91"/>
    </row>
    <row r="22" spans="1:15" s="75" customFormat="1" ht="14.95" customHeight="1">
      <c r="A22" s="83">
        <v>15</v>
      </c>
      <c r="B22" s="90" t="s">
        <v>173</v>
      </c>
      <c r="C22" s="86"/>
      <c r="D22" s="86"/>
      <c r="E22" s="89"/>
      <c r="F22" s="89"/>
      <c r="G22" s="89"/>
      <c r="H22" s="89"/>
      <c r="I22" s="89"/>
      <c r="J22" s="89"/>
    </row>
    <row r="23" spans="1:15" s="75" customFormat="1" ht="14.95" customHeight="1">
      <c r="A23" s="88">
        <v>16</v>
      </c>
      <c r="B23" s="90" t="s">
        <v>172</v>
      </c>
      <c r="C23" s="86"/>
      <c r="D23" s="86"/>
      <c r="E23" s="89"/>
      <c r="F23" s="89"/>
      <c r="G23" s="89"/>
      <c r="H23" s="89"/>
      <c r="I23" s="89"/>
      <c r="J23" s="89"/>
      <c r="K23" s="89"/>
      <c r="L23" s="89"/>
      <c r="M23" s="89"/>
      <c r="N23" s="89"/>
      <c r="O23" s="89"/>
    </row>
    <row r="24" spans="1:15" s="75" customFormat="1" ht="14.95" customHeight="1">
      <c r="A24" s="83">
        <v>17</v>
      </c>
      <c r="B24" s="90" t="s">
        <v>171</v>
      </c>
      <c r="C24" s="86"/>
      <c r="D24" s="86"/>
      <c r="E24" s="89"/>
      <c r="F24" s="89"/>
      <c r="G24" s="89"/>
      <c r="H24" s="89"/>
      <c r="I24" s="89"/>
      <c r="J24" s="89"/>
    </row>
    <row r="25" spans="1:15" s="75" customFormat="1" ht="14.95" customHeight="1">
      <c r="A25" s="88">
        <v>18</v>
      </c>
      <c r="B25" s="85" t="s">
        <v>170</v>
      </c>
      <c r="C25" s="87">
        <f>C10+C11+C12+C13+C14+C15-C16-C17-C18-C19+C20+C21+C22+C23+C24</f>
        <v>-26734695.190000001</v>
      </c>
      <c r="D25" s="87">
        <f>D10+D11+D12+D13+D14+D15-D16-D17-D18-D19+D20+D21+D22+D23+D24</f>
        <v>-16303287.869999999</v>
      </c>
    </row>
    <row r="26" spans="1:15" s="75" customFormat="1" ht="14.95" customHeight="1">
      <c r="A26" s="83">
        <v>19</v>
      </c>
      <c r="B26" s="249" t="s">
        <v>169</v>
      </c>
      <c r="C26" s="250"/>
      <c r="D26" s="86"/>
    </row>
    <row r="27" spans="1:15" s="75" customFormat="1" ht="14.95" customHeight="1">
      <c r="A27" s="88">
        <v>20</v>
      </c>
      <c r="B27" s="82" t="s">
        <v>168</v>
      </c>
      <c r="C27" s="87">
        <f>$C$25</f>
        <v>-26734695.190000001</v>
      </c>
      <c r="D27" s="87">
        <f>$D$25</f>
        <v>-16303287.869999999</v>
      </c>
    </row>
    <row r="28" spans="1:15" s="75" customFormat="1" ht="14.95" customHeight="1">
      <c r="A28" s="88">
        <f>+A27+1</f>
        <v>21</v>
      </c>
      <c r="B28" s="249" t="s">
        <v>167</v>
      </c>
      <c r="C28" s="250"/>
      <c r="D28" s="87"/>
    </row>
    <row r="29" spans="1:15" s="75" customFormat="1" ht="14.95" customHeight="1">
      <c r="A29" s="83">
        <f>+A28+1</f>
        <v>22</v>
      </c>
      <c r="B29" s="82" t="s">
        <v>166</v>
      </c>
      <c r="C29" s="87">
        <f>$C$25</f>
        <v>-26734695.190000001</v>
      </c>
      <c r="D29" s="87">
        <f>$D$25</f>
        <v>-16303287.869999999</v>
      </c>
    </row>
    <row r="30" spans="1:15" s="75" customFormat="1" ht="14.95" customHeight="1">
      <c r="A30" s="83">
        <f>+A29+1</f>
        <v>23</v>
      </c>
      <c r="B30" s="82" t="s">
        <v>165</v>
      </c>
      <c r="C30" s="86"/>
      <c r="D30" s="86"/>
    </row>
    <row r="31" spans="1:15" s="75" customFormat="1" ht="14.95" customHeight="1">
      <c r="A31" s="245"/>
      <c r="B31" s="82" t="s">
        <v>164</v>
      </c>
      <c r="C31" s="86"/>
      <c r="D31" s="86"/>
    </row>
    <row r="32" spans="1:15" s="75" customFormat="1" ht="14.95" customHeight="1">
      <c r="A32" s="246"/>
      <c r="B32" s="82" t="s">
        <v>163</v>
      </c>
      <c r="C32" s="86"/>
      <c r="D32" s="86"/>
    </row>
    <row r="33" spans="1:4" s="75" customFormat="1" ht="14.95" customHeight="1">
      <c r="A33" s="247"/>
      <c r="B33" s="82" t="s">
        <v>162</v>
      </c>
      <c r="C33" s="86"/>
      <c r="D33" s="86"/>
    </row>
    <row r="34" spans="1:4" s="75" customFormat="1" ht="14.95" customHeight="1">
      <c r="A34" s="83">
        <v>24</v>
      </c>
      <c r="B34" s="85" t="s">
        <v>161</v>
      </c>
      <c r="C34" s="84">
        <f>C29+C33</f>
        <v>-26734695.190000001</v>
      </c>
      <c r="D34" s="84">
        <f>D29+D33</f>
        <v>-16303287.869999999</v>
      </c>
    </row>
    <row r="35" spans="1:4" s="75" customFormat="1" ht="14.95" customHeight="1">
      <c r="A35" s="83">
        <f>+A34+1</f>
        <v>25</v>
      </c>
      <c r="B35" s="82" t="s">
        <v>160</v>
      </c>
      <c r="C35" s="81"/>
      <c r="D35" s="81"/>
    </row>
    <row r="36" spans="1:4" s="75" customFormat="1">
      <c r="A36" s="80"/>
      <c r="B36" s="21"/>
      <c r="C36" s="76"/>
      <c r="D36" s="76"/>
    </row>
    <row r="37" spans="1:4" s="75" customFormat="1">
      <c r="A37" s="78"/>
      <c r="B37" s="79" t="str">
        <f>Balance!B79</f>
        <v>Гүйцэтгэх захирал                  ________________        /М.БАТ/</v>
      </c>
      <c r="C37" s="79"/>
      <c r="D37" s="79"/>
    </row>
    <row r="38" spans="1:4" s="75" customFormat="1">
      <c r="A38" s="78"/>
      <c r="B38" s="79"/>
      <c r="C38" s="79"/>
      <c r="D38" s="79"/>
    </row>
    <row r="39" spans="1:4" s="75" customFormat="1">
      <c r="A39" s="78"/>
      <c r="B39" s="79" t="str">
        <f>Balance!B81</f>
        <v>Ерөнхий нягтлан бодогч        ________________        /Л.ДАВАА /</v>
      </c>
      <c r="C39" s="79"/>
      <c r="D39" s="79"/>
    </row>
    <row r="40" spans="1:4" s="75" customFormat="1">
      <c r="A40" s="78"/>
      <c r="B40" s="77"/>
      <c r="C40" s="76"/>
      <c r="D40" s="76"/>
    </row>
    <row r="41" spans="1:4" s="75" customFormat="1"/>
    <row r="42" spans="1:4" s="75" customFormat="1"/>
    <row r="43" spans="1:4" s="75" customFormat="1"/>
    <row r="44" spans="1:4" s="75" customFormat="1"/>
    <row r="45" spans="1:4" s="75" customFormat="1"/>
    <row r="46" spans="1:4" s="75" customFormat="1"/>
    <row r="47" spans="1:4" s="75" customFormat="1"/>
    <row r="48" spans="1:4" s="75" customFormat="1"/>
    <row r="49" s="75" customFormat="1"/>
    <row r="50" s="75" customFormat="1"/>
    <row r="51" s="75" customFormat="1"/>
    <row r="52" s="75" customFormat="1"/>
    <row r="53" s="75" customFormat="1"/>
    <row r="54" s="75" customFormat="1"/>
  </sheetData>
  <mergeCells count="7">
    <mergeCell ref="A31:A33"/>
    <mergeCell ref="B2:D2"/>
    <mergeCell ref="A4:B4"/>
    <mergeCell ref="C4:D4"/>
    <mergeCell ref="A5:B5"/>
    <mergeCell ref="B26:C26"/>
    <mergeCell ref="B28:C28"/>
  </mergeCells>
  <dataValidations count="1">
    <dataValidation allowBlank="1" showInputMessage="1" showErrorMessage="1" prompt="D баганад өмнөх улирлын мөнгөн гүйлгээг оруулна уу." sqref="A7:D7"/>
  </dataValidations>
  <pageMargins left="0.25" right="0.25"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1"/>
  <sheetViews>
    <sheetView showZeros="0" zoomScale="80" zoomScaleNormal="80" zoomScaleSheetLayoutView="90" workbookViewId="0">
      <selection activeCell="B22" sqref="B22"/>
    </sheetView>
  </sheetViews>
  <sheetFormatPr defaultColWidth="1.25" defaultRowHeight="12.9" zeroHeight="1"/>
  <cols>
    <col min="1" max="1" width="3.875" style="60" customWidth="1"/>
    <col min="2" max="2" width="41.125" style="23" customWidth="1"/>
    <col min="3" max="3" width="14.25" style="23" customWidth="1"/>
    <col min="4" max="4" width="9.25" style="23" customWidth="1"/>
    <col min="5" max="5" width="9.375" style="23" customWidth="1"/>
    <col min="6" max="6" width="11" style="23" customWidth="1"/>
    <col min="7" max="7" width="14.25" style="23" customWidth="1"/>
    <col min="8" max="8" width="10.375" style="23" customWidth="1"/>
    <col min="9" max="9" width="15.125" style="23" customWidth="1"/>
    <col min="10" max="10" width="15.875" style="23" customWidth="1"/>
    <col min="11" max="11" width="17.625" style="105" customWidth="1"/>
    <col min="12" max="12" width="21.5" style="105" customWidth="1"/>
    <col min="13" max="16384" width="1.25" style="23"/>
  </cols>
  <sheetData>
    <row r="1" spans="1:10" ht="4.0999999999999996" customHeight="1">
      <c r="A1" s="154"/>
      <c r="B1" s="153"/>
      <c r="C1" s="153"/>
      <c r="D1" s="153"/>
      <c r="E1" s="105"/>
      <c r="F1" s="105"/>
      <c r="G1" s="105"/>
      <c r="H1" s="105"/>
      <c r="I1" s="253"/>
      <c r="J1" s="253"/>
    </row>
    <row r="2" spans="1:10" ht="14.45" customHeight="1">
      <c r="A2" s="150"/>
      <c r="B2" s="152"/>
      <c r="C2" s="152" t="s">
        <v>209</v>
      </c>
      <c r="D2" s="105"/>
      <c r="E2" s="105"/>
      <c r="F2" s="152"/>
      <c r="G2" s="149"/>
      <c r="H2" s="149"/>
      <c r="I2" s="149"/>
      <c r="J2" s="151"/>
    </row>
    <row r="3" spans="1:10" ht="8" customHeight="1">
      <c r="A3" s="150"/>
      <c r="B3" s="149">
        <f>Balance!B3</f>
        <v>0</v>
      </c>
      <c r="C3" s="105"/>
      <c r="D3" s="105"/>
      <c r="E3" s="105"/>
      <c r="F3" s="105"/>
      <c r="G3" s="105"/>
      <c r="H3" s="105"/>
      <c r="I3" s="254">
        <f>Balance!$C$3</f>
        <v>0</v>
      </c>
      <c r="J3" s="254"/>
    </row>
    <row r="4" spans="1:10" ht="14.95" customHeight="1">
      <c r="A4" s="233" t="s">
        <v>158</v>
      </c>
      <c r="B4" s="233"/>
      <c r="C4" s="232"/>
      <c r="D4" s="232"/>
      <c r="E4" s="105"/>
      <c r="F4" s="105"/>
      <c r="G4" s="105"/>
      <c r="H4" s="105"/>
      <c r="I4" s="105"/>
      <c r="J4" s="105"/>
    </row>
    <row r="5" spans="1:10" ht="18.350000000000001" customHeight="1">
      <c r="A5" s="234" t="s">
        <v>157</v>
      </c>
      <c r="B5" s="234"/>
      <c r="C5" s="66"/>
      <c r="D5" s="66"/>
      <c r="E5" s="105"/>
      <c r="F5" s="105"/>
      <c r="G5" s="105"/>
      <c r="H5" s="105"/>
      <c r="I5" s="105"/>
      <c r="J5" s="105"/>
    </row>
    <row r="6" spans="1:10" ht="17.7" customHeight="1">
      <c r="A6" s="148" t="str">
        <f>Cover!$U$16</f>
        <v xml:space="preserve">2026 оны 06 сарын 30 өдөр </v>
      </c>
      <c r="B6" s="105"/>
      <c r="C6" s="71"/>
      <c r="D6" s="251" t="s">
        <v>156</v>
      </c>
      <c r="E6" s="251"/>
      <c r="F6" s="251"/>
      <c r="G6" s="251"/>
      <c r="H6" s="251"/>
      <c r="I6" s="251"/>
      <c r="J6" s="251"/>
    </row>
    <row r="7" spans="1:10" ht="42.8" customHeight="1">
      <c r="A7" s="147"/>
      <c r="B7" s="147" t="s">
        <v>190</v>
      </c>
      <c r="C7" s="146" t="s">
        <v>208</v>
      </c>
      <c r="D7" s="146" t="s">
        <v>207</v>
      </c>
      <c r="E7" s="146" t="s">
        <v>48</v>
      </c>
      <c r="F7" s="146" t="s">
        <v>206</v>
      </c>
      <c r="G7" s="146" t="s">
        <v>44</v>
      </c>
      <c r="H7" s="146" t="s">
        <v>205</v>
      </c>
      <c r="I7" s="146" t="s">
        <v>204</v>
      </c>
      <c r="J7" s="146" t="s">
        <v>203</v>
      </c>
    </row>
    <row r="8" spans="1:10" ht="28.55" customHeight="1">
      <c r="A8" s="125">
        <v>1</v>
      </c>
      <c r="B8" s="142" t="s">
        <v>201</v>
      </c>
      <c r="C8" s="141"/>
      <c r="D8" s="141"/>
      <c r="E8" s="141"/>
      <c r="F8" s="141"/>
      <c r="G8" s="141"/>
      <c r="H8" s="141"/>
      <c r="I8" s="140"/>
      <c r="J8" s="145"/>
    </row>
    <row r="9" spans="1:10" ht="16.3" customHeight="1">
      <c r="A9" s="125">
        <v>2</v>
      </c>
      <c r="B9" s="142" t="s">
        <v>200</v>
      </c>
      <c r="C9" s="123">
        <v>181600000</v>
      </c>
      <c r="D9" s="144"/>
      <c r="E9" s="144"/>
      <c r="F9" s="144"/>
      <c r="G9" s="135"/>
      <c r="H9" s="141"/>
      <c r="I9" s="140">
        <v>139499189.03</v>
      </c>
      <c r="J9" s="119">
        <v>321099189.02999997</v>
      </c>
    </row>
    <row r="10" spans="1:10" ht="16.3" customHeight="1">
      <c r="A10" s="125">
        <v>3</v>
      </c>
      <c r="B10" s="142" t="s">
        <v>199</v>
      </c>
      <c r="C10" s="141"/>
      <c r="D10" s="141"/>
      <c r="E10" s="141"/>
      <c r="F10" s="141"/>
      <c r="G10" s="135"/>
      <c r="H10" s="141"/>
      <c r="I10" s="143">
        <v>-26734695.190000001</v>
      </c>
      <c r="J10" s="143">
        <v>-26734695.190000001</v>
      </c>
    </row>
    <row r="11" spans="1:10" ht="16.3" customHeight="1">
      <c r="A11" s="125">
        <v>4</v>
      </c>
      <c r="B11" s="142" t="s">
        <v>165</v>
      </c>
      <c r="C11" s="141"/>
      <c r="D11" s="141"/>
      <c r="E11" s="141"/>
      <c r="F11" s="141"/>
      <c r="G11" s="135"/>
      <c r="H11" s="141"/>
      <c r="I11" s="140"/>
      <c r="J11" s="119"/>
    </row>
    <row r="12" spans="1:10" ht="16.3" customHeight="1">
      <c r="A12" s="125">
        <v>5</v>
      </c>
      <c r="B12" s="142" t="s">
        <v>197</v>
      </c>
      <c r="C12" s="141"/>
      <c r="D12" s="141"/>
      <c r="E12" s="141"/>
      <c r="F12" s="141"/>
      <c r="G12" s="135"/>
      <c r="H12" s="141"/>
      <c r="I12" s="140"/>
      <c r="J12" s="119"/>
    </row>
    <row r="13" spans="1:10" ht="16.3" customHeight="1">
      <c r="A13" s="125">
        <v>6</v>
      </c>
      <c r="B13" s="142" t="s">
        <v>196</v>
      </c>
      <c r="C13" s="141"/>
      <c r="D13" s="141"/>
      <c r="E13" s="141"/>
      <c r="F13" s="141"/>
      <c r="G13" s="135"/>
      <c r="H13" s="141"/>
      <c r="I13" s="140"/>
      <c r="J13" s="119"/>
    </row>
    <row r="14" spans="1:10" ht="16.5" customHeight="1">
      <c r="A14" s="130">
        <v>7</v>
      </c>
      <c r="B14" s="139" t="s">
        <v>195</v>
      </c>
      <c r="C14" s="138"/>
      <c r="D14" s="138"/>
      <c r="E14" s="138"/>
      <c r="F14" s="138"/>
      <c r="G14" s="135"/>
      <c r="H14" s="138"/>
      <c r="I14" s="137"/>
      <c r="J14" s="119"/>
    </row>
    <row r="15" spans="1:10" ht="16.3" customHeight="1">
      <c r="A15" s="125">
        <v>8</v>
      </c>
      <c r="B15" s="124" t="s">
        <v>202</v>
      </c>
      <c r="C15" s="123">
        <f>SUM(C9:C14)</f>
        <v>181600000</v>
      </c>
      <c r="D15" s="136">
        <f>SUM(D8:D14)</f>
        <v>0</v>
      </c>
      <c r="E15" s="136">
        <f>SUM(E8:E14)</f>
        <v>0</v>
      </c>
      <c r="F15" s="136">
        <f>SUM(F8:F14)</f>
        <v>0</v>
      </c>
      <c r="G15" s="135"/>
      <c r="H15" s="123">
        <f>SUM(H8:H14)</f>
        <v>0</v>
      </c>
      <c r="I15" s="120">
        <f>SUM(I8:I14)</f>
        <v>112764493.84</v>
      </c>
      <c r="J15" s="120">
        <f>SUM(J8:J14)</f>
        <v>294364493.83999997</v>
      </c>
    </row>
    <row r="16" spans="1:10" ht="29.25" customHeight="1">
      <c r="A16" s="125">
        <v>9</v>
      </c>
      <c r="B16" s="124" t="s">
        <v>201</v>
      </c>
      <c r="C16" s="123"/>
      <c r="D16" s="123"/>
      <c r="E16" s="123"/>
      <c r="F16" s="123"/>
      <c r="G16" s="135"/>
      <c r="H16" s="123"/>
      <c r="I16" s="120"/>
      <c r="J16" s="119"/>
    </row>
    <row r="17" spans="1:12" ht="16.3" customHeight="1">
      <c r="A17" s="125">
        <v>10</v>
      </c>
      <c r="B17" s="124" t="s">
        <v>200</v>
      </c>
      <c r="C17" s="123">
        <v>181600000</v>
      </c>
      <c r="D17" s="134"/>
      <c r="E17" s="134"/>
      <c r="F17" s="134"/>
      <c r="G17" s="135"/>
      <c r="H17" s="134"/>
      <c r="I17" s="120">
        <f>SUM(I15)</f>
        <v>112764493.84</v>
      </c>
      <c r="J17" s="119"/>
    </row>
    <row r="18" spans="1:12" ht="16.3" customHeight="1">
      <c r="A18" s="125">
        <v>11</v>
      </c>
      <c r="B18" s="124" t="s">
        <v>199</v>
      </c>
      <c r="C18" s="134">
        <v>0</v>
      </c>
      <c r="D18" s="134">
        <v>0</v>
      </c>
      <c r="E18" s="134">
        <v>0</v>
      </c>
      <c r="F18" s="134">
        <v>0</v>
      </c>
      <c r="G18" s="135"/>
      <c r="H18" s="134">
        <v>0</v>
      </c>
      <c r="I18" s="133">
        <f>Income!$D$29</f>
        <v>-16303287.869999999</v>
      </c>
      <c r="J18" s="119">
        <f>SUM(C18:I18)</f>
        <v>-16303287.869999999</v>
      </c>
    </row>
    <row r="19" spans="1:12" ht="16.3" customHeight="1">
      <c r="A19" s="125">
        <v>12</v>
      </c>
      <c r="B19" s="124" t="s">
        <v>198</v>
      </c>
      <c r="C19" s="121"/>
      <c r="D19" s="121"/>
      <c r="E19" s="121"/>
      <c r="F19" s="121"/>
      <c r="G19" s="132"/>
      <c r="H19" s="121"/>
      <c r="I19" s="131"/>
      <c r="J19" s="119"/>
    </row>
    <row r="20" spans="1:12" ht="16.3" customHeight="1">
      <c r="A20" s="130">
        <v>13</v>
      </c>
      <c r="B20" s="129" t="s">
        <v>197</v>
      </c>
      <c r="C20" s="128"/>
      <c r="D20" s="128"/>
      <c r="E20" s="128"/>
      <c r="F20" s="128"/>
      <c r="G20" s="122"/>
      <c r="H20" s="128">
        <f>Cover!X41</f>
        <v>0</v>
      </c>
      <c r="I20" s="127"/>
      <c r="J20" s="126"/>
    </row>
    <row r="21" spans="1:12" ht="16.3" customHeight="1">
      <c r="A21" s="125">
        <v>14</v>
      </c>
      <c r="B21" s="124" t="s">
        <v>196</v>
      </c>
      <c r="C21" s="128"/>
      <c r="D21" s="128"/>
      <c r="E21" s="128"/>
      <c r="F21" s="128"/>
      <c r="G21" s="122"/>
      <c r="H21" s="128"/>
      <c r="I21" s="127"/>
      <c r="J21" s="126"/>
    </row>
    <row r="22" spans="1:12" ht="16.3" customHeight="1">
      <c r="A22" s="125">
        <v>15</v>
      </c>
      <c r="B22" s="124" t="s">
        <v>195</v>
      </c>
      <c r="C22" s="128"/>
      <c r="D22" s="128"/>
      <c r="E22" s="128"/>
      <c r="F22" s="128"/>
      <c r="G22" s="122"/>
      <c r="H22" s="128"/>
      <c r="I22" s="127"/>
      <c r="J22" s="126"/>
    </row>
    <row r="23" spans="1:12" ht="16.3" customHeight="1">
      <c r="A23" s="125">
        <v>16</v>
      </c>
      <c r="B23" s="124" t="s">
        <v>194</v>
      </c>
      <c r="C23" s="123">
        <v>181600000</v>
      </c>
      <c r="D23" s="121"/>
      <c r="E23" s="121"/>
      <c r="F23" s="121"/>
      <c r="G23" s="122"/>
      <c r="H23" s="121"/>
      <c r="I23" s="120">
        <f>Balance!$D$70</f>
        <v>96461205.969999999</v>
      </c>
      <c r="J23" s="119">
        <f>SUM(C23:I23)</f>
        <v>278061205.97000003</v>
      </c>
    </row>
    <row r="24" spans="1:12" ht="16.3" customHeight="1">
      <c r="A24" s="117"/>
      <c r="B24" s="116"/>
      <c r="C24" s="106"/>
      <c r="D24" s="106"/>
      <c r="E24" s="106"/>
      <c r="F24" s="106"/>
      <c r="G24" s="115"/>
      <c r="H24" s="106"/>
      <c r="I24" s="114"/>
      <c r="J24" s="113"/>
    </row>
    <row r="25" spans="1:12" ht="16.3" customHeight="1">
      <c r="A25" s="117"/>
      <c r="B25" s="252" t="s">
        <v>193</v>
      </c>
      <c r="C25" s="252"/>
      <c r="D25" s="106"/>
      <c r="E25" s="106"/>
      <c r="F25" s="106"/>
      <c r="G25" s="115"/>
      <c r="H25" s="106"/>
      <c r="I25" s="114"/>
      <c r="J25" s="113"/>
    </row>
    <row r="26" spans="1:12" ht="16.3" customHeight="1">
      <c r="A26" s="117"/>
      <c r="B26" s="118"/>
      <c r="C26" s="118"/>
      <c r="D26" s="106"/>
      <c r="E26" s="106"/>
      <c r="F26" s="106"/>
      <c r="G26" s="115"/>
      <c r="H26" s="106"/>
      <c r="I26" s="114"/>
      <c r="J26" s="113"/>
    </row>
    <row r="27" spans="1:12" ht="13.95" customHeight="1">
      <c r="A27" s="117"/>
      <c r="B27" s="252" t="s">
        <v>192</v>
      </c>
      <c r="C27" s="252"/>
      <c r="D27" s="106"/>
      <c r="E27" s="106"/>
      <c r="F27" s="106"/>
      <c r="G27" s="115"/>
      <c r="H27" s="106">
        <f>Cover!X42</f>
        <v>0</v>
      </c>
      <c r="I27" s="114"/>
      <c r="J27" s="113"/>
    </row>
    <row r="28" spans="1:12" ht="16.3" customHeight="1">
      <c r="A28" s="117"/>
      <c r="B28" s="116"/>
      <c r="C28" s="106"/>
      <c r="D28" s="106"/>
      <c r="E28" s="106"/>
      <c r="F28" s="106"/>
      <c r="G28" s="115"/>
      <c r="H28" s="106">
        <f>Cover!X43</f>
        <v>0</v>
      </c>
      <c r="I28" s="114"/>
      <c r="J28" s="113"/>
    </row>
    <row r="29" spans="1:12" s="53" customFormat="1">
      <c r="A29" s="108"/>
      <c r="B29" s="107"/>
      <c r="G29" s="112"/>
      <c r="I29" s="111"/>
      <c r="J29" s="110"/>
      <c r="K29" s="106"/>
      <c r="L29" s="106"/>
    </row>
    <row r="30" spans="1:12" s="53" customFormat="1">
      <c r="A30" s="108"/>
      <c r="B30" s="107"/>
      <c r="C30" s="109"/>
      <c r="K30" s="106"/>
      <c r="L30" s="106"/>
    </row>
    <row r="31" spans="1:12" s="53" customFormat="1">
      <c r="A31" s="108"/>
      <c r="B31" s="107"/>
      <c r="K31" s="106"/>
      <c r="L31" s="106"/>
    </row>
    <row r="32" spans="1:12"/>
    <row r="33"/>
    <row r="34"/>
    <row r="35"/>
    <row r="36"/>
    <row r="37"/>
    <row r="38"/>
    <row r="39"/>
    <row r="40"/>
    <row r="41"/>
    <row r="42"/>
    <row r="43"/>
    <row r="44"/>
    <row r="45"/>
    <row r="46"/>
    <row r="47"/>
    <row r="48"/>
    <row r="49"/>
    <row r="50"/>
    <row r="51"/>
    <row r="52"/>
    <row r="53"/>
    <row r="54"/>
    <row r="55"/>
    <row r="56"/>
    <row r="57"/>
    <row r="58"/>
    <row r="59"/>
    <row r="60"/>
    <row r="61"/>
  </sheetData>
  <mergeCells count="8">
    <mergeCell ref="D6:J6"/>
    <mergeCell ref="B25:C25"/>
    <mergeCell ref="B27:C27"/>
    <mergeCell ref="I1:J1"/>
    <mergeCell ref="I3:J3"/>
    <mergeCell ref="A4:B4"/>
    <mergeCell ref="C4:D4"/>
    <mergeCell ref="A5:B5"/>
  </mergeCells>
  <pageMargins left="0.25" right="0.25" top="0.75" bottom="0.75" header="0.3" footer="0.3"/>
  <pageSetup scale="81" orientation="landscape" r:id="rId1"/>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0"/>
  <dimension ref="A1:XFC227"/>
  <sheetViews>
    <sheetView showZeros="0" view="pageBreakPreview" topLeftCell="A46" zoomScale="80" zoomScaleNormal="80" zoomScaleSheetLayoutView="80" workbookViewId="0">
      <selection activeCell="B148" sqref="B148"/>
    </sheetView>
  </sheetViews>
  <sheetFormatPr defaultColWidth="9.125" defaultRowHeight="12.9" zeroHeight="1"/>
  <cols>
    <col min="1" max="1" width="7.625" style="78" customWidth="1"/>
    <col min="2" max="2" width="56.875" style="160" customWidth="1"/>
    <col min="3" max="3" width="18.5" style="159" customWidth="1"/>
    <col min="4" max="4" width="17.625" style="158" customWidth="1"/>
    <col min="5" max="5" width="4.625" style="157" customWidth="1"/>
    <col min="6" max="6" width="11" style="156" customWidth="1"/>
    <col min="7" max="7" width="10.875" style="156" customWidth="1"/>
    <col min="8" max="8" width="10.375" style="156" customWidth="1"/>
    <col min="9" max="9" width="15.125" style="156" customWidth="1"/>
    <col min="10" max="10" width="9.125" style="156" customWidth="1"/>
    <col min="11" max="14" width="9.125" style="155" customWidth="1"/>
    <col min="15" max="27" width="9.125" style="79" customWidth="1"/>
    <col min="28" max="28" width="24.25" style="79" customWidth="1"/>
    <col min="29" max="16378" width="9.125" style="79" customWidth="1"/>
    <col min="16379" max="16379" width="1.375" style="79" customWidth="1"/>
    <col min="16380" max="16380" width="1.125" style="79" hidden="1" customWidth="1"/>
    <col min="16381" max="16381" width="2.625" style="79" hidden="1" customWidth="1"/>
    <col min="16382" max="16382" width="0" style="79" hidden="1" customWidth="1"/>
    <col min="16383" max="16383" width="1.125" style="79" hidden="1" customWidth="1"/>
    <col min="16384" max="16384" width="2.625" style="79" hidden="1" customWidth="1"/>
  </cols>
  <sheetData>
    <row r="1" spans="1:10" ht="5.45" customHeight="1">
      <c r="D1" s="159"/>
    </row>
    <row r="2" spans="1:10" ht="12.9" customHeight="1">
      <c r="A2" s="255" t="s">
        <v>347</v>
      </c>
      <c r="B2" s="255"/>
      <c r="C2" s="255"/>
      <c r="D2" s="255"/>
      <c r="E2" s="189"/>
    </row>
    <row r="3" spans="1:10" ht="1.55" customHeight="1">
      <c r="B3" s="78">
        <f>Balance!B4</f>
        <v>0</v>
      </c>
      <c r="C3" s="210"/>
      <c r="D3" s="209"/>
    </row>
    <row r="4" spans="1:10" s="23" customFormat="1" ht="14.95" customHeight="1">
      <c r="A4" s="233" t="s">
        <v>158</v>
      </c>
      <c r="B4" s="233"/>
      <c r="C4" s="232"/>
      <c r="D4" s="232"/>
      <c r="E4" s="53"/>
      <c r="F4" s="53"/>
      <c r="G4" s="53"/>
      <c r="H4" s="53"/>
      <c r="I4" s="53"/>
      <c r="J4" s="53"/>
    </row>
    <row r="5" spans="1:10" s="23" customFormat="1" ht="18.350000000000001" customHeight="1">
      <c r="A5" s="234" t="s">
        <v>157</v>
      </c>
      <c r="B5" s="234"/>
      <c r="C5" s="66"/>
      <c r="D5" s="66"/>
      <c r="E5" s="53"/>
      <c r="F5" s="53"/>
      <c r="G5" s="53"/>
      <c r="H5" s="53"/>
      <c r="I5" s="53"/>
      <c r="J5" s="53"/>
    </row>
    <row r="6" spans="1:10" s="23" customFormat="1" ht="17.7" customHeight="1">
      <c r="A6" s="68" t="str">
        <f>Cover!$U$16</f>
        <v xml:space="preserve">2026 оны 06 сарын 30 өдөр </v>
      </c>
      <c r="B6" s="67"/>
      <c r="C6" s="66"/>
      <c r="D6" s="100" t="s">
        <v>156</v>
      </c>
      <c r="E6" s="53"/>
      <c r="F6" s="53"/>
      <c r="G6" s="53"/>
      <c r="H6" s="53"/>
      <c r="I6" s="53"/>
      <c r="J6" s="53"/>
    </row>
    <row r="7" spans="1:10" ht="27.2" customHeight="1">
      <c r="A7" s="99"/>
      <c r="B7" s="98" t="s">
        <v>190</v>
      </c>
      <c r="C7" s="97" t="s">
        <v>189</v>
      </c>
      <c r="D7" s="208" t="s">
        <v>188</v>
      </c>
    </row>
    <row r="8" spans="1:10" ht="15.8" customHeight="1">
      <c r="A8" s="176">
        <v>1</v>
      </c>
      <c r="B8" s="179" t="s">
        <v>346</v>
      </c>
      <c r="C8" s="207"/>
      <c r="D8" s="206"/>
      <c r="E8" s="205"/>
      <c r="F8" s="204"/>
      <c r="G8" s="204"/>
      <c r="H8" s="204"/>
      <c r="I8" s="204"/>
      <c r="J8" s="204"/>
    </row>
    <row r="9" spans="1:10" ht="15.8" customHeight="1">
      <c r="A9" s="176" t="s">
        <v>147</v>
      </c>
      <c r="B9" s="179" t="s">
        <v>345</v>
      </c>
      <c r="C9" s="192">
        <f>SUM(C10:C15)</f>
        <v>28479804.609999999</v>
      </c>
      <c r="D9" s="203">
        <f>SUM(D10:D15)</f>
        <v>17200026.989999998</v>
      </c>
      <c r="E9" s="186"/>
    </row>
    <row r="10" spans="1:10" ht="14.95" customHeight="1">
      <c r="A10" s="98" t="s">
        <v>145</v>
      </c>
      <c r="B10" s="98" t="s">
        <v>344</v>
      </c>
      <c r="C10" s="183"/>
      <c r="D10" s="182"/>
      <c r="E10" s="186"/>
    </row>
    <row r="11" spans="1:10" ht="14.45" customHeight="1">
      <c r="A11" s="98" t="s">
        <v>143</v>
      </c>
      <c r="B11" s="98" t="s">
        <v>343</v>
      </c>
      <c r="C11" s="183"/>
      <c r="D11" s="182"/>
      <c r="E11" s="186"/>
    </row>
    <row r="12" spans="1:10" ht="17.350000000000001" customHeight="1">
      <c r="A12" s="98" t="s">
        <v>141</v>
      </c>
      <c r="B12" s="98" t="s">
        <v>342</v>
      </c>
      <c r="C12" s="183"/>
      <c r="D12" s="182"/>
      <c r="E12" s="186"/>
    </row>
    <row r="13" spans="1:10" ht="17.350000000000001" customHeight="1">
      <c r="A13" s="98" t="s">
        <v>139</v>
      </c>
      <c r="B13" s="98" t="s">
        <v>341</v>
      </c>
      <c r="C13" s="183"/>
      <c r="D13" s="182"/>
      <c r="E13" s="186"/>
    </row>
    <row r="14" spans="1:10" ht="17.350000000000001" customHeight="1">
      <c r="A14" s="98" t="s">
        <v>137</v>
      </c>
      <c r="B14" s="98" t="s">
        <v>340</v>
      </c>
      <c r="C14" s="183"/>
      <c r="D14" s="182"/>
      <c r="E14" s="186"/>
    </row>
    <row r="15" spans="1:10" ht="17.350000000000001" customHeight="1">
      <c r="A15" s="98" t="s">
        <v>135</v>
      </c>
      <c r="B15" s="98" t="s">
        <v>339</v>
      </c>
      <c r="C15" s="174">
        <v>28479804.609999999</v>
      </c>
      <c r="D15" s="173">
        <v>17200026.989999998</v>
      </c>
      <c r="E15" s="186"/>
    </row>
    <row r="16" spans="1:10" ht="17.350000000000001" customHeight="1">
      <c r="A16" s="176">
        <v>1.2</v>
      </c>
      <c r="B16" s="179" t="s">
        <v>338</v>
      </c>
      <c r="C16" s="202">
        <f>SUM(C17:C25)</f>
        <v>28463804.609999999</v>
      </c>
      <c r="D16" s="191">
        <f>SUM(D17:D25)</f>
        <v>5061500.95</v>
      </c>
      <c r="E16" s="186"/>
    </row>
    <row r="17" spans="1:20" ht="14.95" customHeight="1">
      <c r="A17" s="98" t="s">
        <v>123</v>
      </c>
      <c r="B17" s="98" t="s">
        <v>337</v>
      </c>
      <c r="C17" s="183"/>
      <c r="D17" s="182"/>
      <c r="E17" s="186"/>
      <c r="O17" s="195"/>
      <c r="P17" s="195"/>
      <c r="Q17" s="195"/>
      <c r="R17" s="195"/>
      <c r="S17" s="195"/>
      <c r="T17" s="195"/>
    </row>
    <row r="18" spans="1:20" ht="15.8" customHeight="1">
      <c r="A18" s="98" t="s">
        <v>121</v>
      </c>
      <c r="B18" s="98" t="s">
        <v>336</v>
      </c>
      <c r="C18" s="183"/>
      <c r="D18" s="182"/>
      <c r="E18" s="186"/>
      <c r="I18" s="198"/>
    </row>
    <row r="19" spans="1:20" ht="14.95" customHeight="1">
      <c r="A19" s="98" t="s">
        <v>119</v>
      </c>
      <c r="B19" s="98" t="s">
        <v>335</v>
      </c>
      <c r="C19" s="183"/>
      <c r="D19" s="182"/>
      <c r="E19" s="186"/>
      <c r="I19" s="198"/>
      <c r="J19" s="198"/>
      <c r="K19" s="196"/>
    </row>
    <row r="20" spans="1:20" ht="14.95" customHeight="1">
      <c r="A20" s="98" t="s">
        <v>117</v>
      </c>
      <c r="B20" s="98" t="s">
        <v>334</v>
      </c>
      <c r="C20" s="183"/>
      <c r="D20" s="182"/>
      <c r="E20" s="186"/>
    </row>
    <row r="21" spans="1:20" ht="14.95" customHeight="1">
      <c r="A21" s="201" t="s">
        <v>115</v>
      </c>
      <c r="B21" s="201" t="s">
        <v>333</v>
      </c>
      <c r="C21" s="200">
        <v>7735243.7400000002</v>
      </c>
      <c r="D21" s="199">
        <v>4164761.83</v>
      </c>
      <c r="E21" s="186"/>
      <c r="I21" s="198"/>
      <c r="J21" s="198"/>
    </row>
    <row r="22" spans="1:20" ht="14.45" customHeight="1">
      <c r="A22" s="98" t="s">
        <v>113</v>
      </c>
      <c r="B22" s="98" t="s">
        <v>332</v>
      </c>
      <c r="C22" s="183"/>
      <c r="D22" s="182"/>
      <c r="E22" s="186"/>
      <c r="I22" s="198"/>
      <c r="J22" s="198"/>
      <c r="K22" s="196"/>
      <c r="L22" s="196"/>
    </row>
    <row r="23" spans="1:20" ht="14.45" customHeight="1">
      <c r="A23" s="98" t="s">
        <v>111</v>
      </c>
      <c r="B23" s="98" t="s">
        <v>331</v>
      </c>
      <c r="C23" s="183">
        <v>2933047.8</v>
      </c>
      <c r="D23" s="182">
        <v>896739.12</v>
      </c>
      <c r="E23" s="186"/>
      <c r="K23" s="156"/>
      <c r="L23" s="156"/>
      <c r="M23" s="156"/>
      <c r="N23" s="198"/>
      <c r="O23" s="197"/>
      <c r="P23" s="195"/>
      <c r="Q23" s="195"/>
    </row>
    <row r="24" spans="1:20" ht="14.45" customHeight="1">
      <c r="A24" s="98" t="s">
        <v>109</v>
      </c>
      <c r="B24" s="98" t="s">
        <v>330</v>
      </c>
      <c r="C24" s="183"/>
      <c r="D24" s="182"/>
      <c r="E24" s="186"/>
      <c r="N24" s="196"/>
      <c r="O24" s="195"/>
      <c r="P24" s="195"/>
      <c r="Q24" s="195"/>
    </row>
    <row r="25" spans="1:20" ht="14.95" customHeight="1">
      <c r="A25" s="98" t="s">
        <v>107</v>
      </c>
      <c r="B25" s="98" t="s">
        <v>329</v>
      </c>
      <c r="C25" s="194">
        <v>17795513.07</v>
      </c>
      <c r="D25" s="193"/>
      <c r="E25" s="186"/>
    </row>
    <row r="26" spans="1:20" ht="14.95" customHeight="1">
      <c r="A26" s="176">
        <v>1.3</v>
      </c>
      <c r="B26" s="176" t="s">
        <v>328</v>
      </c>
      <c r="C26" s="192">
        <v>16000</v>
      </c>
      <c r="D26" s="191">
        <f>+D9-D16</f>
        <v>12138526.039999999</v>
      </c>
      <c r="E26" s="172"/>
    </row>
    <row r="27" spans="1:20" ht="14.95" customHeight="1">
      <c r="A27" s="176">
        <v>2</v>
      </c>
      <c r="B27" s="179" t="s">
        <v>327</v>
      </c>
      <c r="C27" s="183"/>
      <c r="D27" s="182"/>
      <c r="E27" s="189"/>
    </row>
    <row r="28" spans="1:20" ht="14.95" customHeight="1">
      <c r="A28" s="176">
        <v>2.1</v>
      </c>
      <c r="B28" s="179" t="s">
        <v>301</v>
      </c>
      <c r="C28" s="190">
        <f>SUM(C29:C36)</f>
        <v>0</v>
      </c>
      <c r="D28" s="182">
        <f>SUM(D29:D36)</f>
        <v>0</v>
      </c>
      <c r="E28" s="186"/>
    </row>
    <row r="29" spans="1:20" ht="14.95" customHeight="1">
      <c r="A29" s="51" t="s">
        <v>100</v>
      </c>
      <c r="B29" s="98" t="s">
        <v>326</v>
      </c>
      <c r="C29" s="183"/>
      <c r="D29" s="182"/>
      <c r="E29" s="186"/>
    </row>
    <row r="30" spans="1:20" ht="15.8" customHeight="1">
      <c r="A30" s="51" t="s">
        <v>74</v>
      </c>
      <c r="B30" s="98" t="s">
        <v>325</v>
      </c>
      <c r="C30" s="183"/>
      <c r="D30" s="182"/>
      <c r="E30" s="186"/>
    </row>
    <row r="31" spans="1:20" ht="15.8" customHeight="1">
      <c r="A31" s="51" t="s">
        <v>324</v>
      </c>
      <c r="B31" s="98" t="s">
        <v>323</v>
      </c>
      <c r="C31" s="183"/>
      <c r="D31" s="182"/>
      <c r="E31" s="186"/>
    </row>
    <row r="32" spans="1:20" ht="15.8" customHeight="1">
      <c r="A32" s="51" t="s">
        <v>322</v>
      </c>
      <c r="B32" s="98" t="s">
        <v>321</v>
      </c>
      <c r="C32" s="183"/>
      <c r="D32" s="182"/>
      <c r="E32" s="186"/>
    </row>
    <row r="33" spans="1:5" ht="14.95" customHeight="1">
      <c r="A33" s="51" t="s">
        <v>320</v>
      </c>
      <c r="B33" s="98" t="s">
        <v>319</v>
      </c>
      <c r="C33" s="183"/>
      <c r="D33" s="182"/>
      <c r="E33" s="172"/>
    </row>
    <row r="34" spans="1:5" ht="14.95" customHeight="1">
      <c r="A34" s="51" t="s">
        <v>318</v>
      </c>
      <c r="B34" s="98" t="s">
        <v>317</v>
      </c>
      <c r="C34" s="183"/>
      <c r="D34" s="182"/>
      <c r="E34" s="189"/>
    </row>
    <row r="35" spans="1:5" ht="14.95" customHeight="1">
      <c r="A35" s="51" t="s">
        <v>316</v>
      </c>
      <c r="B35" s="98" t="s">
        <v>315</v>
      </c>
      <c r="C35" s="183"/>
      <c r="D35" s="182"/>
      <c r="E35" s="186"/>
    </row>
    <row r="36" spans="1:5" ht="13.1" customHeight="1">
      <c r="A36" s="51"/>
      <c r="B36" s="98"/>
      <c r="C36" s="183"/>
      <c r="D36" s="182"/>
      <c r="E36" s="186"/>
    </row>
    <row r="37" spans="1:5" ht="15.8" customHeight="1">
      <c r="A37" s="176">
        <v>2.2000000000000002</v>
      </c>
      <c r="B37" s="179" t="s">
        <v>293</v>
      </c>
      <c r="C37" s="174">
        <f>SUM(C38:C43)</f>
        <v>0</v>
      </c>
      <c r="D37" s="173">
        <f>SUM(D38:D43)</f>
        <v>0</v>
      </c>
      <c r="E37" s="186"/>
    </row>
    <row r="38" spans="1:5" ht="15.8" customHeight="1">
      <c r="A38" s="98" t="s">
        <v>314</v>
      </c>
      <c r="B38" s="98" t="s">
        <v>313</v>
      </c>
      <c r="C38" s="183"/>
      <c r="D38" s="182"/>
      <c r="E38" s="186"/>
    </row>
    <row r="39" spans="1:5" ht="16.5" customHeight="1">
      <c r="A39" s="98" t="s">
        <v>312</v>
      </c>
      <c r="B39" s="98" t="s">
        <v>311</v>
      </c>
      <c r="C39" s="183"/>
      <c r="D39" s="182"/>
      <c r="E39" s="186"/>
    </row>
    <row r="40" spans="1:5" ht="16.5" customHeight="1">
      <c r="A40" s="98" t="s">
        <v>310</v>
      </c>
      <c r="B40" s="98" t="s">
        <v>309</v>
      </c>
      <c r="C40" s="183"/>
      <c r="D40" s="182"/>
      <c r="E40" s="186"/>
    </row>
    <row r="41" spans="1:5" ht="14.95" customHeight="1">
      <c r="A41" s="98" t="s">
        <v>308</v>
      </c>
      <c r="B41" s="98" t="s">
        <v>307</v>
      </c>
      <c r="C41" s="183"/>
      <c r="D41" s="182"/>
      <c r="E41" s="186"/>
    </row>
    <row r="42" spans="1:5" ht="15.8" customHeight="1">
      <c r="A42" s="98" t="s">
        <v>306</v>
      </c>
      <c r="B42" s="98" t="s">
        <v>305</v>
      </c>
      <c r="C42" s="183"/>
      <c r="D42" s="182"/>
      <c r="E42" s="186"/>
    </row>
    <row r="43" spans="1:5" ht="13.1" customHeight="1">
      <c r="A43" s="98" t="s">
        <v>304</v>
      </c>
      <c r="B43" s="98"/>
      <c r="C43" s="183"/>
      <c r="D43" s="182"/>
      <c r="E43" s="186"/>
    </row>
    <row r="44" spans="1:5" ht="16.5" customHeight="1">
      <c r="A44" s="176">
        <v>2.2999999999999998</v>
      </c>
      <c r="B44" s="179" t="s">
        <v>303</v>
      </c>
      <c r="C44" s="188">
        <f>C28-C37</f>
        <v>0</v>
      </c>
      <c r="D44" s="187">
        <f>D28-D37</f>
        <v>0</v>
      </c>
      <c r="E44" s="186"/>
    </row>
    <row r="45" spans="1:5" ht="16.5" customHeight="1">
      <c r="A45" s="176">
        <v>3</v>
      </c>
      <c r="B45" s="179" t="s">
        <v>302</v>
      </c>
      <c r="C45" s="183"/>
      <c r="D45" s="182"/>
      <c r="E45" s="186"/>
    </row>
    <row r="46" spans="1:5" ht="14.95" customHeight="1">
      <c r="A46" s="176">
        <v>3.1</v>
      </c>
      <c r="B46" s="179" t="s">
        <v>301</v>
      </c>
      <c r="C46" s="174">
        <f>SUM(C47:C50)</f>
        <v>0</v>
      </c>
      <c r="D46" s="173">
        <f>SUM(D47:D50)</f>
        <v>0</v>
      </c>
      <c r="E46" s="186"/>
    </row>
    <row r="47" spans="1:5" ht="14.95" customHeight="1">
      <c r="A47" s="98" t="s">
        <v>300</v>
      </c>
      <c r="B47" s="98" t="s">
        <v>299</v>
      </c>
      <c r="C47" s="183"/>
      <c r="D47" s="182"/>
      <c r="E47" s="186"/>
    </row>
    <row r="48" spans="1:5" ht="15.8" customHeight="1">
      <c r="A48" s="98" t="s">
        <v>298</v>
      </c>
      <c r="B48" s="98" t="s">
        <v>297</v>
      </c>
      <c r="C48" s="183"/>
      <c r="D48" s="182"/>
      <c r="E48" s="186"/>
    </row>
    <row r="49" spans="1:5" ht="15.8" customHeight="1">
      <c r="A49" s="98" t="s">
        <v>296</v>
      </c>
      <c r="B49" s="98" t="s">
        <v>295</v>
      </c>
      <c r="C49" s="183"/>
      <c r="D49" s="182"/>
      <c r="E49" s="186"/>
    </row>
    <row r="50" spans="1:5" ht="15.8" customHeight="1">
      <c r="A50" s="98" t="s">
        <v>294</v>
      </c>
      <c r="B50" s="98"/>
      <c r="C50" s="183"/>
      <c r="D50" s="182"/>
      <c r="E50" s="186"/>
    </row>
    <row r="51" spans="1:5" ht="16.5" customHeight="1">
      <c r="A51" s="176">
        <v>3.2</v>
      </c>
      <c r="B51" s="179" t="s">
        <v>293</v>
      </c>
      <c r="C51" s="174"/>
      <c r="D51" s="173"/>
      <c r="E51" s="186"/>
    </row>
    <row r="52" spans="1:5" ht="16.5" customHeight="1">
      <c r="A52" s="98" t="s">
        <v>292</v>
      </c>
      <c r="B52" s="98" t="s">
        <v>291</v>
      </c>
      <c r="C52" s="183"/>
      <c r="D52" s="182"/>
      <c r="E52" s="186"/>
    </row>
    <row r="53" spans="1:5" ht="16.5" customHeight="1">
      <c r="A53" s="98" t="s">
        <v>290</v>
      </c>
      <c r="B53" s="98" t="s">
        <v>289</v>
      </c>
      <c r="C53" s="183"/>
      <c r="D53" s="182"/>
      <c r="E53" s="186"/>
    </row>
    <row r="54" spans="1:5" ht="16.5" customHeight="1">
      <c r="A54" s="98" t="s">
        <v>288</v>
      </c>
      <c r="B54" s="98" t="s">
        <v>287</v>
      </c>
      <c r="C54" s="183"/>
      <c r="D54" s="182"/>
      <c r="E54" s="186"/>
    </row>
    <row r="55" spans="1:5" ht="16.5" customHeight="1">
      <c r="A55" s="98" t="s">
        <v>286</v>
      </c>
      <c r="B55" s="98" t="s">
        <v>285</v>
      </c>
      <c r="C55" s="183"/>
      <c r="D55" s="182"/>
      <c r="E55" s="181"/>
    </row>
    <row r="56" spans="1:5" ht="13.95" customHeight="1">
      <c r="A56" s="98" t="s">
        <v>284</v>
      </c>
      <c r="B56" s="98"/>
      <c r="C56" s="183"/>
      <c r="D56" s="182"/>
      <c r="E56" s="181"/>
    </row>
    <row r="57" spans="1:5" ht="13.6">
      <c r="A57" s="176">
        <v>3.3</v>
      </c>
      <c r="B57" s="179" t="s">
        <v>283</v>
      </c>
      <c r="C57" s="185">
        <f>C46-C51</f>
        <v>0</v>
      </c>
      <c r="D57" s="184">
        <f>D46-D51</f>
        <v>0</v>
      </c>
      <c r="E57" s="172"/>
    </row>
    <row r="58" spans="1:5" ht="16.5" customHeight="1">
      <c r="A58" s="176">
        <v>3.4</v>
      </c>
      <c r="B58" s="179" t="s">
        <v>282</v>
      </c>
      <c r="C58" s="183"/>
      <c r="D58" s="182"/>
      <c r="E58" s="181"/>
    </row>
    <row r="59" spans="1:5" ht="13.6">
      <c r="A59" s="176">
        <v>4</v>
      </c>
      <c r="B59" s="179" t="s">
        <v>281</v>
      </c>
      <c r="C59" s="174">
        <f>C61-C60</f>
        <v>16000</v>
      </c>
      <c r="D59" s="173">
        <f>D26+D44+D57</f>
        <v>12138526.039999999</v>
      </c>
      <c r="E59" s="172"/>
    </row>
    <row r="60" spans="1:5" ht="13.6">
      <c r="A60" s="176">
        <v>5</v>
      </c>
      <c r="B60" s="179" t="s">
        <v>280</v>
      </c>
      <c r="C60" s="174">
        <v>34158</v>
      </c>
      <c r="D60" s="173">
        <f>C61</f>
        <v>50158</v>
      </c>
      <c r="E60" s="180"/>
    </row>
    <row r="61" spans="1:5" ht="13.6">
      <c r="A61" s="176">
        <v>6</v>
      </c>
      <c r="B61" s="179" t="s">
        <v>279</v>
      </c>
      <c r="C61" s="174">
        <v>50158</v>
      </c>
      <c r="D61" s="173">
        <v>50158</v>
      </c>
      <c r="E61" s="172"/>
    </row>
    <row r="62" spans="1:5" ht="13.6">
      <c r="A62" s="176">
        <v>7</v>
      </c>
      <c r="B62" s="175" t="s">
        <v>278</v>
      </c>
      <c r="C62" s="178"/>
      <c r="D62" s="173">
        <f>D26+D44+D57</f>
        <v>12138526.039999999</v>
      </c>
      <c r="E62" s="172"/>
    </row>
    <row r="63" spans="1:5" ht="13.6">
      <c r="A63" s="176">
        <v>8</v>
      </c>
      <c r="B63" s="175" t="s">
        <v>277</v>
      </c>
      <c r="C63" s="178"/>
      <c r="D63" s="177">
        <f>D61-D60</f>
        <v>0</v>
      </c>
      <c r="E63" s="172"/>
    </row>
    <row r="64" spans="1:5" ht="13.6">
      <c r="A64" s="176">
        <v>9</v>
      </c>
      <c r="B64" s="175" t="s">
        <v>276</v>
      </c>
      <c r="C64" s="174">
        <v>0</v>
      </c>
      <c r="D64" s="173">
        <f>D62-D63</f>
        <v>12138526.039999999</v>
      </c>
      <c r="E64" s="172"/>
    </row>
    <row r="65" spans="1:5" ht="26" customHeight="1">
      <c r="B65" s="78" t="str">
        <f>Cover!S41</f>
        <v>Гүйцэтгэх захирал                  ________________        /М.БАТ/</v>
      </c>
      <c r="C65" s="159">
        <f>Cover!T41</f>
        <v>0</v>
      </c>
      <c r="D65" s="158">
        <f>Cover!U41</f>
        <v>0</v>
      </c>
      <c r="E65" s="171">
        <f>Cover!V41</f>
        <v>0</v>
      </c>
    </row>
    <row r="66" spans="1:5" ht="3.4" customHeight="1">
      <c r="B66" s="160">
        <f>Cover!S42</f>
        <v>0</v>
      </c>
      <c r="C66" s="159">
        <f>Cover!T42</f>
        <v>0</v>
      </c>
      <c r="D66" s="170"/>
      <c r="E66" s="157">
        <f>Cover!V42</f>
        <v>0</v>
      </c>
    </row>
    <row r="67" spans="1:5" ht="11.75" customHeight="1">
      <c r="B67" s="160" t="str">
        <f>Cover!S43</f>
        <v>Ерөнхий нягтлан бодогч        ________________        /Л.ДАВАА /</v>
      </c>
      <c r="C67" s="159">
        <f>Cover!T43</f>
        <v>0</v>
      </c>
      <c r="D67" s="158">
        <f>Cover!U43</f>
        <v>0</v>
      </c>
      <c r="E67" s="157">
        <f>Cover!V43</f>
        <v>0</v>
      </c>
    </row>
    <row r="68" spans="1:5"/>
    <row r="69" spans="1:5"/>
    <row r="70" spans="1:5" hidden="1">
      <c r="A70" s="164"/>
      <c r="B70" s="169" t="s">
        <v>275</v>
      </c>
      <c r="C70" s="168"/>
      <c r="D70" s="167" t="s">
        <v>274</v>
      </c>
    </row>
    <row r="71" spans="1:5" hidden="1">
      <c r="A71" s="164"/>
      <c r="B71" s="163" t="s">
        <v>273</v>
      </c>
      <c r="C71" s="162"/>
      <c r="D71" s="165">
        <v>959000</v>
      </c>
    </row>
    <row r="72" spans="1:5" hidden="1">
      <c r="A72" s="164"/>
      <c r="B72" s="163" t="s">
        <v>272</v>
      </c>
      <c r="C72" s="162"/>
      <c r="D72" s="165">
        <v>0</v>
      </c>
    </row>
    <row r="73" spans="1:5" hidden="1">
      <c r="A73" s="164"/>
      <c r="B73" s="163" t="s">
        <v>260</v>
      </c>
      <c r="C73" s="162"/>
      <c r="D73" s="165">
        <v>0</v>
      </c>
    </row>
    <row r="74" spans="1:5" hidden="1">
      <c r="A74" s="164"/>
      <c r="B74" s="163" t="s">
        <v>142</v>
      </c>
      <c r="C74" s="162"/>
      <c r="D74" s="165">
        <v>0</v>
      </c>
      <c r="E74" s="166" t="s">
        <v>270</v>
      </c>
    </row>
    <row r="75" spans="1:5" hidden="1">
      <c r="A75" s="164"/>
      <c r="B75" s="163" t="s">
        <v>271</v>
      </c>
      <c r="C75" s="162"/>
      <c r="D75" s="165">
        <v>0</v>
      </c>
    </row>
    <row r="76" spans="1:5" hidden="1">
      <c r="A76" s="164"/>
      <c r="B76" s="163" t="s">
        <v>138</v>
      </c>
      <c r="C76" s="162"/>
      <c r="D76" s="165">
        <v>0</v>
      </c>
      <c r="E76" s="166" t="s">
        <v>270</v>
      </c>
    </row>
    <row r="77" spans="1:5" hidden="1">
      <c r="A77" s="164"/>
      <c r="B77" s="163" t="s">
        <v>134</v>
      </c>
      <c r="C77" s="162"/>
      <c r="D77" s="165">
        <v>266000</v>
      </c>
    </row>
    <row r="78" spans="1:5" hidden="1">
      <c r="A78" s="164"/>
      <c r="B78" s="163" t="s">
        <v>269</v>
      </c>
      <c r="C78" s="162"/>
      <c r="D78" s="165">
        <v>0</v>
      </c>
    </row>
    <row r="79" spans="1:5" hidden="1">
      <c r="A79" s="164"/>
      <c r="B79" s="163" t="s">
        <v>132</v>
      </c>
      <c r="C79" s="162"/>
      <c r="D79" s="165">
        <v>0</v>
      </c>
    </row>
    <row r="80" spans="1:5" hidden="1">
      <c r="A80" s="164"/>
      <c r="B80" s="163" t="s">
        <v>268</v>
      </c>
      <c r="C80" s="162"/>
      <c r="D80" s="165">
        <v>0</v>
      </c>
    </row>
    <row r="81" spans="1:5" hidden="1">
      <c r="A81" s="164"/>
      <c r="B81" s="163">
        <v>0</v>
      </c>
      <c r="C81" s="162"/>
      <c r="D81" s="165">
        <v>0</v>
      </c>
    </row>
    <row r="82" spans="1:5" hidden="1">
      <c r="A82" s="164"/>
      <c r="B82" s="163" t="s">
        <v>122</v>
      </c>
      <c r="C82" s="162"/>
      <c r="D82" s="165">
        <v>0</v>
      </c>
      <c r="E82" s="166" t="s">
        <v>267</v>
      </c>
    </row>
    <row r="83" spans="1:5" hidden="1">
      <c r="A83" s="164"/>
      <c r="B83" s="163" t="s">
        <v>266</v>
      </c>
      <c r="C83" s="162"/>
      <c r="D83" s="165">
        <v>0</v>
      </c>
    </row>
    <row r="84" spans="1:5" hidden="1">
      <c r="A84" s="164"/>
      <c r="B84" s="163" t="s">
        <v>265</v>
      </c>
      <c r="C84" s="162"/>
      <c r="D84" s="165">
        <v>0</v>
      </c>
    </row>
    <row r="85" spans="1:5" hidden="1">
      <c r="A85" s="164"/>
      <c r="B85" s="163" t="s">
        <v>264</v>
      </c>
      <c r="C85" s="162"/>
      <c r="D85" s="165">
        <v>0</v>
      </c>
    </row>
    <row r="86" spans="1:5" hidden="1">
      <c r="A86" s="164"/>
      <c r="B86" s="163" t="s">
        <v>263</v>
      </c>
      <c r="C86" s="162"/>
      <c r="D86" s="165">
        <v>0</v>
      </c>
    </row>
    <row r="87" spans="1:5" hidden="1">
      <c r="A87" s="164"/>
      <c r="B87" s="163" t="s">
        <v>262</v>
      </c>
      <c r="C87" s="162"/>
      <c r="D87" s="165">
        <v>0</v>
      </c>
    </row>
    <row r="88" spans="1:5" hidden="1">
      <c r="A88" s="164"/>
      <c r="B88" s="163" t="s">
        <v>120</v>
      </c>
      <c r="C88" s="162"/>
      <c r="D88" s="165">
        <v>0</v>
      </c>
    </row>
    <row r="89" spans="1:5" hidden="1">
      <c r="A89" s="164"/>
      <c r="B89" s="163" t="s">
        <v>261</v>
      </c>
      <c r="C89" s="162"/>
      <c r="D89" s="165">
        <v>0</v>
      </c>
    </row>
    <row r="90" spans="1:5" hidden="1">
      <c r="A90" s="164"/>
      <c r="B90" s="163" t="s">
        <v>260</v>
      </c>
      <c r="C90" s="162"/>
      <c r="D90" s="165">
        <v>0</v>
      </c>
    </row>
    <row r="91" spans="1:5" hidden="1">
      <c r="A91" s="164"/>
      <c r="B91" s="163">
        <v>0</v>
      </c>
      <c r="C91" s="162"/>
      <c r="D91" s="165">
        <v>0</v>
      </c>
    </row>
    <row r="92" spans="1:5" hidden="1">
      <c r="A92" s="164"/>
      <c r="B92" s="163" t="s">
        <v>97</v>
      </c>
      <c r="C92" s="162"/>
      <c r="D92" s="165" t="e">
        <v>#VALUE!</v>
      </c>
      <c r="E92" s="166" t="s">
        <v>250</v>
      </c>
    </row>
    <row r="93" spans="1:5" hidden="1">
      <c r="A93" s="164"/>
      <c r="B93" s="163" t="s">
        <v>95</v>
      </c>
      <c r="C93" s="162"/>
      <c r="D93" s="165">
        <v>0</v>
      </c>
    </row>
    <row r="94" spans="1:5" hidden="1">
      <c r="A94" s="164"/>
      <c r="B94" s="163" t="s">
        <v>259</v>
      </c>
      <c r="C94" s="162"/>
      <c r="D94" s="165">
        <v>0</v>
      </c>
    </row>
    <row r="95" spans="1:5" hidden="1">
      <c r="A95" s="164"/>
      <c r="B95" s="163" t="s">
        <v>258</v>
      </c>
      <c r="C95" s="162"/>
      <c r="D95" s="165">
        <v>0</v>
      </c>
    </row>
    <row r="96" spans="1:5" hidden="1">
      <c r="A96" s="164"/>
      <c r="B96" s="163" t="s">
        <v>257</v>
      </c>
      <c r="C96" s="162"/>
      <c r="D96" s="165">
        <v>0</v>
      </c>
    </row>
    <row r="97" spans="1:5" hidden="1">
      <c r="A97" s="164"/>
      <c r="B97" s="163" t="s">
        <v>256</v>
      </c>
      <c r="C97" s="162"/>
      <c r="D97" s="165">
        <v>0</v>
      </c>
    </row>
    <row r="98" spans="1:5" hidden="1">
      <c r="A98" s="164"/>
      <c r="B98" s="163" t="s">
        <v>255</v>
      </c>
      <c r="C98" s="162"/>
      <c r="D98" s="165">
        <v>0</v>
      </c>
    </row>
    <row r="99" spans="1:5" hidden="1">
      <c r="A99" s="164"/>
      <c r="B99" s="163" t="s">
        <v>85</v>
      </c>
      <c r="C99" s="162"/>
      <c r="D99" s="165">
        <v>0</v>
      </c>
    </row>
    <row r="100" spans="1:5" hidden="1">
      <c r="A100" s="164"/>
      <c r="B100" s="163" t="s">
        <v>254</v>
      </c>
      <c r="C100" s="162"/>
      <c r="D100" s="165">
        <v>0</v>
      </c>
    </row>
    <row r="101" spans="1:5" hidden="1">
      <c r="A101" s="164"/>
      <c r="B101" s="163" t="s">
        <v>253</v>
      </c>
      <c r="C101" s="162"/>
      <c r="D101" s="165">
        <v>0</v>
      </c>
      <c r="E101" s="166" t="s">
        <v>250</v>
      </c>
    </row>
    <row r="102" spans="1:5" hidden="1">
      <c r="A102" s="164"/>
      <c r="B102" s="163" t="s">
        <v>252</v>
      </c>
      <c r="C102" s="162"/>
      <c r="D102" s="165">
        <v>0</v>
      </c>
      <c r="E102" s="166" t="s">
        <v>250</v>
      </c>
    </row>
    <row r="103" spans="1:5" hidden="1">
      <c r="A103" s="164"/>
      <c r="B103" s="163" t="s">
        <v>251</v>
      </c>
      <c r="C103" s="162"/>
      <c r="D103" s="165">
        <v>0</v>
      </c>
      <c r="E103" s="166" t="s">
        <v>250</v>
      </c>
    </row>
    <row r="104" spans="1:5" hidden="1">
      <c r="A104" s="164"/>
      <c r="B104" s="163" t="s">
        <v>71</v>
      </c>
      <c r="C104" s="162"/>
      <c r="D104" s="165">
        <v>0</v>
      </c>
      <c r="E104" s="166" t="s">
        <v>247</v>
      </c>
    </row>
    <row r="105" spans="1:5" hidden="1">
      <c r="A105" s="164"/>
      <c r="B105" s="163" t="s">
        <v>249</v>
      </c>
      <c r="C105" s="162"/>
      <c r="D105" s="165">
        <v>0</v>
      </c>
      <c r="E105" s="166" t="s">
        <v>247</v>
      </c>
    </row>
    <row r="106" spans="1:5" hidden="1">
      <c r="A106" s="164"/>
      <c r="B106" s="163" t="s">
        <v>248</v>
      </c>
      <c r="C106" s="162"/>
      <c r="D106" s="165">
        <v>0</v>
      </c>
      <c r="E106" s="166" t="s">
        <v>247</v>
      </c>
    </row>
    <row r="107" spans="1:5" hidden="1">
      <c r="A107" s="164"/>
      <c r="B107" s="163"/>
      <c r="C107" s="162"/>
      <c r="D107" s="165">
        <v>0</v>
      </c>
    </row>
    <row r="108" spans="1:5" hidden="1">
      <c r="A108" s="164"/>
      <c r="B108" s="163" t="s">
        <v>246</v>
      </c>
      <c r="C108" s="162"/>
      <c r="D108" s="165">
        <v>0</v>
      </c>
    </row>
    <row r="109" spans="1:5" hidden="1">
      <c r="A109" s="164"/>
      <c r="B109" s="163" t="s">
        <v>245</v>
      </c>
      <c r="C109" s="162"/>
      <c r="D109" s="165">
        <v>0</v>
      </c>
    </row>
    <row r="110" spans="1:5" hidden="1">
      <c r="A110" s="164"/>
      <c r="B110" s="163" t="s">
        <v>207</v>
      </c>
      <c r="C110" s="162"/>
      <c r="D110" s="165">
        <v>0</v>
      </c>
    </row>
    <row r="111" spans="1:5" hidden="1">
      <c r="A111" s="164"/>
      <c r="B111" s="163" t="s">
        <v>244</v>
      </c>
      <c r="C111" s="162"/>
      <c r="D111" s="165">
        <v>0</v>
      </c>
    </row>
    <row r="112" spans="1:5" hidden="1">
      <c r="A112" s="164"/>
      <c r="B112" s="163" t="s">
        <v>48</v>
      </c>
      <c r="C112" s="162"/>
      <c r="D112" s="165">
        <v>0</v>
      </c>
    </row>
    <row r="113" spans="1:4" hidden="1">
      <c r="A113" s="164"/>
      <c r="B113" s="163" t="s">
        <v>243</v>
      </c>
      <c r="C113" s="162"/>
      <c r="D113" s="165">
        <v>0</v>
      </c>
    </row>
    <row r="114" spans="1:4" hidden="1">
      <c r="A114" s="164"/>
      <c r="B114" s="163" t="s">
        <v>242</v>
      </c>
      <c r="C114" s="162"/>
      <c r="D114" s="165">
        <v>0</v>
      </c>
    </row>
    <row r="115" spans="1:4" hidden="1">
      <c r="A115" s="164"/>
      <c r="B115" s="163" t="s">
        <v>241</v>
      </c>
      <c r="C115" s="162"/>
      <c r="D115" s="165">
        <v>0</v>
      </c>
    </row>
    <row r="116" spans="1:4" hidden="1">
      <c r="A116" s="164"/>
      <c r="B116" s="163" t="s">
        <v>240</v>
      </c>
      <c r="C116" s="162"/>
      <c r="D116" s="165">
        <v>0</v>
      </c>
    </row>
    <row r="117" spans="1:4" hidden="1">
      <c r="A117" s="164"/>
      <c r="B117" s="163" t="s">
        <v>239</v>
      </c>
      <c r="C117" s="162"/>
      <c r="D117" s="165">
        <v>0</v>
      </c>
    </row>
    <row r="118" spans="1:4" hidden="1">
      <c r="A118" s="164"/>
      <c r="B118" s="163" t="s">
        <v>238</v>
      </c>
      <c r="C118" s="162"/>
      <c r="D118" s="165">
        <v>0</v>
      </c>
    </row>
    <row r="119" spans="1:4" hidden="1">
      <c r="A119" s="164"/>
      <c r="B119" s="163" t="s">
        <v>237</v>
      </c>
      <c r="C119" s="162"/>
      <c r="D119" s="165">
        <v>0</v>
      </c>
    </row>
    <row r="120" spans="1:4" hidden="1">
      <c r="A120" s="164"/>
      <c r="B120" s="163" t="s">
        <v>236</v>
      </c>
      <c r="C120" s="162"/>
      <c r="D120" s="165">
        <v>0</v>
      </c>
    </row>
    <row r="121" spans="1:4" hidden="1">
      <c r="A121" s="164"/>
      <c r="B121" s="163" t="s">
        <v>235</v>
      </c>
      <c r="C121" s="162"/>
      <c r="D121" s="165">
        <v>0</v>
      </c>
    </row>
    <row r="122" spans="1:4" hidden="1">
      <c r="A122" s="164"/>
      <c r="B122" s="163" t="s">
        <v>234</v>
      </c>
      <c r="C122" s="162"/>
      <c r="D122" s="165">
        <v>0</v>
      </c>
    </row>
    <row r="123" spans="1:4" hidden="1">
      <c r="A123" s="164"/>
      <c r="B123" s="163" t="s">
        <v>233</v>
      </c>
      <c r="C123" s="162"/>
      <c r="D123" s="165">
        <v>0</v>
      </c>
    </row>
    <row r="124" spans="1:4" hidden="1">
      <c r="A124" s="164"/>
      <c r="B124" s="163" t="s">
        <v>232</v>
      </c>
      <c r="C124" s="162"/>
      <c r="D124" s="165">
        <v>3000</v>
      </c>
    </row>
    <row r="125" spans="1:4" hidden="1">
      <c r="A125" s="164"/>
      <c r="B125" s="163" t="s">
        <v>231</v>
      </c>
      <c r="C125" s="162"/>
      <c r="D125" s="165">
        <v>0</v>
      </c>
    </row>
    <row r="126" spans="1:4" hidden="1">
      <c r="A126" s="164"/>
      <c r="B126" s="163" t="s">
        <v>230</v>
      </c>
      <c r="C126" s="162"/>
      <c r="D126" s="165">
        <v>0</v>
      </c>
    </row>
    <row r="127" spans="1:4" hidden="1">
      <c r="A127" s="164"/>
      <c r="B127" s="163" t="s">
        <v>229</v>
      </c>
      <c r="C127" s="162"/>
      <c r="D127" s="165">
        <v>0</v>
      </c>
    </row>
    <row r="128" spans="1:4" hidden="1">
      <c r="A128" s="164"/>
      <c r="B128" s="163" t="s">
        <v>228</v>
      </c>
      <c r="C128" s="162"/>
      <c r="D128" s="165">
        <v>0</v>
      </c>
    </row>
    <row r="129" spans="1:4" hidden="1">
      <c r="A129" s="164"/>
      <c r="B129" s="163" t="s">
        <v>227</v>
      </c>
      <c r="C129" s="162"/>
      <c r="D129" s="165">
        <v>0</v>
      </c>
    </row>
    <row r="130" spans="1:4" hidden="1">
      <c r="A130" s="164"/>
      <c r="B130" s="163" t="s">
        <v>226</v>
      </c>
      <c r="C130" s="162"/>
      <c r="D130" s="165">
        <v>120000</v>
      </c>
    </row>
    <row r="131" spans="1:4" hidden="1">
      <c r="A131" s="164"/>
      <c r="B131" s="163" t="s">
        <v>225</v>
      </c>
      <c r="C131" s="162"/>
      <c r="D131" s="165">
        <v>0</v>
      </c>
    </row>
    <row r="132" spans="1:4" hidden="1">
      <c r="A132" s="164"/>
      <c r="B132" s="163" t="s">
        <v>224</v>
      </c>
      <c r="C132" s="162"/>
      <c r="D132" s="165">
        <v>0</v>
      </c>
    </row>
    <row r="133" spans="1:4" hidden="1">
      <c r="A133" s="164"/>
      <c r="B133" s="163" t="s">
        <v>223</v>
      </c>
      <c r="C133" s="162"/>
      <c r="D133" s="165">
        <v>0</v>
      </c>
    </row>
    <row r="134" spans="1:4" hidden="1">
      <c r="A134" s="164"/>
      <c r="B134" s="163" t="s">
        <v>222</v>
      </c>
      <c r="C134" s="162"/>
      <c r="D134" s="165">
        <v>0</v>
      </c>
    </row>
    <row r="135" spans="1:4" hidden="1">
      <c r="A135" s="164"/>
      <c r="B135" s="163" t="s">
        <v>221</v>
      </c>
      <c r="C135" s="162"/>
      <c r="D135" s="165">
        <v>0</v>
      </c>
    </row>
    <row r="136" spans="1:4" hidden="1">
      <c r="A136" s="164"/>
      <c r="B136" s="163" t="s">
        <v>176</v>
      </c>
      <c r="C136" s="162"/>
      <c r="D136" s="165">
        <v>0</v>
      </c>
    </row>
    <row r="137" spans="1:4" hidden="1">
      <c r="A137" s="164"/>
      <c r="B137" s="163" t="s">
        <v>220</v>
      </c>
      <c r="C137" s="162"/>
      <c r="D137" s="165">
        <v>0</v>
      </c>
    </row>
    <row r="138" spans="1:4" hidden="1">
      <c r="A138" s="164"/>
      <c r="B138" s="163" t="s">
        <v>219</v>
      </c>
      <c r="C138" s="162"/>
      <c r="D138" s="165">
        <v>0</v>
      </c>
    </row>
    <row r="139" spans="1:4" hidden="1">
      <c r="A139" s="164"/>
      <c r="B139" s="163" t="s">
        <v>218</v>
      </c>
      <c r="C139" s="162"/>
      <c r="D139" s="165">
        <v>0</v>
      </c>
    </row>
    <row r="140" spans="1:4" hidden="1">
      <c r="A140" s="164"/>
      <c r="B140" s="163" t="s">
        <v>217</v>
      </c>
      <c r="C140" s="162"/>
      <c r="D140" s="165">
        <v>0</v>
      </c>
    </row>
    <row r="141" spans="1:4" hidden="1">
      <c r="A141" s="164"/>
      <c r="B141" s="163" t="s">
        <v>216</v>
      </c>
      <c r="C141" s="162"/>
      <c r="D141" s="165">
        <v>0</v>
      </c>
    </row>
    <row r="142" spans="1:4" hidden="1">
      <c r="A142" s="164"/>
      <c r="B142" s="163" t="s">
        <v>215</v>
      </c>
      <c r="C142" s="162"/>
      <c r="D142" s="165">
        <v>0</v>
      </c>
    </row>
    <row r="143" spans="1:4" hidden="1">
      <c r="A143" s="164"/>
      <c r="B143" s="163" t="s">
        <v>214</v>
      </c>
      <c r="C143" s="162"/>
      <c r="D143" s="165">
        <v>0</v>
      </c>
    </row>
    <row r="144" spans="1:4" hidden="1">
      <c r="A144" s="164"/>
      <c r="B144" s="163" t="s">
        <v>213</v>
      </c>
      <c r="C144" s="162"/>
      <c r="D144" s="165">
        <v>0</v>
      </c>
    </row>
    <row r="145" spans="1:4" hidden="1">
      <c r="A145" s="164"/>
      <c r="B145" s="163" t="s">
        <v>212</v>
      </c>
      <c r="C145" s="162"/>
      <c r="D145" s="165">
        <v>0</v>
      </c>
    </row>
    <row r="146" spans="1:4" hidden="1">
      <c r="A146" s="164"/>
      <c r="B146" s="163" t="s">
        <v>211</v>
      </c>
      <c r="C146" s="162"/>
      <c r="D146" s="165">
        <v>0</v>
      </c>
    </row>
    <row r="147" spans="1:4" hidden="1">
      <c r="A147" s="164"/>
      <c r="B147" s="163" t="s">
        <v>210</v>
      </c>
      <c r="C147" s="162"/>
      <c r="D147" s="161" t="e">
        <v>#VALUE!</v>
      </c>
    </row>
    <row r="148" spans="1:4"/>
    <row r="149" spans="1:4" hidden="1"/>
    <row r="150" spans="1:4" hidden="1"/>
    <row r="151" spans="1:4" hidden="1"/>
    <row r="152" spans="1:4" hidden="1"/>
    <row r="153" spans="1:4" hidden="1"/>
    <row r="154" spans="1:4" hidden="1"/>
    <row r="155" spans="1:4" hidden="1"/>
    <row r="156" spans="1:4" hidden="1"/>
    <row r="157" spans="1:4" hidden="1"/>
    <row r="158" spans="1:4" hidden="1"/>
    <row r="159" spans="1:4" hidden="1"/>
    <row r="160" spans="1:4"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row r="209"/>
    <row r="210"/>
    <row r="211"/>
    <row r="212"/>
    <row r="213"/>
    <row r="214"/>
    <row r="215"/>
    <row r="216"/>
    <row r="217"/>
    <row r="218"/>
    <row r="219"/>
    <row r="226"/>
    <row r="227"/>
  </sheetData>
  <mergeCells count="4">
    <mergeCell ref="A2:D2"/>
    <mergeCell ref="A4:B4"/>
    <mergeCell ref="A5:B5"/>
    <mergeCell ref="C4:D4"/>
  </mergeCells>
  <dataValidations count="1">
    <dataValidation allowBlank="1" showInputMessage="1" showErrorMessage="1" prompt="D баганад өмнөх улирлын мөнгөн гүйлгээг оруулна уу." sqref="E76 E101:E106 E74 E92 E82 A16:A17 A37:A46 C1:D4 B1:B3 A1:A10 A51:B67 C6:D67 A26:A28 B7:B50"/>
  </dataValidations>
  <pageMargins left="0.76" right="0.31" top="0.196850393700787" bottom="0" header="0.59" footer="0"/>
  <pageSetup paperSize="9" scale="80" orientation="portrait" r:id="rId1"/>
  <headerFooter alignWithMargins="0"/>
  <drawing r:id="rId2"/>
  <legacyDrawing r:id="rId3"/>
  <controls>
    <mc:AlternateContent xmlns:mc="http://schemas.openxmlformats.org/markup-compatibility/2006">
      <mc:Choice Requires="x14">
        <control shapeId="1025" r:id="rId4" name="CommandButton1">
          <controlPr defaultSize="0" autoLine="0" autoPict="0" r:id="rId5">
            <anchor moveWithCells="1" sizeWithCells="1">
              <from>
                <xdr:col>4</xdr:col>
                <xdr:colOff>0</xdr:colOff>
                <xdr:row>0</xdr:row>
                <xdr:rowOff>51758</xdr:rowOff>
              </from>
              <to>
                <xdr:col>4</xdr:col>
                <xdr:colOff>0</xdr:colOff>
                <xdr:row>1</xdr:row>
                <xdr:rowOff>146649</xdr:rowOff>
              </to>
            </anchor>
          </controlPr>
        </control>
      </mc:Choice>
      <mc:Fallback>
        <control shapeId="1025" r:id="rId4" name="CommandButton1"/>
      </mc:Fallback>
    </mc:AlternateContent>
  </control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Cover</vt:lpstr>
      <vt:lpstr>Balance</vt:lpstr>
      <vt:lpstr>Income</vt:lpstr>
      <vt:lpstr>Equity</vt:lpstr>
      <vt:lpstr>Cash flow</vt:lpstr>
      <vt:lpstr>Balance!Print_Area</vt:lpstr>
      <vt:lpstr>'Cash flow'!Print_Area</vt:lpstr>
      <vt:lpstr>Cover!Print_Area</vt:lpstr>
      <vt:lpstr>Equity!Print_Area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bata</dc:creator>
  <cp:lastModifiedBy>bata</cp:lastModifiedBy>
  <dcterms:created xsi:type="dcterms:W3CDTF">2026-08-19T09:34:46Z</dcterms:created>
  <dcterms:modified xsi:type="dcterms:W3CDTF">2026-08-19T09:42:35Z</dcterms:modified>
</cp:coreProperties>
</file>