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5CBEA964-DDC9-471C-9349-90D7BB6D2C6D}" xr6:coauthVersionLast="36" xr6:coauthVersionMax="36" xr10:uidLastSave="{00000000-0000-0000-0000-000000000000}"/>
  <bookViews>
    <workbookView xWindow="0" yWindow="0" windowWidth="28800" windowHeight="12105" activeTab="4" xr2:uid="{00000000-000D-0000-FFFF-FFFF00000000}"/>
  </bookViews>
  <sheets>
    <sheet name="Тайлангийн нүүр Б" sheetId="1" r:id="rId1"/>
    <sheet name="САНХҮҮ БАЙДЛЫН ТАЙЛАН" sheetId="2" r:id="rId2"/>
    <sheet name="орлого үр дүнгийн тайлан" sheetId="3" r:id="rId3"/>
    <sheet name="өмчийн өөрлөлтийн тайлан" sheetId="4" r:id="rId4"/>
    <sheet name="мөнгөн гүйлгээний тайлан" sheetId="5" r:id="rId5"/>
  </sheets>
  <definedNames>
    <definedName name="_xlnm.Print_Area" localSheetId="4">'мөнгөн гүйлгээний тайлан'!$A$1:$D$68</definedName>
    <definedName name="_xlnm.Print_Area" localSheetId="2">'орлого үр дүнгийн тайлан'!$A$1:$D$39</definedName>
    <definedName name="_xlnm.Print_Area" localSheetId="3">'өмчийн өөрлөлтийн тайлан'!$A$1:$J$30</definedName>
    <definedName name="_xlnm.Print_Area" localSheetId="1">'САНХҮҮ БАЙДЛЫН ТАЙЛАН'!$A$1:$D$72</definedName>
    <definedName name="_xlnm.Print_Area" localSheetId="0">'Тайлангийн нүүр Б'!$A$1:$I$69</definedName>
  </definedNames>
  <calcPr calcId="191029"/>
</workbook>
</file>

<file path=xl/calcChain.xml><?xml version="1.0" encoding="utf-8"?>
<calcChain xmlns="http://schemas.openxmlformats.org/spreadsheetml/2006/main">
  <c r="E18" i="3" l="1"/>
  <c r="E17" i="3"/>
  <c r="E11" i="3"/>
  <c r="E12" i="3"/>
  <c r="D31" i="2"/>
  <c r="D65" i="2" l="1"/>
  <c r="F39" i="4"/>
  <c r="E39" i="4"/>
  <c r="E38" i="4"/>
  <c r="E37" i="4"/>
  <c r="D38" i="4"/>
  <c r="D37" i="4"/>
  <c r="C37" i="4"/>
  <c r="D35" i="4"/>
  <c r="D34" i="4"/>
  <c r="C33" i="4"/>
  <c r="D34" i="3"/>
  <c r="C29" i="3" l="1"/>
  <c r="C34" i="3" s="1"/>
  <c r="C10" i="3"/>
  <c r="I24" i="4"/>
  <c r="J16" i="4" l="1"/>
  <c r="J11" i="4"/>
  <c r="I16" i="4"/>
  <c r="J10" i="4"/>
  <c r="I10" i="4"/>
  <c r="H10" i="4"/>
  <c r="F10" i="4"/>
  <c r="E10" i="4"/>
  <c r="C10" i="4"/>
  <c r="J9" i="4"/>
  <c r="J8" i="4"/>
  <c r="C59" i="5" l="1"/>
  <c r="C57" i="5"/>
  <c r="C51" i="5"/>
  <c r="C44" i="5"/>
  <c r="C37" i="5"/>
  <c r="C28" i="5"/>
  <c r="C26" i="5"/>
  <c r="C9" i="5"/>
  <c r="C16" i="5"/>
  <c r="C65" i="2"/>
  <c r="D55" i="2"/>
  <c r="C55" i="2"/>
  <c r="C53" i="2"/>
  <c r="C46" i="2"/>
  <c r="C31" i="2"/>
  <c r="C30" i="2"/>
  <c r="C20" i="2"/>
  <c r="I18" i="4" l="1"/>
  <c r="K18" i="4"/>
</calcChain>
</file>

<file path=xl/sharedStrings.xml><?xml version="1.0" encoding="utf-8"?>
<sst xmlns="http://schemas.openxmlformats.org/spreadsheetml/2006/main" count="502" uniqueCount="285">
  <si>
    <t>Сангийн сайдын 2017 оны</t>
  </si>
  <si>
    <t>361 дугаар тушаалын</t>
  </si>
  <si>
    <t>2 дугаар хавсралт</t>
  </si>
  <si>
    <t>Регистрийн дугаар:</t>
  </si>
  <si>
    <t>Хаяг:</t>
  </si>
  <si>
    <t> Сүхбаатарын талбай -9, ЧД 1-р хороо, Энхтайвны өргөн чөлөө, Ш/Х-1106, Улаанбаатар-15160, Монгол улс</t>
  </si>
  <si>
    <t>Шуудангийн хаяг:</t>
  </si>
  <si>
    <t xml:space="preserve"> finance@mongolpost.mn </t>
  </si>
  <si>
    <t>Утас:</t>
  </si>
  <si>
    <t> 70078902</t>
  </si>
  <si>
    <t>Факс:  +976 - 11 - 320334</t>
  </si>
  <si>
    <t>Өмчийн хэлбэр:</t>
  </si>
  <si>
    <t>Төрйин .... хувь</t>
  </si>
  <si>
    <t>хувийн .... хувь</t>
  </si>
  <si>
    <t>"МОНГОЛ ШУУДАН" ХК-ИЙН</t>
  </si>
  <si>
    <t>2026 ОНЫ 02 ДУГААР УЛИРЛЫН</t>
  </si>
  <si>
    <t>САНХҮҮГИЙН ТАЙЛАН</t>
  </si>
  <si>
    <t>Хянаж хүлээж авсан байгууллагын нэр</t>
  </si>
  <si>
    <t>Сар, өдөр</t>
  </si>
  <si>
    <t>Гарын үсэг</t>
  </si>
  <si>
    <t>"Монгол шуудан" ХК-ийн</t>
  </si>
  <si>
    <t>2026-02 улирлын санхүүгийн тайлангийн</t>
  </si>
  <si>
    <t>бодит байдлын тухай мэдэгдэл</t>
  </si>
  <si>
    <t xml:space="preserve">2026 оны 07 дугаар сарын 25-ны өдөр </t>
  </si>
  <si>
    <t>        Гүйцэтгэх захирал Г.Тэлмэн, Ерөнхий нягтлан бодогч Б.Нарандулам, бид манай аж ахуйн нэгжийн 2026 оны 06 дугаар сарын 30-ны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18.1 дэх заалтын дагуу үнэн зөв, бүрэн тусгасан болохыг баталж байна. Үүнд:</t>
  </si>
  <si>
    <t>1. Бүх ажил гүйлгээ бодитоор гарсан бөгөөд холбогдох анхан шатны баримтыг үндэслэн нягтлан бодох бүртгэл, санхүүгийн тайланд үнэн зөв тусгасан.</t>
  </si>
  <si>
    <t>2. Санхүүгийн тайланд тусгагдсан бүх тооцоолол үнэн зөв хийгдсэн.</t>
  </si>
  <si>
    <t>3. Аж ахуйн нэгжийн үйл ажиллагааны эдийн засаг, санхүүгийн бүхий л үйл явцыг иж бүрэн хамарсан.</t>
  </si>
  <si>
    <t>4. Тайлант үеийн үр дүнд өмнөх оны ажил гүйлгээнээс шилжин тусгагдаагүй, мөн тайлант оны ажил гүйлгээнээс орхигдсон зүйл байхгүй.</t>
  </si>
  <si>
    <t>5. Бүх хөрөнгө, авлага, өр төлбөр, орлого, зардлыг холбогдох Санхүүгийн тайлагналын олон улсын стандартын дагуу үнэн зөв тусгасан.</t>
  </si>
  <si>
    <t>6. Энэ тайланд тусгагдсан бүхий л зүйл манай байгууллагын албан ёсны өмчлөлд байдаг бөгөөд орхигдсон зүйл үгүй болно.</t>
  </si>
  <si>
    <t>Гүйцэтгэх захирал                                     ________________  /Г.Тэлмэн/</t>
  </si>
  <si>
    <t>Ерөнхий нягтлан бодогч         ________________  /Б.Нарандулам/</t>
  </si>
  <si>
    <t>СТ -1</t>
  </si>
  <si>
    <t>САНХҮҮ БАЙДЛЫН ТАЙЛАН</t>
  </si>
  <si>
    <t>Монгол шуудан ХК</t>
  </si>
  <si>
    <t>Тайлант хугацаа:</t>
  </si>
  <si>
    <t>2026-01-01 - 2026-06-30</t>
  </si>
  <si>
    <t>(төгрөгөөр)</t>
  </si>
  <si>
    <t>Мөрийн дугаар</t>
  </si>
  <si>
    <t>Үзүүлэлт</t>
  </si>
  <si>
    <t>ХӨРӨНГӨ</t>
  </si>
  <si>
    <t xml:space="preserve">                               -  </t>
  </si>
  <si>
    <t xml:space="preserve">                                   -  </t>
  </si>
  <si>
    <t>Эргэлтийн хөрөнгө</t>
  </si>
  <si>
    <t>1.1.1</t>
  </si>
  <si>
    <t>Мөнгө,түүнтэй адилтгах хөрөнгө</t>
  </si>
  <si>
    <t>1.1.2</t>
  </si>
  <si>
    <t>Дансны авлага</t>
  </si>
  <si>
    <t>1.1.3</t>
  </si>
  <si>
    <t>Татвар, НДШ – ийн авлага</t>
  </si>
  <si>
    <t>1.1.4</t>
  </si>
  <si>
    <t>Бусад авлага</t>
  </si>
  <si>
    <t>1.1.5</t>
  </si>
  <si>
    <t>Бусад санхүүгийн хөрөнгө</t>
  </si>
  <si>
    <t>1.1.6</t>
  </si>
  <si>
    <t>Бараа материал</t>
  </si>
  <si>
    <t>1.1.7</t>
  </si>
  <si>
    <t>Урьдчилж төлсөн зардал/тооцоо</t>
  </si>
  <si>
    <t>1.1.8</t>
  </si>
  <si>
    <t>Бусад эргэлтийн хөрөнгө</t>
  </si>
  <si>
    <t>1.1.9</t>
  </si>
  <si>
    <t>Борлуулах зорилгоор эзэмшиж буй эргэлтийн бус хөрөнгө (борлуулах бүлэг хөрөнгө)</t>
  </si>
  <si>
    <t>1.1.10</t>
  </si>
  <si>
    <t>1.1.20</t>
  </si>
  <si>
    <t>Эргэлтийн хөрөнгийн дүн</t>
  </si>
  <si>
    <t>Эргэлтийн бус хөрөнгө</t>
  </si>
  <si>
    <t>1.2.1</t>
  </si>
  <si>
    <t>Үндсэн хөрөнгө</t>
  </si>
  <si>
    <t>1.2.2</t>
  </si>
  <si>
    <t>Биет бус хөрөнгө</t>
  </si>
  <si>
    <t>1.2.3</t>
  </si>
  <si>
    <t>Биологийн хөрөнгө</t>
  </si>
  <si>
    <t>1.2.4</t>
  </si>
  <si>
    <t>Урт хугацаат хөрөнгө оруулалт</t>
  </si>
  <si>
    <t>1.2.5</t>
  </si>
  <si>
    <t>Хайгуул ба үнэлгээний хөрөнгө</t>
  </si>
  <si>
    <t>1.2.6</t>
  </si>
  <si>
    <t>Хойшлогдсон татварын хөрөнгө</t>
  </si>
  <si>
    <t>1.2.7</t>
  </si>
  <si>
    <t>Хөрөнгө оруулалтын зориулалттай үл хөдлөх хөрөнгө</t>
  </si>
  <si>
    <t>1.2.9</t>
  </si>
  <si>
    <t>1.2.20</t>
  </si>
  <si>
    <t>Эргэлтийн бус хөрөнгийн дүн</t>
  </si>
  <si>
    <t>НИЙТ ХӨРӨНГИЙН ДҮН</t>
  </si>
  <si>
    <t>ӨР ТӨЛБӨР БА ЭЗЭМШИГЧДИЙН ӨМЧ</t>
  </si>
  <si>
    <t>2.1.</t>
  </si>
  <si>
    <t>Өр төлбөр</t>
  </si>
  <si>
    <t>2.1.1</t>
  </si>
  <si>
    <t>Богино хугацаат өр төлбөр</t>
  </si>
  <si>
    <t>2.1.1.1</t>
  </si>
  <si>
    <t>Дансны өглөг</t>
  </si>
  <si>
    <t>2.1.1.2</t>
  </si>
  <si>
    <t>Цалингийн өглөг</t>
  </si>
  <si>
    <t>2.1.1.3</t>
  </si>
  <si>
    <t>Татварын өр</t>
  </si>
  <si>
    <t>2.1.1.4</t>
  </si>
  <si>
    <t>НДШ - ийн өглөг</t>
  </si>
  <si>
    <t>2.1.1.5</t>
  </si>
  <si>
    <t>Богино хугацаат зээл</t>
  </si>
  <si>
    <t>2.1.1.6</t>
  </si>
  <si>
    <t>Хүүний өглөг</t>
  </si>
  <si>
    <t>2.1.1.7</t>
  </si>
  <si>
    <t>Ногдол ашгийн өглөг</t>
  </si>
  <si>
    <t>2.1.1.8</t>
  </si>
  <si>
    <t>Урьдчилж орсон орлого</t>
  </si>
  <si>
    <t>2.1.1.9</t>
  </si>
  <si>
    <t>Нөөц /өр төлбөр/</t>
  </si>
  <si>
    <t>2.1.1.10</t>
  </si>
  <si>
    <t>Бусад богино хугацаат өр төлбөр</t>
  </si>
  <si>
    <t>2.1.1.11</t>
  </si>
  <si>
    <t>Борлуулах зорилгоор эзэмшиж буй эргэлтийн бус хөрөнгө (борлуулах бүлэг хөрөнгө) - нд хамаарах өр төлбөр</t>
  </si>
  <si>
    <t>2.1.1.13</t>
  </si>
  <si>
    <t>Богино хугацаат өр төлбөрийн дүн</t>
  </si>
  <si>
    <t>2.1.2</t>
  </si>
  <si>
    <t>Урт хугацаат өр төлбөр</t>
  </si>
  <si>
    <t>2.1.2.1</t>
  </si>
  <si>
    <t>Урт хугацаат зээл</t>
  </si>
  <si>
    <t>2.1.2.2</t>
  </si>
  <si>
    <t>2.1.2.3</t>
  </si>
  <si>
    <t>Урт хугацаат бондын өглөг</t>
  </si>
  <si>
    <t>2.1.2.4</t>
  </si>
  <si>
    <t>Хойшлогдсон татварын өр</t>
  </si>
  <si>
    <t>2..1.2.6</t>
  </si>
  <si>
    <t>Урт хугацаат өр төлбөрийн дүн</t>
  </si>
  <si>
    <t>Нийт өр төлбөрийн дүн</t>
  </si>
  <si>
    <t>Эздийн өмч</t>
  </si>
  <si>
    <t>2.3.1</t>
  </si>
  <si>
    <t>-       хувийн</t>
  </si>
  <si>
    <t>-       хувьцаат</t>
  </si>
  <si>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</si>
  <si>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</si>
  <si>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</si>
  <si>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</si>
  <si>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</si>
  <si>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</si>
  <si>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</si>
  <si>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</si>
  <si>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</si>
  <si>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</si>
  <si>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</si>
  <si>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</si>
  <si>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2.3.10</t>
  </si>
  <si>
    <t>Эздийн өмчийн дүн</t>
  </si>
  <si>
    <t>ӨР ТӨЛБӨР БА ЭЗДИЙН ӨМЧИЙН ДҮН</t>
  </si>
  <si>
    <t>Гүйцэтгэх захирал</t>
  </si>
  <si>
    <t>.............................................../Г.Тэлмэн/</t>
  </si>
  <si>
    <t>Нягтлан бодогч</t>
  </si>
  <si>
    <t>............................................../Б.Нарандулам /</t>
  </si>
  <si>
    <t>СТ -2</t>
  </si>
  <si>
    <t>ОРЛОГО ҮР ДҮНГИЙН ТАЙЛАН</t>
  </si>
  <si>
    <t>Мөр</t>
  </si>
  <si>
    <t>Борлуулалтын орлого (Цэвэр)</t>
  </si>
  <si>
    <t>Борлуулалтын өртөг</t>
  </si>
  <si>
    <t>Нийт ашиг (алдагдал)</t>
  </si>
  <si>
    <t>Түрээсийн орлого</t>
  </si>
  <si>
    <t>Хүүний орлого</t>
  </si>
  <si>
    <t>Ногдол ашгийн орлого</t>
  </si>
  <si>
    <t xml:space="preserve">                                         -  </t>
  </si>
  <si>
    <t>Эрхийн шимтгэлийн орлого</t>
  </si>
  <si>
    <t>Бусад орлого</t>
  </si>
  <si>
    <t>Ерөнхий ба удирдлагын зардал</t>
  </si>
  <si>
    <t>Санхүүгийн зардал</t>
  </si>
  <si>
    <t>Бусад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</si>
  <si>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</si>
  <si>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</si>
  <si>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</si>
  <si>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борлуулсанаас үүссэн олз (гарз)</t>
  </si>
  <si>
    <t>Бусад ашиг (алдагдал)</t>
  </si>
  <si>
    <t>Татвар төлөхийн өмнөх ашиг (алдагдал)</t>
  </si>
  <si>
    <t>Орлогын татварын зардал</t>
  </si>
  <si>
    <t>Татварын дараах ашиг ( алдагдал)</t>
  </si>
  <si>
    <t>Зогсоосон үйл ажиллагааны татварын дараах ашиг (алдагдал)</t>
  </si>
  <si>
    <t>Тайлант үеийн цэвэр ашиг (алдагдал)</t>
  </si>
  <si>
    <t>Бусад дэлгэрэнгүй орлого</t>
  </si>
  <si>
    <t>Хөрөнгийн дахин үнэлгээний нэмэгдлийн зөрүү</t>
  </si>
  <si>
    <t>Бусад олз гарз</t>
  </si>
  <si>
    <t> .............................................../Г.Тэлмэн/</t>
  </si>
  <si>
    <t>............................................../Б.Нарандулам/</t>
  </si>
  <si>
    <t>СТ -3</t>
  </si>
  <si>
    <t>ӨМЧИЙН ӨӨРЧЛӨЛТИЙН ТАЙЛАН</t>
  </si>
  <si>
    <t>Д/д</t>
  </si>
  <si>
    <t>Өмч</t>
  </si>
  <si>
    <t>Нийт дүн</t>
  </si>
  <si>
    <t xml:space="preserve">              -  </t>
  </si>
  <si>
    <t xml:space="preserve">                     -  </t>
  </si>
  <si>
    <t>Нягтлан бодох бүртгэлийн бодлогын өөрчлөлтийн нөлөө, алдааны залруулга</t>
  </si>
  <si>
    <t xml:space="preserve">                          -  </t>
  </si>
  <si>
    <t xml:space="preserve">                       -  </t>
  </si>
  <si>
    <t xml:space="preserve">                         -  </t>
  </si>
  <si>
    <t>Залруулсан үлдэгдэл</t>
  </si>
  <si>
    <t>Зарласан ногдол ашиг</t>
  </si>
  <si>
    <t>Дахин үнэлгээний нэмэгдлийн хэрэгжсэн дүн</t>
  </si>
  <si>
    <t>Өмчид гарсан өөрчлөлт</t>
  </si>
  <si>
    <t>СТ -4</t>
  </si>
  <si>
    <t>МӨНГӨН ГҮЙЛГЭЭНИЙ ТАЙЛАН</t>
  </si>
  <si>
    <t>Үндсэн үйл ажиллагааны мөнгөн гүйлгээ</t>
  </si>
  <si>
    <t>Мөнгөн орлогын дүн (+)</t>
  </si>
  <si>
    <t>Бараа борлуулсан, үйлчилгээ үзүүлсний орлого</t>
  </si>
  <si>
    <t>Эрхийн шимтгэл, хүлээн авсан мөнгө</t>
  </si>
  <si>
    <t>Даатгалын нөхвөрөөс хүлээн авсан мөнгө</t>
  </si>
  <si>
    <t>Буцаан авсан албан татвар</t>
  </si>
  <si>
    <t>Татаас, санхүүжилтийн орлого</t>
  </si>
  <si>
    <t>ҮҮА-ны бусад мөнгөн орлого</t>
  </si>
  <si>
    <t>Мөнгөн зарлагын дүн (-)</t>
  </si>
  <si>
    <t>Ажиллагчдад төлсөн</t>
  </si>
  <si>
    <t>Нийгмийн даатгалын байгууллагад төлсөн</t>
  </si>
  <si>
    <t>Бараа материал худалдан авахад төлсөн</t>
  </si>
  <si>
    <t>Ашиглалтын зардалд төлсөн</t>
  </si>
  <si>
    <t>Хүүний төлбөрт төлсөн</t>
  </si>
  <si>
    <t>Түлш шатахуун, тээврийн хөлс, сэлбэг хэрэгсэлд төлсөн</t>
  </si>
  <si>
    <t>Татварын байгууллагад төлсөн</t>
  </si>
  <si>
    <t>1.2.8</t>
  </si>
  <si>
    <t>Даатгалын төлбөрт төлсөн</t>
  </si>
  <si>
    <t>ҮҮА-ны бусад мөнгөн зарлага</t>
  </si>
  <si>
    <t>Үндсэн үйл ажиллагааны цэвэр мөнгөн гүйлгээний дүн</t>
  </si>
  <si>
    <t>Хөрөнгө оруулалтын үйл ажиллагааны мөнгөн гүйлгээ</t>
  </si>
  <si>
    <t>Үндсэн хөрөнгө борлуулсны орлого</t>
  </si>
  <si>
    <t>Биет бус хөрөнгө борлуулсны орлого</t>
  </si>
  <si>
    <t>2.1.3</t>
  </si>
  <si>
    <t>Хөрөнгө оруулалт борлуулсны орлого</t>
  </si>
  <si>
    <t>2.1.4</t>
  </si>
  <si>
    <t>Бусад урт хугацаат хөрөнгө борлуулсны орлого</t>
  </si>
  <si>
    <t>2.1.5</t>
  </si>
  <si>
    <t>Бусдад олгосон зээл, мөнгөн урьдчилгааны буцаан төлөлт</t>
  </si>
  <si>
    <t>2.1.6</t>
  </si>
  <si>
    <t>Хүлээн авсан хүүний орлого</t>
  </si>
  <si>
    <t>2.1.7</t>
  </si>
  <si>
    <t>Хүлээн авсан ногдол ашиг</t>
  </si>
  <si>
    <t>2.1.8</t>
  </si>
  <si>
    <t>ХО бусад мөнгөн орлого</t>
  </si>
  <si>
    <t>2.2.1</t>
  </si>
  <si>
    <t>Үндсэн хөрөнгө олж эзэмшихэд төлсөн</t>
  </si>
  <si>
    <t>2.2.2</t>
  </si>
  <si>
    <t>Биет бус хөрөнгө олж эзэмшихэд төлсөн</t>
  </si>
  <si>
    <t>2.2.3</t>
  </si>
  <si>
    <t>Хөрөнгө оруулалт олж эзэмшихэд төлсөн</t>
  </si>
  <si>
    <t>2.2.4</t>
  </si>
  <si>
    <t>Бусад урт хугацаат хөрөнгө олж эзэмшихэд төлсөн</t>
  </si>
  <si>
    <t>2.2.5</t>
  </si>
  <si>
    <t>Буцаан олгосон зээл болон урьдчилгаа</t>
  </si>
  <si>
    <t>2.2.6</t>
  </si>
  <si>
    <t>ХО бусад мөнгөн зарлага</t>
  </si>
  <si>
    <t>Хөрөнгө оруулалтын үйл ажиллагааны цэвэр мөнгөн гүйлгээний дүн</t>
  </si>
  <si>
    <t>Санхүүгийн үйл ажиллагааны мөнгөн гүйлгээ</t>
  </si>
  <si>
    <t>3.1.1</t>
  </si>
  <si>
    <t>Зээл авсан, өрийн үнэт цаас гаргаснаас хүлээн авсан</t>
  </si>
  <si>
    <t>3.1.2</t>
  </si>
  <si>
    <t>Хувьцаа болон өмчийн бусад үнэт цаас гаргаснаас хүлээн авсан</t>
  </si>
  <si>
    <t>3.1.3</t>
  </si>
  <si>
    <t>Төрөл бүрийн хандив</t>
  </si>
  <si>
    <t>3.1.4</t>
  </si>
  <si>
    <t>СҮА-ны бусад мөнгөн орлого</t>
  </si>
  <si>
    <t>3.2.1</t>
  </si>
  <si>
    <t>Зээл, өрийн үнэт цаасны төлбөрт төлсөн мөнгө</t>
  </si>
  <si>
    <t>3.2.2</t>
  </si>
  <si>
    <t>Санхүүгийн түрээсийн өглөгт төлсөн</t>
  </si>
  <si>
    <t>3.2.3</t>
  </si>
  <si>
    <t>Хувьцаа буцаан худалдан авахад төлсөн</t>
  </si>
  <si>
    <t>3.2.4</t>
  </si>
  <si>
    <t>Төлсөн ногдол ашиг</t>
  </si>
  <si>
    <t>3.2.5</t>
  </si>
  <si>
    <t>СҮА-ны бусад мөнгөн зарлага</t>
  </si>
  <si>
    <t>Санхүүгийн үйл ажиллагааны цэвэр мөнгөн гүйлгээний дүн</t>
  </si>
  <si>
    <t>валютын ханшийн зөрүү</t>
  </si>
  <si>
    <t>Бүх цэвэр мөнгөн гүйлгээ</t>
  </si>
  <si>
    <t>Мөнгө, түүнтэй адилтгах хөрөнгийн эхний үлдэгдэл</t>
  </si>
  <si>
    <t>Мөнгө, түүнтэй адилтгах хөрөнгийн эцсийн үлдэгдэл</t>
  </si>
  <si>
    <t>check</t>
  </si>
  <si>
    <t>2026 оны 06-р сарын 30-aaрх үлдэгдэл</t>
  </si>
  <si>
    <t>2.3.1.1</t>
  </si>
  <si>
    <t>2.3.1.2</t>
  </si>
  <si>
    <t>Өмч:</t>
  </si>
  <si>
    <t>--төрийн</t>
  </si>
  <si>
    <t>2.3.1.3</t>
  </si>
  <si>
    <t>2025 оны 12-р сарын 31-ээрх үлдэгдэл</t>
  </si>
  <si>
    <t xml:space="preserve">2024 оны 12-р сарын 31-ээрх үлдэгдэл </t>
  </si>
  <si>
    <t>Тайлант оны гүйцэтгэл 2026-06-30</t>
  </si>
  <si>
    <t>Өмнөх оны гүйцэтгэл 2025-12-31</t>
  </si>
  <si>
    <t xml:space="preserve">Эцсийн үлдэгдэл 2026-06-30 </t>
  </si>
  <si>
    <t>Нийт дэлгэрэнгүй орлогын дүн</t>
  </si>
  <si>
    <t>Борлуулалт, маркетингийн зардал</t>
  </si>
  <si>
    <t xml:space="preserve">ТӨР </t>
  </si>
  <si>
    <t xml:space="preserve">ХУВИЙН </t>
  </si>
  <si>
    <t>Эхний үлдэгдэл                 2025-12-31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</si>
</sst>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8"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000000"/>
      <name val="Calibri"/>
      <family val="2"/>
      <scheme val="minor"/>
    </font>
    <font>
      <sz val="10"/>
      <color rgb="FF000000"/>
      <name val="Calibri"/>
      <family val="2"/>
      <scheme val="minor"/>
    </font>
    <font>
      <sz val="11"/>
      <color rgb="FF000000"/>
      <name val="Arial"/>
      <family val="2"/>
    </font>
    <font>
      <sz val="10"/>
      <color rgb="FF000000"/>
      <name val="Times New Roman"/>
      <family val="1"/>
    </font>
    <font>
      <b/>
      <sz val="10"/>
      <color rgb="FF000000"/>
      <name val="Arial"/>
      <family val="2"/>
    </font>
    <font>
      <b/>
      <sz val="11"/>
      <color rgb="FF000000"/>
      <name val="Arial"/>
      <family val="2"/>
    </font>
    <font>
      <sz val="10"/>
      <color rgb="FF000000"/>
      <name val="Arial"/>
      <family val="2"/>
    </font>
    <font>
      <b/>
      <sz val="10"/>
      <name val="Arial"/>
      <family val="2"/>
    </font>
    <font>
      <sz val="10"/>
      <color rgb="FFFFFFFF"/>
      <name val="Arial"/>
      <family val="2"/>
    </font>
    <font>
      <sz val="11"/>
      <color rgb="FF00000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DA5A5"/>
        <bgColor rgb="FF000000"/>
      </patternFill>
    </fill>
    <fill>
      <patternFill patternType="solid">
        <fgColor rgb="FFFFFFFF"/>
        <bgColor rgb="FF000000"/>
      </patternFill>
    </fill>
    <fill>
      <patternFill patternType="solid">
        <fgColor rgb="FFC2BCBC"/>
        <bgColor rgb="FF000000"/>
      </patternFill>
    </fill>
    <fill>
      <patternFill patternType="solid">
        <fgColor rgb="FFD1CBCB"/>
        <bgColor rgb="FF000000"/>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s>
  <cellStyleXfs count="44">
    <xf numFmtId="0" fontId="0" fillId="0" borderId="0"/>
    <xf numFmtId="43" fontId="27"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27" fillId="0" borderId="0" applyFont="0" applyFill="0" applyBorder="0" applyAlignment="0" applyProtection="0"/>
  </cellStyleXfs>
  <cellXfs count="114">
    <xf numFmtId="0" fontId="0" fillId="0" borderId="0" xfId="0"/>
    <xf numFmtId="0" fontId="18" fillId="0" borderId="0" xfId="0" applyFont="1"/>
    <xf numFmtId="0" fontId="20" fillId="0" borderId="0" xfId="0" applyFont="1"/>
    <xf numFmtId="0" fontId="20" fillId="0" borderId="0" xfId="0" applyFont="1" applyAlignment="1">
      <alignment horizontal="left" vertical="center" wrapText="1"/>
    </xf>
    <xf numFmtId="0" fontId="20" fillId="0" borderId="0" xfId="0" applyFont="1" applyAlignment="1">
      <alignment wrapText="1"/>
    </xf>
    <xf numFmtId="0" fontId="20" fillId="0" borderId="10" xfId="0" applyFont="1" applyBorder="1" applyAlignment="1">
      <alignment wrapText="1"/>
    </xf>
    <xf numFmtId="0" fontId="20" fillId="0" borderId="11" xfId="0" applyFont="1" applyBorder="1" applyAlignment="1">
      <alignment wrapText="1"/>
    </xf>
    <xf numFmtId="0" fontId="21" fillId="0" borderId="0" xfId="0" applyFont="1" applyAlignment="1">
      <alignment horizontal="center" vertical="center" wrapText="1"/>
    </xf>
    <xf numFmtId="0" fontId="20" fillId="0" borderId="0" xfId="0" applyFont="1" applyAlignment="1">
      <alignment horizontal="left" wrapText="1"/>
    </xf>
    <xf numFmtId="0" fontId="20" fillId="0" borderId="0" xfId="0" applyFont="1" applyAlignment="1">
      <alignment horizontal="center" wrapText="1"/>
    </xf>
    <xf numFmtId="0" fontId="21" fillId="0" borderId="0" xfId="0" applyFont="1" applyAlignment="1">
      <alignment wrapText="1"/>
    </xf>
    <xf numFmtId="0" fontId="21" fillId="0" borderId="0" xfId="0" applyFont="1" applyAlignment="1">
      <alignment horizontal="right" wrapText="1"/>
    </xf>
    <xf numFmtId="0" fontId="20" fillId="0" borderId="0" xfId="0" applyFont="1" applyAlignment="1">
      <alignment horizontal="center" vertical="center" wrapText="1"/>
    </xf>
    <xf numFmtId="0" fontId="23" fillId="0" borderId="0" xfId="0" applyFont="1" applyAlignment="1">
      <alignment horizontal="center" wrapText="1"/>
    </xf>
    <xf numFmtId="0" fontId="19" fillId="0" borderId="0" xfId="0" applyFont="1" applyAlignment="1">
      <alignment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0" fillId="0" borderId="15" xfId="0" applyFont="1" applyBorder="1" applyAlignment="1">
      <alignment wrapText="1"/>
    </xf>
    <xf numFmtId="0" fontId="20" fillId="0" borderId="16" xfId="0" applyFont="1" applyBorder="1" applyAlignment="1">
      <alignment wrapText="1"/>
    </xf>
    <xf numFmtId="0" fontId="20" fillId="0" borderId="0" xfId="0" applyFont="1" applyAlignment="1">
      <alignment vertical="center"/>
    </xf>
    <xf numFmtId="0" fontId="24" fillId="0" borderId="0" xfId="0" applyFont="1"/>
    <xf numFmtId="0" fontId="24" fillId="0" borderId="0" xfId="0" applyFont="1" applyAlignment="1">
      <alignment wrapText="1"/>
    </xf>
    <xf numFmtId="0" fontId="24" fillId="0" borderId="0" xfId="0" applyFont="1" applyAlignment="1">
      <alignment vertical="center"/>
    </xf>
    <xf numFmtId="0" fontId="24" fillId="0" borderId="0" xfId="0" applyFont="1" applyAlignment="1">
      <alignment horizontal="left" vertical="center"/>
    </xf>
    <xf numFmtId="0" fontId="24" fillId="0" borderId="0" xfId="0" applyFont="1" applyAlignment="1">
      <alignment horizontal="right" vertical="center" wrapText="1"/>
    </xf>
    <xf numFmtId="0" fontId="22" fillId="0" borderId="0" xfId="0" applyFont="1" applyAlignment="1">
      <alignment horizontal="right" vertical="center" wrapText="1"/>
    </xf>
    <xf numFmtId="0" fontId="24" fillId="0" borderId="0" xfId="0" applyFont="1" applyAlignment="1">
      <alignment horizontal="center" vertical="center" wrapText="1"/>
    </xf>
    <xf numFmtId="0" fontId="24" fillId="0" borderId="0" xfId="0" applyFont="1" applyAlignment="1">
      <alignment horizontal="left" vertical="center" wrapText="1"/>
    </xf>
    <xf numFmtId="0" fontId="22" fillId="0" borderId="0" xfId="0" applyFont="1" applyAlignment="1">
      <alignment horizontal="left" vertical="center" wrapText="1"/>
    </xf>
    <xf numFmtId="0" fontId="22" fillId="33" borderId="15" xfId="0" applyFont="1" applyFill="1" applyBorder="1" applyAlignment="1">
      <alignment horizontal="left" vertical="center" wrapText="1"/>
    </xf>
    <xf numFmtId="0" fontId="22" fillId="33" borderId="16" xfId="0" applyFont="1" applyFill="1" applyBorder="1" applyAlignment="1">
      <alignment horizontal="center" vertical="center" wrapText="1"/>
    </xf>
    <xf numFmtId="0" fontId="24" fillId="0" borderId="15" xfId="0" applyFont="1" applyBorder="1" applyAlignment="1">
      <alignment horizontal="left" vertical="center" wrapText="1"/>
    </xf>
    <xf numFmtId="0" fontId="22" fillId="0" borderId="15" xfId="0" applyFont="1" applyBorder="1" applyAlignment="1">
      <alignment horizontal="left" vertical="center" wrapText="1"/>
    </xf>
    <xf numFmtId="0" fontId="24" fillId="0" borderId="16" xfId="0" applyFont="1" applyBorder="1" applyAlignment="1">
      <alignment horizontal="left" vertical="center" wrapText="1"/>
    </xf>
    <xf numFmtId="0" fontId="22" fillId="0" borderId="16" xfId="0" applyFont="1" applyBorder="1" applyAlignment="1">
      <alignment horizontal="left" vertical="center" wrapText="1"/>
    </xf>
    <xf numFmtId="43" fontId="24" fillId="0" borderId="0" xfId="1" applyFont="1" applyAlignment="1">
      <alignment vertical="center"/>
    </xf>
    <xf numFmtId="43" fontId="24" fillId="0" borderId="16" xfId="1" applyFont="1" applyBorder="1" applyAlignment="1">
      <alignment horizontal="right" vertical="center" wrapText="1"/>
    </xf>
    <xf numFmtId="43" fontId="22" fillId="0" borderId="16" xfId="1" applyFont="1" applyBorder="1" applyAlignment="1">
      <alignment horizontal="right" vertical="center" wrapText="1"/>
    </xf>
    <xf numFmtId="43" fontId="24" fillId="0" borderId="0" xfId="0" applyNumberFormat="1" applyFont="1" applyAlignment="1">
      <alignment vertical="center"/>
    </xf>
    <xf numFmtId="43" fontId="25" fillId="34" borderId="16" xfId="1" applyFont="1" applyFill="1" applyBorder="1" applyAlignment="1">
      <alignment horizontal="right" vertical="center" wrapText="1"/>
    </xf>
    <xf numFmtId="0" fontId="24" fillId="0" borderId="0" xfId="0" applyFont="1" applyAlignment="1">
      <alignment vertical="center" wrapText="1"/>
    </xf>
    <xf numFmtId="0" fontId="24" fillId="0" borderId="0" xfId="0" applyFont="1" applyAlignment="1">
      <alignment horizontal="center" vertical="center"/>
    </xf>
    <xf numFmtId="0" fontId="22" fillId="35" borderId="15" xfId="0" applyFont="1" applyFill="1" applyBorder="1" applyAlignment="1">
      <alignment horizontal="center" vertical="center" wrapText="1"/>
    </xf>
    <xf numFmtId="0" fontId="22" fillId="35" borderId="16" xfId="0" applyFont="1" applyFill="1" applyBorder="1" applyAlignment="1">
      <alignment horizontal="center" vertical="center" wrapText="1"/>
    </xf>
    <xf numFmtId="0" fontId="24"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0" xfId="0" applyFont="1" applyAlignment="1">
      <alignment horizontal="right" wrapText="1"/>
    </xf>
    <xf numFmtId="0" fontId="22" fillId="0" borderId="0" xfId="0" applyFont="1" applyAlignment="1">
      <alignment wrapText="1"/>
    </xf>
    <xf numFmtId="0" fontId="24" fillId="0" borderId="0" xfId="0" applyFont="1" applyAlignment="1">
      <alignment horizontal="right" vertical="center"/>
    </xf>
    <xf numFmtId="0" fontId="22" fillId="0" borderId="0" xfId="0" applyFont="1" applyAlignment="1">
      <alignment vertical="center" wrapText="1"/>
    </xf>
    <xf numFmtId="0" fontId="22" fillId="36" borderId="15" xfId="0" applyFont="1" applyFill="1" applyBorder="1" applyAlignment="1">
      <alignment horizontal="right" vertical="center" wrapText="1"/>
    </xf>
    <xf numFmtId="0" fontId="22" fillId="36" borderId="16" xfId="0" applyFont="1" applyFill="1" applyBorder="1" applyAlignment="1">
      <alignment horizontal="center" vertical="center" wrapText="1"/>
    </xf>
    <xf numFmtId="0" fontId="24" fillId="0" borderId="15" xfId="0" applyFont="1" applyBorder="1" applyAlignment="1">
      <alignment horizontal="right" vertical="center" wrapText="1"/>
    </xf>
    <xf numFmtId="43" fontId="24" fillId="0" borderId="16" xfId="1" applyFont="1" applyBorder="1" applyAlignment="1">
      <alignment horizontal="left" vertical="center" wrapText="1"/>
    </xf>
    <xf numFmtId="0" fontId="22" fillId="0" borderId="15" xfId="0" applyFont="1" applyBorder="1" applyAlignment="1">
      <alignment horizontal="right" vertical="center" wrapText="1"/>
    </xf>
    <xf numFmtId="43" fontId="22" fillId="0" borderId="16" xfId="1" applyFont="1" applyBorder="1" applyAlignment="1">
      <alignment horizontal="left" vertical="center" wrapText="1"/>
    </xf>
    <xf numFmtId="43" fontId="24" fillId="34" borderId="16" xfId="1" applyFont="1" applyFill="1" applyBorder="1" applyAlignment="1">
      <alignment horizontal="left" vertical="center" wrapText="1"/>
    </xf>
    <xf numFmtId="43" fontId="24" fillId="0" borderId="0" xfId="0" applyNumberFormat="1" applyFont="1" applyAlignment="1">
      <alignment horizontal="left" vertical="center"/>
    </xf>
    <xf numFmtId="0" fontId="26" fillId="0" borderId="15" xfId="0" applyFont="1" applyBorder="1" applyAlignment="1">
      <alignment horizontal="right" vertical="center" wrapText="1"/>
    </xf>
    <xf numFmtId="0" fontId="26" fillId="0" borderId="16" xfId="0" applyFont="1" applyBorder="1" applyAlignment="1">
      <alignment horizontal="left" vertical="center" wrapText="1"/>
    </xf>
    <xf numFmtId="43" fontId="26" fillId="0" borderId="16" xfId="1" applyFont="1" applyBorder="1" applyAlignment="1">
      <alignment horizontal="left" vertical="center" wrapText="1"/>
    </xf>
    <xf numFmtId="0" fontId="22" fillId="37" borderId="15" xfId="0" applyFont="1" applyFill="1" applyBorder="1" applyAlignment="1">
      <alignment horizontal="center" vertical="center" wrapText="1"/>
    </xf>
    <xf numFmtId="0" fontId="22" fillId="37" borderId="16" xfId="0" applyFont="1" applyFill="1" applyBorder="1" applyAlignment="1">
      <alignment horizontal="left" vertical="center" wrapText="1"/>
    </xf>
    <xf numFmtId="43" fontId="22" fillId="37" borderId="16" xfId="1" applyFont="1" applyFill="1" applyBorder="1" applyAlignment="1">
      <alignment horizontal="right" vertical="center" wrapText="1"/>
    </xf>
    <xf numFmtId="0" fontId="22" fillId="0" borderId="20" xfId="0" applyFont="1" applyBorder="1" applyAlignment="1">
      <alignment horizontal="left" vertical="center" wrapText="1"/>
    </xf>
    <xf numFmtId="0" fontId="24" fillId="0" borderId="10" xfId="0" applyNumberFormat="1" applyFont="1" applyBorder="1" applyAlignment="1">
      <alignment horizontal="left" vertical="center" wrapText="1"/>
    </xf>
    <xf numFmtId="0" fontId="22" fillId="0" borderId="19" xfId="0" applyFont="1" applyBorder="1" applyAlignment="1">
      <alignment horizontal="left" vertical="center" wrapText="1"/>
    </xf>
    <xf numFmtId="0" fontId="22" fillId="0" borderId="10" xfId="0" applyFont="1" applyBorder="1" applyAlignment="1">
      <alignment vertical="center"/>
    </xf>
    <xf numFmtId="0" fontId="22" fillId="37" borderId="15" xfId="0" applyFont="1" applyFill="1" applyBorder="1" applyAlignment="1">
      <alignment horizontal="right" vertical="center" wrapText="1"/>
    </xf>
    <xf numFmtId="43" fontId="22" fillId="37" borderId="16" xfId="1" applyFont="1" applyFill="1" applyBorder="1" applyAlignment="1">
      <alignment horizontal="left" vertical="center" wrapText="1"/>
    </xf>
    <xf numFmtId="0" fontId="22" fillId="38" borderId="15" xfId="0" applyFont="1" applyFill="1" applyBorder="1" applyAlignment="1">
      <alignment horizontal="center" vertical="center" wrapText="1"/>
    </xf>
    <xf numFmtId="0" fontId="22" fillId="38" borderId="16" xfId="0" applyFont="1" applyFill="1" applyBorder="1" applyAlignment="1">
      <alignment horizontal="left" vertical="center" wrapText="1"/>
    </xf>
    <xf numFmtId="0" fontId="24" fillId="38" borderId="16" xfId="0" applyFont="1" applyFill="1" applyBorder="1" applyAlignment="1">
      <alignment horizontal="left" vertical="center" wrapText="1"/>
    </xf>
    <xf numFmtId="43" fontId="22" fillId="38" borderId="16" xfId="1" applyFont="1" applyFill="1" applyBorder="1" applyAlignment="1">
      <alignment horizontal="right" vertical="center"/>
    </xf>
    <xf numFmtId="43" fontId="22" fillId="39" borderId="16" xfId="1" applyFont="1" applyFill="1" applyBorder="1" applyAlignment="1">
      <alignment horizontal="right" vertical="center"/>
    </xf>
    <xf numFmtId="0" fontId="24" fillId="38" borderId="15" xfId="0" applyFont="1" applyFill="1" applyBorder="1" applyAlignment="1">
      <alignment horizontal="center" vertical="center" wrapText="1"/>
    </xf>
    <xf numFmtId="0" fontId="24" fillId="38" borderId="19" xfId="0" applyFont="1" applyFill="1" applyBorder="1" applyAlignment="1">
      <alignment horizontal="center" vertical="center" wrapText="1"/>
    </xf>
    <xf numFmtId="0" fontId="22" fillId="35" borderId="20" xfId="0" applyFont="1" applyFill="1" applyBorder="1" applyAlignment="1">
      <alignment horizontal="center" vertical="center" wrapText="1"/>
    </xf>
    <xf numFmtId="0" fontId="24" fillId="38" borderId="10" xfId="0" applyFont="1" applyFill="1" applyBorder="1" applyAlignment="1">
      <alignment horizontal="left" vertical="center" wrapText="1"/>
    </xf>
    <xf numFmtId="43" fontId="22" fillId="38" borderId="10" xfId="1" applyFont="1" applyFill="1" applyBorder="1" applyAlignment="1">
      <alignment horizontal="right" vertical="center" wrapText="1"/>
    </xf>
    <xf numFmtId="43" fontId="24" fillId="39" borderId="10" xfId="1" applyFont="1" applyFill="1" applyBorder="1" applyAlignment="1">
      <alignment horizontal="right" vertical="center" wrapText="1"/>
    </xf>
    <xf numFmtId="43" fontId="24" fillId="38" borderId="16" xfId="1" applyFont="1" applyFill="1" applyBorder="1" applyAlignment="1">
      <alignment horizontal="right" vertical="center" wrapText="1"/>
    </xf>
    <xf numFmtId="43" fontId="24" fillId="39" borderId="16" xfId="1" applyFont="1" applyFill="1" applyBorder="1" applyAlignment="1">
      <alignment horizontal="right" vertical="center" wrapText="1"/>
    </xf>
    <xf numFmtId="0" fontId="22" fillId="38" borderId="19" xfId="0" applyFont="1" applyFill="1" applyBorder="1" applyAlignment="1">
      <alignment horizontal="center" vertical="center" wrapText="1"/>
    </xf>
    <xf numFmtId="0" fontId="22" fillId="0" borderId="10" xfId="0" applyFont="1" applyBorder="1" applyAlignment="1">
      <alignment horizontal="left" vertical="center" wrapText="1"/>
    </xf>
    <xf numFmtId="43" fontId="22" fillId="0" borderId="10" xfId="1" applyFont="1" applyBorder="1" applyAlignment="1">
      <alignment vertical="center"/>
    </xf>
    <xf numFmtId="43" fontId="24" fillId="0" borderId="0" xfId="0" applyNumberFormat="1" applyFont="1"/>
    <xf numFmtId="43" fontId="24" fillId="0" borderId="0" xfId="1" applyFont="1"/>
    <xf numFmtId="10" fontId="24" fillId="0" borderId="0" xfId="43" applyNumberFormat="1" applyFont="1"/>
    <xf numFmtId="0" fontId="20" fillId="0" borderId="0" xfId="0" applyFont="1" applyAlignment="1">
      <alignment horizontal="center" wrapText="1"/>
    </xf>
    <xf numFmtId="0" fontId="23" fillId="0" borderId="0" xfId="0" applyFont="1" applyAlignment="1">
      <alignment horizontal="center" vertical="center" wrapText="1"/>
    </xf>
    <xf numFmtId="14" fontId="20" fillId="0" borderId="0" xfId="0" applyNumberFormat="1" applyFont="1" applyAlignment="1">
      <alignment horizontal="center" wrapText="1"/>
    </xf>
    <xf numFmtId="0" fontId="20" fillId="0" borderId="0" xfId="0" applyFont="1" applyAlignment="1">
      <alignment horizontal="left" vertical="center" wrapText="1"/>
    </xf>
    <xf numFmtId="0" fontId="21" fillId="0" borderId="0" xfId="0" applyFont="1" applyAlignment="1">
      <alignment horizontal="left" wrapText="1"/>
    </xf>
    <xf numFmtId="0" fontId="20" fillId="0" borderId="0" xfId="0" applyFont="1" applyAlignment="1">
      <alignment horizontal="center" vertical="center" wrapText="1"/>
    </xf>
    <xf numFmtId="0" fontId="22" fillId="0" borderId="0" xfId="0" applyFont="1" applyAlignment="1">
      <alignment horizontal="center" wrapText="1"/>
    </xf>
    <xf numFmtId="0" fontId="22" fillId="0" borderId="0" xfId="0" applyFont="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0" fontId="20" fillId="0" borderId="17" xfId="0" applyFont="1" applyBorder="1" applyAlignment="1">
      <alignment horizontal="center" wrapText="1"/>
    </xf>
    <xf numFmtId="0" fontId="20" fillId="0" borderId="14" xfId="0" applyFont="1" applyBorder="1" applyAlignment="1">
      <alignment horizontal="center" wrapText="1"/>
    </xf>
    <xf numFmtId="0" fontId="20" fillId="0" borderId="13" xfId="0" applyFont="1" applyBorder="1" applyAlignment="1">
      <alignment horizontal="center" wrapText="1"/>
    </xf>
    <xf numFmtId="0" fontId="20" fillId="0" borderId="0" xfId="0" applyFont="1" applyAlignment="1">
      <alignment horizontal="right" wrapText="1"/>
    </xf>
    <xf numFmtId="0" fontId="24" fillId="0" borderId="0" xfId="0" applyFont="1" applyAlignment="1">
      <alignment horizontal="center" vertical="center" wrapText="1"/>
    </xf>
    <xf numFmtId="0" fontId="22" fillId="0" borderId="0" xfId="0" applyFont="1" applyAlignment="1">
      <alignment horizontal="right" vertical="center" wrapText="1"/>
    </xf>
    <xf numFmtId="0" fontId="22" fillId="0" borderId="0" xfId="0" applyFont="1" applyAlignment="1">
      <alignment horizontal="left" vertical="center" wrapText="1"/>
    </xf>
    <xf numFmtId="0" fontId="24" fillId="0" borderId="18" xfId="0" applyFont="1" applyBorder="1" applyAlignment="1">
      <alignment horizontal="right" vertical="center" wrapText="1"/>
    </xf>
    <xf numFmtId="0" fontId="24" fillId="0" borderId="0" xfId="0" applyFont="1" applyAlignment="1">
      <alignment vertical="center" wrapText="1"/>
    </xf>
    <xf numFmtId="0" fontId="24" fillId="0" borderId="0" xfId="0" applyFont="1" applyAlignment="1">
      <alignment horizontal="right" wrapText="1"/>
    </xf>
    <xf numFmtId="0" fontId="24" fillId="0" borderId="0" xfId="0" applyFont="1" applyAlignment="1">
      <alignment horizontal="center" wrapText="1"/>
    </xf>
    <xf numFmtId="0" fontId="22" fillId="0" borderId="0" xfId="0" applyFont="1" applyAlignment="1">
      <alignment horizontal="right" wrapText="1"/>
    </xf>
    <xf numFmtId="0" fontId="24" fillId="0" borderId="18" xfId="0" applyFont="1" applyBorder="1" applyAlignment="1">
      <alignment horizontal="right"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3"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34636</xdr:colOff>
      <xdr:row>21</xdr:row>
      <xdr:rowOff>181840</xdr:rowOff>
    </xdr:from>
    <xdr:ext cx="597476" cy="608541"/>
    <xdr:pic>
      <xdr:nvPicPr>
        <xdr:cNvPr id="2" name="Picture 1">
          <a:extLst>
            <a:ext uri="{FF2B5EF4-FFF2-40B4-BE49-F238E27FC236}">
              <a16:creationId xmlns:a16="http://schemas.microsoft.com/office/drawing/2014/main" id="{36ACFB67-C816-4F14-A768-6DE2223B19DF}"/>
            </a:ext>
          </a:extLst>
        </xdr:cNvPr>
        <xdr:cNvPicPr>
          <a:picLocks noChangeAspect="1"/>
        </xdr:cNvPicPr>
      </xdr:nvPicPr>
      <xdr:blipFill>
        <a:blip xmlns:r="http://schemas.openxmlformats.org/officeDocument/2006/relationships" r:embed="rId1"/>
        <a:stretch>
          <a:fillRect/>
        </a:stretch>
      </xdr:blipFill>
      <xdr:spPr>
        <a:xfrm>
          <a:off x="34636" y="4182340"/>
          <a:ext cx="597476" cy="60854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P74"/>
  <sheetViews>
    <sheetView showGridLines="0" view="pageBreakPreview" zoomScale="60" zoomScaleNormal="100" workbookViewId="0">
      <selection activeCell="K58" sqref="K58"/>
    </sheetView>
  </sheetViews>
  <sheetFormatPr defaultRowHeight="12" x14ac:dyDescent="0.2"/>
  <cols>
    <col min="1" max="1" width="32.5703125" style="1" customWidth="1"/>
    <col min="2" max="2" width="30.28515625" style="1" customWidth="1"/>
    <col min="3" max="8" width="3.5703125" style="1" customWidth="1"/>
    <col min="9" max="9" width="3.7109375" style="1" customWidth="1"/>
    <col min="10" max="10" width="33" style="1" customWidth="1"/>
    <col min="11" max="11" width="33.7109375" style="1" customWidth="1"/>
    <col min="12" max="16" width="4.140625" style="1" customWidth="1"/>
    <col min="17" max="16384" width="9.140625" style="1"/>
  </cols>
  <sheetData>
    <row r="1" spans="1:16" ht="14.25" x14ac:dyDescent="0.2">
      <c r="A1" s="104" t="s">
        <v>0</v>
      </c>
      <c r="B1" s="104"/>
      <c r="C1" s="104"/>
      <c r="D1" s="104"/>
      <c r="E1" s="104"/>
      <c r="F1" s="104"/>
      <c r="G1" s="104"/>
      <c r="H1" s="104"/>
      <c r="I1" s="104"/>
    </row>
    <row r="2" spans="1:16" ht="14.25" x14ac:dyDescent="0.2">
      <c r="A2" s="104" t="s">
        <v>1</v>
      </c>
      <c r="B2" s="104"/>
      <c r="C2" s="104"/>
      <c r="D2" s="104"/>
      <c r="E2" s="104"/>
      <c r="F2" s="104"/>
      <c r="G2" s="104"/>
      <c r="H2" s="104"/>
      <c r="I2" s="104"/>
    </row>
    <row r="3" spans="1:16" ht="14.25" x14ac:dyDescent="0.2">
      <c r="A3" s="104" t="s">
        <v>2</v>
      </c>
      <c r="B3" s="104"/>
      <c r="C3" s="104"/>
      <c r="D3" s="104"/>
      <c r="E3" s="104"/>
      <c r="F3" s="104"/>
      <c r="G3" s="104"/>
      <c r="H3" s="104"/>
      <c r="I3" s="104"/>
    </row>
    <row r="4" spans="1:16" ht="14.25" x14ac:dyDescent="0.2">
      <c r="A4" s="2"/>
      <c r="B4" s="2"/>
      <c r="C4" s="2"/>
      <c r="D4" s="2"/>
      <c r="E4" s="2"/>
      <c r="F4" s="2"/>
      <c r="G4" s="2"/>
      <c r="H4" s="2"/>
      <c r="I4" s="2"/>
    </row>
    <row r="5" spans="1:16" ht="14.25" x14ac:dyDescent="0.2">
      <c r="A5" s="2"/>
      <c r="B5" s="2"/>
      <c r="C5" s="2"/>
      <c r="D5" s="2"/>
      <c r="E5" s="2"/>
      <c r="F5" s="2"/>
      <c r="G5" s="2"/>
      <c r="H5" s="2"/>
      <c r="I5" s="2"/>
    </row>
    <row r="6" spans="1:16" ht="14.25" x14ac:dyDescent="0.2">
      <c r="A6" s="2"/>
      <c r="B6" s="2"/>
      <c r="C6" s="2"/>
      <c r="D6" s="2"/>
      <c r="E6" s="2"/>
      <c r="F6" s="2"/>
      <c r="G6" s="2"/>
      <c r="H6" s="2"/>
      <c r="I6" s="2"/>
    </row>
    <row r="7" spans="1:16" ht="15" customHeight="1" x14ac:dyDescent="0.2">
      <c r="A7" s="3" t="s">
        <v>3</v>
      </c>
      <c r="B7" s="4"/>
      <c r="C7" s="5">
        <v>2</v>
      </c>
      <c r="D7" s="6">
        <v>1</v>
      </c>
      <c r="E7" s="6">
        <v>1</v>
      </c>
      <c r="F7" s="6">
        <v>6</v>
      </c>
      <c r="G7" s="6">
        <v>5</v>
      </c>
      <c r="H7" s="6">
        <v>4</v>
      </c>
      <c r="I7" s="6">
        <v>5</v>
      </c>
      <c r="J7" s="7"/>
      <c r="K7" s="7"/>
      <c r="L7" s="7"/>
      <c r="M7" s="7"/>
      <c r="N7" s="7"/>
      <c r="O7" s="7"/>
      <c r="P7" s="7"/>
    </row>
    <row r="8" spans="1:16" ht="6.75" customHeight="1" x14ac:dyDescent="0.2">
      <c r="A8" s="3"/>
      <c r="B8" s="8"/>
      <c r="C8" s="8"/>
      <c r="D8" s="8"/>
      <c r="E8" s="8"/>
      <c r="F8" s="8"/>
      <c r="G8" s="8"/>
      <c r="H8" s="8"/>
      <c r="I8" s="8"/>
      <c r="J8" s="94"/>
      <c r="K8" s="94"/>
      <c r="L8" s="94"/>
      <c r="M8" s="94"/>
      <c r="N8" s="94"/>
      <c r="O8" s="94"/>
      <c r="P8" s="94"/>
    </row>
    <row r="9" spans="1:16" ht="27.75" customHeight="1" x14ac:dyDescent="0.2">
      <c r="A9" s="3" t="s">
        <v>4</v>
      </c>
      <c r="B9" s="93" t="s">
        <v>5</v>
      </c>
      <c r="C9" s="93"/>
      <c r="D9" s="93"/>
      <c r="E9" s="93"/>
      <c r="F9" s="93"/>
      <c r="G9" s="93"/>
      <c r="H9" s="93"/>
      <c r="I9" s="93"/>
      <c r="J9" s="94"/>
      <c r="K9" s="94"/>
      <c r="L9" s="94"/>
      <c r="M9" s="94"/>
      <c r="N9" s="94"/>
      <c r="O9" s="94"/>
      <c r="P9" s="94"/>
    </row>
    <row r="10" spans="1:16" ht="8.25" customHeight="1" x14ac:dyDescent="0.2">
      <c r="A10" s="3"/>
      <c r="B10" s="8"/>
      <c r="C10" s="8"/>
      <c r="D10" s="8"/>
      <c r="E10" s="8"/>
      <c r="F10" s="8"/>
      <c r="G10" s="8"/>
      <c r="H10" s="8"/>
      <c r="I10" s="8"/>
      <c r="J10" s="94"/>
      <c r="K10" s="94"/>
      <c r="L10" s="94"/>
      <c r="M10" s="94"/>
      <c r="N10" s="94"/>
      <c r="O10" s="94"/>
      <c r="P10" s="94"/>
    </row>
    <row r="11" spans="1:16" ht="14.25" x14ac:dyDescent="0.2">
      <c r="A11" s="3" t="s">
        <v>6</v>
      </c>
      <c r="B11" s="8" t="s">
        <v>7</v>
      </c>
      <c r="C11" s="8"/>
      <c r="D11" s="8"/>
      <c r="E11" s="8"/>
      <c r="F11" s="8"/>
      <c r="G11" s="8"/>
      <c r="H11" s="8"/>
      <c r="I11" s="8"/>
      <c r="J11" s="94"/>
      <c r="K11" s="94"/>
      <c r="L11" s="94"/>
      <c r="M11" s="94"/>
      <c r="N11" s="94"/>
      <c r="O11" s="94"/>
      <c r="P11" s="94"/>
    </row>
    <row r="12" spans="1:16" ht="6" customHeight="1" x14ac:dyDescent="0.2">
      <c r="A12" s="3"/>
      <c r="B12" s="8"/>
      <c r="C12" s="8"/>
      <c r="D12" s="8"/>
      <c r="E12" s="8"/>
      <c r="F12" s="8"/>
      <c r="G12" s="8"/>
      <c r="H12" s="8"/>
      <c r="I12" s="8"/>
      <c r="J12" s="94"/>
      <c r="K12" s="94"/>
      <c r="L12" s="94"/>
      <c r="M12" s="94"/>
      <c r="N12" s="94"/>
      <c r="O12" s="94"/>
      <c r="P12" s="94"/>
    </row>
    <row r="13" spans="1:16" ht="14.25" x14ac:dyDescent="0.2">
      <c r="A13" s="3" t="s">
        <v>8</v>
      </c>
      <c r="B13" s="4" t="s">
        <v>9</v>
      </c>
      <c r="C13" s="90" t="s">
        <v>10</v>
      </c>
      <c r="D13" s="90"/>
      <c r="E13" s="90"/>
      <c r="F13" s="90"/>
      <c r="G13" s="90"/>
      <c r="H13" s="90"/>
      <c r="I13" s="90"/>
      <c r="K13" s="10"/>
    </row>
    <row r="14" spans="1:16" ht="6" customHeight="1" x14ac:dyDescent="0.2">
      <c r="A14" s="3"/>
      <c r="B14" s="4"/>
      <c r="C14" s="4"/>
      <c r="D14" s="4"/>
      <c r="E14" s="4"/>
      <c r="F14" s="4"/>
      <c r="G14" s="4"/>
      <c r="H14" s="4"/>
      <c r="I14" s="4"/>
      <c r="J14" s="11"/>
      <c r="K14" s="10"/>
    </row>
    <row r="15" spans="1:16" ht="14.25" x14ac:dyDescent="0.2">
      <c r="A15" s="3" t="s">
        <v>11</v>
      </c>
      <c r="B15" s="4" t="s">
        <v>12</v>
      </c>
      <c r="C15" s="95" t="s">
        <v>13</v>
      </c>
      <c r="D15" s="95"/>
      <c r="E15" s="95"/>
      <c r="F15" s="95"/>
      <c r="G15" s="95"/>
      <c r="H15" s="95"/>
      <c r="I15" s="95"/>
    </row>
    <row r="16" spans="1:16" ht="14.25" x14ac:dyDescent="0.2">
      <c r="A16" s="2"/>
      <c r="B16" s="2"/>
      <c r="C16" s="2"/>
      <c r="D16" s="2"/>
      <c r="E16" s="2"/>
      <c r="F16" s="2"/>
      <c r="G16" s="2"/>
      <c r="H16" s="2"/>
      <c r="I16" s="2"/>
    </row>
    <row r="17" spans="1:10" ht="14.25" x14ac:dyDescent="0.2">
      <c r="A17" s="2"/>
      <c r="B17" s="2"/>
      <c r="C17" s="2"/>
      <c r="D17" s="2"/>
      <c r="E17" s="2"/>
      <c r="F17" s="2"/>
      <c r="G17" s="2"/>
      <c r="H17" s="2"/>
      <c r="I17" s="2"/>
    </row>
    <row r="18" spans="1:10" ht="14.25" x14ac:dyDescent="0.2">
      <c r="A18" s="2"/>
      <c r="B18" s="2"/>
      <c r="C18" s="2"/>
      <c r="D18" s="2"/>
      <c r="E18" s="2"/>
      <c r="F18" s="2"/>
      <c r="G18" s="2"/>
      <c r="H18" s="2"/>
      <c r="I18" s="2"/>
    </row>
    <row r="19" spans="1:10" ht="14.25" x14ac:dyDescent="0.2">
      <c r="A19" s="2"/>
      <c r="B19" s="2"/>
      <c r="C19" s="2"/>
      <c r="D19" s="2"/>
      <c r="E19" s="2"/>
      <c r="F19" s="2"/>
      <c r="G19" s="2"/>
      <c r="H19" s="2"/>
      <c r="I19" s="2"/>
    </row>
    <row r="20" spans="1:10" ht="14.25" x14ac:dyDescent="0.2">
      <c r="A20" s="2"/>
      <c r="B20" s="2"/>
      <c r="C20" s="2"/>
      <c r="D20" s="2"/>
      <c r="E20" s="2"/>
      <c r="F20" s="2"/>
      <c r="G20" s="2"/>
      <c r="H20" s="2"/>
      <c r="I20" s="2"/>
    </row>
    <row r="21" spans="1:10" ht="14.25" x14ac:dyDescent="0.2">
      <c r="A21" s="2"/>
      <c r="B21" s="2"/>
      <c r="C21" s="2"/>
      <c r="D21" s="2"/>
      <c r="E21" s="2"/>
      <c r="F21" s="2"/>
      <c r="G21" s="2"/>
      <c r="H21" s="2"/>
      <c r="I21" s="2"/>
    </row>
    <row r="22" spans="1:10" ht="14.25" x14ac:dyDescent="0.2">
      <c r="A22" s="2"/>
      <c r="B22" s="2"/>
      <c r="C22" s="2"/>
      <c r="D22" s="2"/>
      <c r="E22" s="2"/>
      <c r="F22" s="2"/>
      <c r="G22" s="2"/>
      <c r="H22" s="2"/>
      <c r="I22" s="2"/>
    </row>
    <row r="23" spans="1:10" ht="15" x14ac:dyDescent="0.25">
      <c r="A23" s="90"/>
      <c r="B23" s="96" t="s">
        <v>14</v>
      </c>
      <c r="C23" s="96"/>
      <c r="D23" s="96"/>
      <c r="E23" s="13"/>
      <c r="F23" s="13"/>
      <c r="G23" s="13"/>
      <c r="H23" s="13"/>
      <c r="I23" s="13"/>
    </row>
    <row r="24" spans="1:10" ht="15" x14ac:dyDescent="0.25">
      <c r="A24" s="90"/>
      <c r="B24" s="97" t="s">
        <v>15</v>
      </c>
      <c r="C24" s="97"/>
      <c r="D24" s="97"/>
      <c r="E24" s="13"/>
      <c r="F24" s="13"/>
      <c r="G24" s="13"/>
      <c r="H24" s="13"/>
      <c r="I24" s="13"/>
    </row>
    <row r="25" spans="1:10" ht="15" x14ac:dyDescent="0.25">
      <c r="A25" s="90"/>
      <c r="B25" s="97" t="s">
        <v>16</v>
      </c>
      <c r="C25" s="97"/>
      <c r="D25" s="97"/>
      <c r="E25" s="13"/>
      <c r="F25" s="13"/>
      <c r="G25" s="13"/>
      <c r="H25" s="13"/>
      <c r="I25" s="13"/>
    </row>
    <row r="26" spans="1:10" ht="14.25" x14ac:dyDescent="0.2">
      <c r="A26" s="2"/>
      <c r="B26" s="2"/>
      <c r="C26" s="2"/>
      <c r="D26" s="2"/>
      <c r="E26" s="2"/>
      <c r="F26" s="2"/>
      <c r="G26" s="2"/>
      <c r="H26" s="2"/>
      <c r="I26" s="2"/>
    </row>
    <row r="27" spans="1:10" ht="14.25" x14ac:dyDescent="0.2">
      <c r="A27" s="2"/>
      <c r="B27" s="2"/>
      <c r="C27" s="2"/>
      <c r="D27" s="2"/>
      <c r="E27" s="2"/>
      <c r="F27" s="2"/>
      <c r="G27" s="2"/>
      <c r="H27" s="2"/>
      <c r="I27" s="2"/>
    </row>
    <row r="28" spans="1:10" ht="14.25" x14ac:dyDescent="0.2">
      <c r="A28" s="2"/>
      <c r="B28" s="2"/>
      <c r="C28" s="2"/>
      <c r="D28" s="2"/>
      <c r="E28" s="2"/>
      <c r="F28" s="2"/>
      <c r="G28" s="2"/>
      <c r="H28" s="2"/>
      <c r="I28" s="2"/>
    </row>
    <row r="29" spans="1:10" ht="14.25" x14ac:dyDescent="0.2">
      <c r="A29" s="2"/>
      <c r="B29" s="2"/>
      <c r="C29" s="2"/>
      <c r="D29" s="2"/>
      <c r="E29" s="2"/>
      <c r="F29" s="2"/>
      <c r="G29" s="2"/>
      <c r="H29" s="2"/>
      <c r="I29" s="2"/>
    </row>
    <row r="30" spans="1:10" ht="14.25" x14ac:dyDescent="0.2">
      <c r="A30" s="4"/>
      <c r="B30" s="4"/>
      <c r="C30" s="4"/>
      <c r="D30" s="4"/>
      <c r="E30" s="4"/>
      <c r="F30" s="4"/>
      <c r="G30" s="4"/>
      <c r="H30" s="4"/>
      <c r="I30" s="4"/>
      <c r="J30" s="14"/>
    </row>
    <row r="31" spans="1:10" ht="14.25" x14ac:dyDescent="0.2">
      <c r="A31" s="4"/>
      <c r="B31" s="4"/>
      <c r="C31" s="4"/>
      <c r="D31" s="4"/>
      <c r="E31" s="4"/>
      <c r="F31" s="4"/>
      <c r="G31" s="4"/>
      <c r="H31" s="4"/>
      <c r="I31" s="4"/>
      <c r="J31" s="14"/>
    </row>
    <row r="32" spans="1:10" ht="14.25" x14ac:dyDescent="0.2">
      <c r="A32" s="4"/>
      <c r="B32" s="4"/>
      <c r="C32" s="4"/>
      <c r="D32" s="4"/>
      <c r="E32" s="4"/>
      <c r="F32" s="4"/>
      <c r="G32" s="4"/>
      <c r="H32" s="4"/>
      <c r="I32" s="4"/>
      <c r="J32" s="14"/>
    </row>
    <row r="33" spans="1:10" ht="14.25" x14ac:dyDescent="0.2">
      <c r="A33" s="4"/>
      <c r="B33" s="4"/>
      <c r="C33" s="4"/>
      <c r="D33" s="4"/>
      <c r="E33" s="4"/>
      <c r="F33" s="4"/>
      <c r="G33" s="4"/>
      <c r="H33" s="4"/>
      <c r="I33" s="4"/>
      <c r="J33" s="14"/>
    </row>
    <row r="34" spans="1:10" ht="14.25" x14ac:dyDescent="0.2">
      <c r="A34" s="4"/>
      <c r="B34" s="4"/>
      <c r="C34" s="4"/>
      <c r="D34" s="4"/>
      <c r="E34" s="4"/>
      <c r="F34" s="4"/>
      <c r="G34" s="4"/>
      <c r="H34" s="4"/>
      <c r="I34" s="4"/>
      <c r="J34" s="14"/>
    </row>
    <row r="35" spans="1:10" ht="14.25" x14ac:dyDescent="0.2">
      <c r="A35" s="2"/>
      <c r="B35" s="2"/>
      <c r="C35" s="2"/>
      <c r="D35" s="2"/>
      <c r="E35" s="2"/>
      <c r="F35" s="2"/>
      <c r="G35" s="2"/>
      <c r="H35" s="2"/>
      <c r="I35" s="2"/>
    </row>
    <row r="36" spans="1:10" ht="14.25" x14ac:dyDescent="0.2">
      <c r="A36" s="2"/>
      <c r="B36" s="2"/>
      <c r="C36" s="2"/>
      <c r="D36" s="2"/>
      <c r="E36" s="2"/>
      <c r="F36" s="2"/>
      <c r="G36" s="2"/>
      <c r="H36" s="2"/>
      <c r="I36" s="2"/>
    </row>
    <row r="37" spans="1:10" ht="14.25" x14ac:dyDescent="0.2">
      <c r="A37" s="2"/>
      <c r="B37" s="2"/>
      <c r="C37" s="2"/>
      <c r="D37" s="2"/>
      <c r="E37" s="2"/>
      <c r="F37" s="2"/>
      <c r="G37" s="2"/>
      <c r="H37" s="2"/>
      <c r="I37" s="2"/>
    </row>
    <row r="38" spans="1:10" ht="14.25" x14ac:dyDescent="0.2">
      <c r="A38" s="2"/>
      <c r="B38" s="2"/>
      <c r="C38" s="2"/>
      <c r="D38" s="2"/>
      <c r="E38" s="2"/>
      <c r="F38" s="2"/>
      <c r="G38" s="2"/>
      <c r="H38" s="2"/>
      <c r="I38" s="2"/>
    </row>
    <row r="39" spans="1:10" ht="30" x14ac:dyDescent="0.2">
      <c r="A39" s="15" t="s">
        <v>17</v>
      </c>
      <c r="B39" s="16" t="s">
        <v>18</v>
      </c>
      <c r="C39" s="98" t="s">
        <v>19</v>
      </c>
      <c r="D39" s="99"/>
      <c r="E39" s="99"/>
      <c r="F39" s="99"/>
      <c r="G39" s="99"/>
      <c r="H39" s="99"/>
      <c r="I39" s="100"/>
    </row>
    <row r="40" spans="1:10" ht="14.25" x14ac:dyDescent="0.2">
      <c r="A40" s="18"/>
      <c r="B40" s="19"/>
      <c r="C40" s="101"/>
      <c r="D40" s="102"/>
      <c r="E40" s="102"/>
      <c r="F40" s="102"/>
      <c r="G40" s="102"/>
      <c r="H40" s="102"/>
      <c r="I40" s="103"/>
    </row>
    <row r="41" spans="1:10" ht="14.25" x14ac:dyDescent="0.2">
      <c r="A41" s="18"/>
      <c r="B41" s="19"/>
      <c r="C41" s="101"/>
      <c r="D41" s="102"/>
      <c r="E41" s="102"/>
      <c r="F41" s="102"/>
      <c r="G41" s="102"/>
      <c r="H41" s="102"/>
      <c r="I41" s="103"/>
    </row>
    <row r="42" spans="1:10" ht="14.25" x14ac:dyDescent="0.2">
      <c r="A42" s="18"/>
      <c r="B42" s="19"/>
      <c r="C42" s="101"/>
      <c r="D42" s="102"/>
      <c r="E42" s="102"/>
      <c r="F42" s="102"/>
      <c r="G42" s="102"/>
      <c r="H42" s="102"/>
      <c r="I42" s="103"/>
    </row>
    <row r="43" spans="1:10" ht="14.25" x14ac:dyDescent="0.2">
      <c r="A43" s="18"/>
      <c r="B43" s="19"/>
      <c r="C43" s="101"/>
      <c r="D43" s="102"/>
      <c r="E43" s="102"/>
      <c r="F43" s="102"/>
      <c r="G43" s="102"/>
      <c r="H43" s="102"/>
      <c r="I43" s="103"/>
    </row>
    <row r="44" spans="1:10" ht="14.25" x14ac:dyDescent="0.2">
      <c r="A44" s="2"/>
      <c r="B44" s="2"/>
      <c r="C44" s="2"/>
      <c r="D44" s="2"/>
      <c r="E44" s="2"/>
      <c r="F44" s="2"/>
      <c r="G44" s="2"/>
      <c r="H44" s="2"/>
      <c r="I44" s="2"/>
    </row>
    <row r="45" spans="1:10" ht="14.25" x14ac:dyDescent="0.2">
      <c r="A45" s="2"/>
      <c r="B45" s="2"/>
      <c r="C45" s="2"/>
      <c r="D45" s="2"/>
      <c r="E45" s="2"/>
      <c r="F45" s="2"/>
      <c r="G45" s="2"/>
      <c r="H45" s="2"/>
      <c r="I45" s="2"/>
    </row>
    <row r="46" spans="1:10" ht="14.25" x14ac:dyDescent="0.2">
      <c r="A46" s="2"/>
      <c r="B46" s="2"/>
      <c r="C46" s="2"/>
      <c r="D46" s="2"/>
      <c r="E46" s="2"/>
      <c r="F46" s="2"/>
      <c r="G46" s="2"/>
      <c r="H46" s="2"/>
      <c r="I46" s="2"/>
    </row>
    <row r="47" spans="1:10" ht="14.25" x14ac:dyDescent="0.2">
      <c r="A47" s="9"/>
      <c r="B47" s="2"/>
      <c r="C47" s="2"/>
      <c r="D47" s="2"/>
      <c r="E47" s="2"/>
      <c r="F47" s="2"/>
      <c r="G47" s="2"/>
      <c r="H47" s="2"/>
      <c r="I47" s="2"/>
    </row>
    <row r="48" spans="1:10" ht="15" x14ac:dyDescent="0.2">
      <c r="A48" s="91" t="s">
        <v>20</v>
      </c>
      <c r="B48" s="91"/>
      <c r="C48" s="91"/>
      <c r="D48" s="91"/>
      <c r="E48" s="91"/>
      <c r="F48" s="91"/>
      <c r="G48" s="91"/>
      <c r="H48" s="91"/>
      <c r="I48" s="91"/>
    </row>
    <row r="49" spans="1:9" ht="7.5" customHeight="1" x14ac:dyDescent="0.2">
      <c r="A49" s="12"/>
      <c r="B49" s="20"/>
      <c r="C49" s="20"/>
      <c r="D49" s="20"/>
      <c r="E49" s="20"/>
      <c r="F49" s="20"/>
      <c r="G49" s="20"/>
      <c r="H49" s="20"/>
      <c r="I49" s="20"/>
    </row>
    <row r="50" spans="1:9" ht="15" x14ac:dyDescent="0.2">
      <c r="A50" s="91" t="s">
        <v>21</v>
      </c>
      <c r="B50" s="91"/>
      <c r="C50" s="91"/>
      <c r="D50" s="91"/>
      <c r="E50" s="91"/>
      <c r="F50" s="91"/>
      <c r="G50" s="91"/>
      <c r="H50" s="91"/>
      <c r="I50" s="91"/>
    </row>
    <row r="51" spans="1:9" ht="6.75" customHeight="1" x14ac:dyDescent="0.2">
      <c r="A51" s="12"/>
      <c r="B51" s="20"/>
      <c r="C51" s="20"/>
      <c r="D51" s="20"/>
      <c r="E51" s="20"/>
      <c r="F51" s="20"/>
      <c r="G51" s="20"/>
      <c r="H51" s="20"/>
      <c r="I51" s="20"/>
    </row>
    <row r="52" spans="1:9" ht="15" x14ac:dyDescent="0.2">
      <c r="A52" s="91" t="s">
        <v>22</v>
      </c>
      <c r="B52" s="91"/>
      <c r="C52" s="91"/>
      <c r="D52" s="91"/>
      <c r="E52" s="91"/>
      <c r="F52" s="91"/>
      <c r="G52" s="91"/>
      <c r="H52" s="91"/>
      <c r="I52" s="91"/>
    </row>
    <row r="53" spans="1:9" ht="15" x14ac:dyDescent="0.2">
      <c r="A53" s="17"/>
      <c r="B53" s="17"/>
      <c r="C53" s="17"/>
      <c r="D53" s="17"/>
      <c r="E53" s="17"/>
      <c r="F53" s="17"/>
      <c r="G53" s="17"/>
      <c r="H53" s="17"/>
      <c r="I53" s="17"/>
    </row>
    <row r="54" spans="1:9" ht="14.25" x14ac:dyDescent="0.2">
      <c r="A54" s="92" t="s">
        <v>23</v>
      </c>
      <c r="B54" s="92"/>
      <c r="C54" s="92"/>
      <c r="D54" s="92"/>
      <c r="E54" s="92"/>
      <c r="F54" s="92"/>
      <c r="G54" s="92"/>
      <c r="H54" s="92"/>
      <c r="I54" s="92"/>
    </row>
    <row r="55" spans="1:9" ht="14.25" x14ac:dyDescent="0.2">
      <c r="A55" s="9"/>
      <c r="B55" s="2"/>
      <c r="C55" s="2"/>
      <c r="D55" s="2"/>
      <c r="E55" s="2"/>
      <c r="F55" s="2"/>
      <c r="G55" s="2"/>
      <c r="H55" s="2"/>
      <c r="I55" s="2"/>
    </row>
    <row r="56" spans="1:9" ht="14.25" customHeight="1" x14ac:dyDescent="0.2">
      <c r="A56" s="93" t="s">
        <v>24</v>
      </c>
      <c r="B56" s="93"/>
      <c r="C56" s="93"/>
      <c r="D56" s="93"/>
      <c r="E56" s="93"/>
      <c r="F56" s="93"/>
      <c r="G56" s="93"/>
      <c r="H56" s="93"/>
      <c r="I56" s="93"/>
    </row>
    <row r="57" spans="1:9" ht="59.25" customHeight="1" x14ac:dyDescent="0.2">
      <c r="A57" s="93"/>
      <c r="B57" s="93"/>
      <c r="C57" s="93"/>
      <c r="D57" s="93"/>
      <c r="E57" s="93"/>
      <c r="F57" s="93"/>
      <c r="G57" s="93"/>
      <c r="H57" s="93"/>
      <c r="I57" s="93"/>
    </row>
    <row r="58" spans="1:9" ht="35.25" customHeight="1" x14ac:dyDescent="0.2">
      <c r="A58" s="93" t="s">
        <v>25</v>
      </c>
      <c r="B58" s="93"/>
      <c r="C58" s="93"/>
      <c r="D58" s="93"/>
      <c r="E58" s="93"/>
      <c r="F58" s="93"/>
      <c r="G58" s="93"/>
      <c r="H58" s="93"/>
      <c r="I58" s="93"/>
    </row>
    <row r="59" spans="1:9" ht="23.25" customHeight="1" x14ac:dyDescent="0.2">
      <c r="A59" s="93" t="s">
        <v>26</v>
      </c>
      <c r="B59" s="93"/>
      <c r="C59" s="93"/>
      <c r="D59" s="93"/>
      <c r="E59" s="93"/>
      <c r="F59" s="93"/>
      <c r="G59" s="93"/>
      <c r="H59" s="93"/>
      <c r="I59" s="93"/>
    </row>
    <row r="60" spans="1:9" ht="39" customHeight="1" x14ac:dyDescent="0.2">
      <c r="A60" s="93" t="s">
        <v>27</v>
      </c>
      <c r="B60" s="93"/>
      <c r="C60" s="93"/>
      <c r="D60" s="93"/>
      <c r="E60" s="93"/>
      <c r="F60" s="93"/>
      <c r="G60" s="93"/>
      <c r="H60" s="93"/>
      <c r="I60" s="93"/>
    </row>
    <row r="61" spans="1:9" ht="44.25" customHeight="1" x14ac:dyDescent="0.2">
      <c r="A61" s="93" t="s">
        <v>28</v>
      </c>
      <c r="B61" s="93"/>
      <c r="C61" s="93"/>
      <c r="D61" s="93"/>
      <c r="E61" s="93"/>
      <c r="F61" s="93"/>
      <c r="G61" s="93"/>
      <c r="H61" s="93"/>
      <c r="I61" s="93"/>
    </row>
    <row r="62" spans="1:9" ht="48.75" customHeight="1" x14ac:dyDescent="0.2">
      <c r="A62" s="93" t="s">
        <v>29</v>
      </c>
      <c r="B62" s="93"/>
      <c r="C62" s="93"/>
      <c r="D62" s="93"/>
      <c r="E62" s="93"/>
      <c r="F62" s="93"/>
      <c r="G62" s="93"/>
      <c r="H62" s="93"/>
      <c r="I62" s="93"/>
    </row>
    <row r="63" spans="1:9" ht="42" customHeight="1" x14ac:dyDescent="0.2">
      <c r="A63" s="93" t="s">
        <v>30</v>
      </c>
      <c r="B63" s="93"/>
      <c r="C63" s="93"/>
      <c r="D63" s="93"/>
      <c r="E63" s="93"/>
      <c r="F63" s="93"/>
      <c r="G63" s="93"/>
      <c r="H63" s="93"/>
      <c r="I63" s="93"/>
    </row>
    <row r="64" spans="1:9" ht="14.25" x14ac:dyDescent="0.2">
      <c r="A64" s="2"/>
      <c r="B64" s="2"/>
      <c r="C64" s="2"/>
      <c r="D64" s="2"/>
      <c r="E64" s="2"/>
      <c r="F64" s="2"/>
      <c r="G64" s="2"/>
      <c r="H64" s="2"/>
      <c r="I64" s="2"/>
    </row>
    <row r="65" spans="1:10" ht="14.25" x14ac:dyDescent="0.2">
      <c r="A65" s="2"/>
      <c r="B65" s="2"/>
      <c r="C65" s="2"/>
      <c r="D65" s="2"/>
      <c r="E65" s="2"/>
      <c r="F65" s="2"/>
      <c r="G65" s="2"/>
      <c r="H65" s="2"/>
      <c r="I65" s="2"/>
    </row>
    <row r="66" spans="1:10" ht="14.25" x14ac:dyDescent="0.2">
      <c r="A66" s="2"/>
      <c r="B66" s="2"/>
      <c r="C66" s="2"/>
      <c r="D66" s="2"/>
      <c r="E66" s="2"/>
      <c r="F66" s="2"/>
      <c r="G66" s="2"/>
      <c r="H66" s="2"/>
      <c r="I66" s="2"/>
    </row>
    <row r="67" spans="1:10" ht="12.75" customHeight="1" x14ac:dyDescent="0.2">
      <c r="A67" s="90" t="s">
        <v>31</v>
      </c>
      <c r="B67" s="90"/>
      <c r="C67" s="90"/>
      <c r="D67" s="90"/>
      <c r="E67" s="90"/>
      <c r="F67" s="90"/>
      <c r="G67" s="90"/>
      <c r="H67" s="90"/>
      <c r="I67" s="90"/>
      <c r="J67" s="22"/>
    </row>
    <row r="68" spans="1:10" ht="38.25" customHeight="1" x14ac:dyDescent="0.2">
      <c r="A68" s="4"/>
      <c r="B68" s="4"/>
      <c r="C68" s="4"/>
      <c r="D68" s="4"/>
      <c r="E68" s="4"/>
      <c r="F68" s="4"/>
      <c r="G68" s="4"/>
      <c r="H68" s="4"/>
      <c r="I68" s="4"/>
      <c r="J68" s="22"/>
    </row>
    <row r="69" spans="1:10" ht="12.75" customHeight="1" x14ac:dyDescent="0.2">
      <c r="A69" s="90" t="s">
        <v>32</v>
      </c>
      <c r="B69" s="90"/>
      <c r="C69" s="90"/>
      <c r="D69" s="90"/>
      <c r="E69" s="90"/>
      <c r="F69" s="90"/>
      <c r="G69" s="90"/>
      <c r="H69" s="90"/>
      <c r="I69" s="90"/>
      <c r="J69" s="22"/>
    </row>
    <row r="70" spans="1:10" ht="14.25" x14ac:dyDescent="0.2">
      <c r="A70" s="2"/>
      <c r="B70" s="2"/>
      <c r="C70" s="2"/>
      <c r="D70" s="2"/>
      <c r="E70" s="2"/>
      <c r="F70" s="2"/>
      <c r="G70" s="2"/>
      <c r="H70" s="2"/>
      <c r="I70" s="2"/>
    </row>
    <row r="71" spans="1:10" ht="14.25" x14ac:dyDescent="0.2">
      <c r="A71" s="2"/>
      <c r="B71" s="2"/>
      <c r="C71" s="2"/>
      <c r="D71" s="2"/>
      <c r="E71" s="2"/>
      <c r="F71" s="2"/>
      <c r="G71" s="2"/>
      <c r="H71" s="2"/>
      <c r="I71" s="2"/>
    </row>
    <row r="72" spans="1:10" ht="12.75" customHeight="1" x14ac:dyDescent="0.2"/>
    <row r="74" spans="1:10" ht="12.75" customHeight="1" x14ac:dyDescent="0.2"/>
  </sheetData>
  <mergeCells count="33">
    <mergeCell ref="A1:I1"/>
    <mergeCell ref="A2:I2"/>
    <mergeCell ref="A3:I3"/>
    <mergeCell ref="J8:P8"/>
    <mergeCell ref="B9:I9"/>
    <mergeCell ref="J9:P9"/>
    <mergeCell ref="A48:I48"/>
    <mergeCell ref="J10:P10"/>
    <mergeCell ref="J11:P11"/>
    <mergeCell ref="J12:P12"/>
    <mergeCell ref="C13:I13"/>
    <mergeCell ref="C15:I15"/>
    <mergeCell ref="A23:A25"/>
    <mergeCell ref="B23:D23"/>
    <mergeCell ref="B24:D24"/>
    <mergeCell ref="B25:D25"/>
    <mergeCell ref="C39:I39"/>
    <mergeCell ref="C40:I40"/>
    <mergeCell ref="C41:I41"/>
    <mergeCell ref="C42:I42"/>
    <mergeCell ref="C43:I43"/>
    <mergeCell ref="A69:I69"/>
    <mergeCell ref="A50:I50"/>
    <mergeCell ref="A52:I52"/>
    <mergeCell ref="A54:I54"/>
    <mergeCell ref="A56:I57"/>
    <mergeCell ref="A58:I58"/>
    <mergeCell ref="A59:I59"/>
    <mergeCell ref="A60:I60"/>
    <mergeCell ref="A61:I61"/>
    <mergeCell ref="A62:I62"/>
    <mergeCell ref="A63:I63"/>
    <mergeCell ref="A67:I67"/>
  </mergeCells>
  <printOptions horizontalCentered="1"/>
  <pageMargins left="1" right="0.75" top="1" bottom="1" header="0.5" footer="0.5"/>
  <pageSetup scale="97" orientation="portrait" verticalDpi="0" r:id="rId1"/>
  <rowBreaks count="1" manualBreakCount="1">
    <brk id="46"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1:E72"/>
  <sheetViews>
    <sheetView showGridLines="0" view="pageBreakPreview" zoomScale="110" zoomScaleNormal="100" zoomScaleSheetLayoutView="110" workbookViewId="0">
      <selection activeCell="E11" sqref="E11"/>
    </sheetView>
  </sheetViews>
  <sheetFormatPr defaultRowHeight="12.75" x14ac:dyDescent="0.25"/>
  <cols>
    <col min="1" max="1" width="8.5703125" style="24" customWidth="1"/>
    <col min="2" max="2" width="36.5703125" style="23" customWidth="1"/>
    <col min="3" max="3" width="21.42578125" style="23" customWidth="1"/>
    <col min="4" max="4" width="21.5703125" style="23" customWidth="1"/>
    <col min="5" max="5" width="19.5703125" style="23" customWidth="1"/>
    <col min="6" max="16384" width="9.140625" style="23"/>
  </cols>
  <sheetData>
    <row r="1" spans="1:4" x14ac:dyDescent="0.25">
      <c r="A1" s="106" t="s">
        <v>33</v>
      </c>
      <c r="B1" s="106"/>
      <c r="C1" s="106"/>
      <c r="D1" s="106"/>
    </row>
    <row r="3" spans="1:4" x14ac:dyDescent="0.25">
      <c r="A3" s="97" t="s">
        <v>34</v>
      </c>
      <c r="B3" s="97"/>
      <c r="C3" s="97"/>
      <c r="D3" s="97"/>
    </row>
    <row r="5" spans="1:4" ht="25.5" x14ac:dyDescent="0.25">
      <c r="A5" s="107" t="s">
        <v>35</v>
      </c>
      <c r="B5" s="107"/>
      <c r="C5" s="26" t="s">
        <v>36</v>
      </c>
      <c r="D5" s="26" t="s">
        <v>37</v>
      </c>
    </row>
    <row r="6" spans="1:4" ht="12.75" customHeight="1" x14ac:dyDescent="0.25">
      <c r="A6" s="108" t="s">
        <v>38</v>
      </c>
      <c r="B6" s="108"/>
      <c r="C6" s="108"/>
      <c r="D6" s="108"/>
    </row>
    <row r="7" spans="1:4" ht="25.5" x14ac:dyDescent="0.25">
      <c r="A7" s="30" t="s">
        <v>39</v>
      </c>
      <c r="B7" s="31" t="s">
        <v>40</v>
      </c>
      <c r="C7" s="31" t="s">
        <v>284</v>
      </c>
      <c r="D7" s="31" t="s">
        <v>279</v>
      </c>
    </row>
    <row r="8" spans="1:4" x14ac:dyDescent="0.25">
      <c r="A8" s="33">
        <v>1</v>
      </c>
      <c r="B8" s="35" t="s">
        <v>41</v>
      </c>
      <c r="C8" s="38"/>
      <c r="D8" s="38"/>
    </row>
    <row r="9" spans="1:4" x14ac:dyDescent="0.25">
      <c r="A9" s="33">
        <v>1.1000000000000001</v>
      </c>
      <c r="B9" s="35" t="s">
        <v>44</v>
      </c>
      <c r="C9" s="38"/>
      <c r="D9" s="38"/>
    </row>
    <row r="10" spans="1:4" x14ac:dyDescent="0.25">
      <c r="A10" s="32" t="s">
        <v>45</v>
      </c>
      <c r="B10" s="34" t="s">
        <v>46</v>
      </c>
      <c r="C10" s="37">
        <v>8943566851.6100006</v>
      </c>
      <c r="D10" s="37">
        <v>6528805365.7399998</v>
      </c>
    </row>
    <row r="11" spans="1:4" x14ac:dyDescent="0.25">
      <c r="A11" s="32" t="s">
        <v>47</v>
      </c>
      <c r="B11" s="34" t="s">
        <v>48</v>
      </c>
      <c r="C11" s="37">
        <v>5410316253.8500004</v>
      </c>
      <c r="D11" s="37">
        <v>15938712198.549999</v>
      </c>
    </row>
    <row r="12" spans="1:4" x14ac:dyDescent="0.25">
      <c r="A12" s="32" t="s">
        <v>49</v>
      </c>
      <c r="B12" s="34" t="s">
        <v>50</v>
      </c>
      <c r="C12" s="37">
        <v>164421547.66999999</v>
      </c>
      <c r="D12" s="37">
        <v>153014097.71000001</v>
      </c>
    </row>
    <row r="13" spans="1:4" x14ac:dyDescent="0.25">
      <c r="A13" s="32" t="s">
        <v>51</v>
      </c>
      <c r="B13" s="34" t="s">
        <v>52</v>
      </c>
      <c r="C13" s="37">
        <v>201982073.83000001</v>
      </c>
      <c r="D13" s="37">
        <v>5397684401.1800003</v>
      </c>
    </row>
    <row r="14" spans="1:4" ht="25.5" x14ac:dyDescent="0.25">
      <c r="A14" s="32" t="s">
        <v>53</v>
      </c>
      <c r="B14" s="34" t="s">
        <v>54</v>
      </c>
      <c r="C14" s="37" t="s">
        <v>42</v>
      </c>
      <c r="D14" s="37" t="s">
        <v>43</v>
      </c>
    </row>
    <row r="15" spans="1:4" x14ac:dyDescent="0.25">
      <c r="A15" s="32" t="s">
        <v>55</v>
      </c>
      <c r="B15" s="34" t="s">
        <v>56</v>
      </c>
      <c r="C15" s="37">
        <v>4257717768.1599998</v>
      </c>
      <c r="D15" s="37">
        <v>4169412575.1399999</v>
      </c>
    </row>
    <row r="16" spans="1:4" x14ac:dyDescent="0.25">
      <c r="A16" s="32" t="s">
        <v>57</v>
      </c>
      <c r="B16" s="34" t="s">
        <v>58</v>
      </c>
      <c r="C16" s="37">
        <v>431323802.26999998</v>
      </c>
      <c r="D16" s="37">
        <v>498137727.89999998</v>
      </c>
    </row>
    <row r="17" spans="1:4" ht="25.5" x14ac:dyDescent="0.25">
      <c r="A17" s="32" t="s">
        <v>59</v>
      </c>
      <c r="B17" s="34" t="s">
        <v>60</v>
      </c>
      <c r="C17" s="37" t="s">
        <v>42</v>
      </c>
      <c r="D17" s="37" t="s">
        <v>43</v>
      </c>
    </row>
    <row r="18" spans="1:4" ht="38.25" x14ac:dyDescent="0.25">
      <c r="A18" s="32" t="s">
        <v>61</v>
      </c>
      <c r="B18" s="34" t="s">
        <v>62</v>
      </c>
      <c r="C18" s="37" t="s">
        <v>42</v>
      </c>
      <c r="D18" s="37" t="s">
        <v>43</v>
      </c>
    </row>
    <row r="19" spans="1:4" ht="25.5" x14ac:dyDescent="0.25">
      <c r="A19" s="32" t="s">
        <v>63</v>
      </c>
      <c r="B19" s="34"/>
      <c r="C19" s="37" t="s">
        <v>42</v>
      </c>
      <c r="D19" s="37" t="s">
        <v>43</v>
      </c>
    </row>
    <row r="20" spans="1:4" x14ac:dyDescent="0.25">
      <c r="A20" s="33" t="s">
        <v>64</v>
      </c>
      <c r="B20" s="35" t="s">
        <v>65</v>
      </c>
      <c r="C20" s="38">
        <f>SUM(C10:C19)</f>
        <v>19409328297.390003</v>
      </c>
      <c r="D20" s="38">
        <v>32685766366.220001</v>
      </c>
    </row>
    <row r="21" spans="1:4" ht="25.5" x14ac:dyDescent="0.25">
      <c r="A21" s="33">
        <v>1.2</v>
      </c>
      <c r="B21" s="35" t="s">
        <v>66</v>
      </c>
      <c r="C21" s="38" t="s">
        <v>42</v>
      </c>
      <c r="D21" s="38" t="s">
        <v>43</v>
      </c>
    </row>
    <row r="22" spans="1:4" x14ac:dyDescent="0.25">
      <c r="A22" s="32" t="s">
        <v>67</v>
      </c>
      <c r="B22" s="34" t="s">
        <v>68</v>
      </c>
      <c r="C22" s="37">
        <v>13553463732.209999</v>
      </c>
      <c r="D22" s="37">
        <v>13329172663.59</v>
      </c>
    </row>
    <row r="23" spans="1:4" x14ac:dyDescent="0.25">
      <c r="A23" s="32" t="s">
        <v>69</v>
      </c>
      <c r="B23" s="34" t="s">
        <v>70</v>
      </c>
      <c r="C23" s="37">
        <v>2594049775.5300002</v>
      </c>
      <c r="D23" s="37">
        <v>5659347238.9300003</v>
      </c>
    </row>
    <row r="24" spans="1:4" ht="25.5" x14ac:dyDescent="0.25">
      <c r="A24" s="32" t="s">
        <v>71</v>
      </c>
      <c r="B24" s="34" t="s">
        <v>72</v>
      </c>
      <c r="C24" s="37" t="s">
        <v>42</v>
      </c>
      <c r="D24" s="37" t="s">
        <v>43</v>
      </c>
    </row>
    <row r="25" spans="1:4" x14ac:dyDescent="0.25">
      <c r="A25" s="32" t="s">
        <v>73</v>
      </c>
      <c r="B25" s="34" t="s">
        <v>74</v>
      </c>
      <c r="C25" s="37">
        <v>500000</v>
      </c>
      <c r="D25" s="37">
        <v>500000</v>
      </c>
    </row>
    <row r="26" spans="1:4" ht="25.5" x14ac:dyDescent="0.25">
      <c r="A26" s="32" t="s">
        <v>75</v>
      </c>
      <c r="B26" s="34" t="s">
        <v>76</v>
      </c>
      <c r="C26" s="37" t="s">
        <v>42</v>
      </c>
      <c r="D26" s="37" t="s">
        <v>43</v>
      </c>
    </row>
    <row r="27" spans="1:4" ht="25.5" x14ac:dyDescent="0.25">
      <c r="A27" s="32" t="s">
        <v>77</v>
      </c>
      <c r="B27" s="34" t="s">
        <v>78</v>
      </c>
      <c r="C27" s="37" t="s">
        <v>42</v>
      </c>
      <c r="D27" s="37" t="s">
        <v>43</v>
      </c>
    </row>
    <row r="28" spans="1:4" ht="25.5" x14ac:dyDescent="0.25">
      <c r="A28" s="32" t="s">
        <v>79</v>
      </c>
      <c r="B28" s="34" t="s">
        <v>80</v>
      </c>
      <c r="C28" s="37" t="s">
        <v>42</v>
      </c>
      <c r="D28" s="37" t="s">
        <v>43</v>
      </c>
    </row>
    <row r="29" spans="1:4" ht="38.25" x14ac:dyDescent="0.25">
      <c r="A29" s="32" t="s">
        <v>81</v>
      </c>
      <c r="B29" s="34" t="s">
        <v>62</v>
      </c>
      <c r="C29" s="37" t="s">
        <v>42</v>
      </c>
      <c r="D29" s="37" t="s">
        <v>43</v>
      </c>
    </row>
    <row r="30" spans="1:4" x14ac:dyDescent="0.25">
      <c r="A30" s="33" t="s">
        <v>82</v>
      </c>
      <c r="B30" s="35" t="s">
        <v>83</v>
      </c>
      <c r="C30" s="38">
        <f>SUM(C22:C29)</f>
        <v>16148013507.74</v>
      </c>
      <c r="D30" s="38">
        <v>18989019902.52</v>
      </c>
    </row>
    <row r="31" spans="1:4" x14ac:dyDescent="0.25">
      <c r="A31" s="33">
        <v>1.3</v>
      </c>
      <c r="B31" s="35" t="s">
        <v>84</v>
      </c>
      <c r="C31" s="38">
        <f>+C30+C20</f>
        <v>35557341805.130005</v>
      </c>
      <c r="D31" s="38">
        <f>+D30+D20</f>
        <v>51674786268.740005</v>
      </c>
    </row>
    <row r="32" spans="1:4" ht="25.5" x14ac:dyDescent="0.25">
      <c r="A32" s="33">
        <v>2</v>
      </c>
      <c r="B32" s="35" t="s">
        <v>85</v>
      </c>
      <c r="C32" s="38"/>
      <c r="D32" s="38"/>
    </row>
    <row r="33" spans="1:4" x14ac:dyDescent="0.25">
      <c r="A33" s="33" t="s">
        <v>86</v>
      </c>
      <c r="B33" s="35" t="s">
        <v>87</v>
      </c>
      <c r="C33" s="38"/>
      <c r="D33" s="38"/>
    </row>
    <row r="34" spans="1:4" x14ac:dyDescent="0.25">
      <c r="A34" s="33" t="s">
        <v>88</v>
      </c>
      <c r="B34" s="35" t="s">
        <v>89</v>
      </c>
      <c r="C34" s="38"/>
      <c r="D34" s="38"/>
    </row>
    <row r="35" spans="1:4" x14ac:dyDescent="0.25">
      <c r="A35" s="32" t="s">
        <v>90</v>
      </c>
      <c r="B35" s="34" t="s">
        <v>91</v>
      </c>
      <c r="C35" s="37">
        <v>8324391133.2200003</v>
      </c>
      <c r="D35" s="37">
        <v>15552640563.309999</v>
      </c>
    </row>
    <row r="36" spans="1:4" x14ac:dyDescent="0.25">
      <c r="A36" s="32" t="s">
        <v>92</v>
      </c>
      <c r="B36" s="34" t="s">
        <v>93</v>
      </c>
      <c r="C36" s="37">
        <v>285490417.88999999</v>
      </c>
      <c r="D36" s="37">
        <v>352112948.27999997</v>
      </c>
    </row>
    <row r="37" spans="1:4" x14ac:dyDescent="0.25">
      <c r="A37" s="32" t="s">
        <v>94</v>
      </c>
      <c r="B37" s="34" t="s">
        <v>95</v>
      </c>
      <c r="C37" s="37">
        <v>34992892.189999998</v>
      </c>
      <c r="D37" s="37">
        <v>18033355.329999998</v>
      </c>
    </row>
    <row r="38" spans="1:4" x14ac:dyDescent="0.25">
      <c r="A38" s="32" t="s">
        <v>96</v>
      </c>
      <c r="B38" s="34" t="s">
        <v>97</v>
      </c>
      <c r="C38" s="37">
        <v>0</v>
      </c>
      <c r="D38" s="37">
        <v>597921.85</v>
      </c>
    </row>
    <row r="39" spans="1:4" ht="25.5" x14ac:dyDescent="0.25">
      <c r="A39" s="32" t="s">
        <v>98</v>
      </c>
      <c r="B39" s="34" t="s">
        <v>99</v>
      </c>
      <c r="C39" s="37" t="s">
        <v>42</v>
      </c>
      <c r="D39" s="37" t="s">
        <v>43</v>
      </c>
    </row>
    <row r="40" spans="1:4" ht="25.5" x14ac:dyDescent="0.25">
      <c r="A40" s="32" t="s">
        <v>100</v>
      </c>
      <c r="B40" s="34" t="s">
        <v>101</v>
      </c>
      <c r="C40" s="37" t="s">
        <v>42</v>
      </c>
      <c r="D40" s="37" t="s">
        <v>43</v>
      </c>
    </row>
    <row r="41" spans="1:4" ht="25.5" x14ac:dyDescent="0.25">
      <c r="A41" s="32" t="s">
        <v>102</v>
      </c>
      <c r="B41" s="34" t="s">
        <v>103</v>
      </c>
      <c r="C41" s="37" t="s">
        <v>42</v>
      </c>
      <c r="D41" s="37" t="s">
        <v>43</v>
      </c>
    </row>
    <row r="42" spans="1:4" x14ac:dyDescent="0.25">
      <c r="A42" s="32" t="s">
        <v>104</v>
      </c>
      <c r="B42" s="34" t="s">
        <v>105</v>
      </c>
      <c r="C42" s="37">
        <v>768509032.83000004</v>
      </c>
      <c r="D42" s="37">
        <v>769425828.00999999</v>
      </c>
    </row>
    <row r="43" spans="1:4" ht="25.5" x14ac:dyDescent="0.25">
      <c r="A43" s="32" t="s">
        <v>106</v>
      </c>
      <c r="B43" s="34" t="s">
        <v>107</v>
      </c>
      <c r="C43" s="37" t="s">
        <v>42</v>
      </c>
      <c r="D43" s="37" t="s">
        <v>43</v>
      </c>
    </row>
    <row r="44" spans="1:4" x14ac:dyDescent="0.25">
      <c r="A44" s="32" t="s">
        <v>108</v>
      </c>
      <c r="B44" s="34" t="s">
        <v>109</v>
      </c>
      <c r="C44" s="37">
        <v>289248851.52999997</v>
      </c>
      <c r="D44" s="37">
        <v>5525931613.4099998</v>
      </c>
    </row>
    <row r="45" spans="1:4" ht="38.25" x14ac:dyDescent="0.25">
      <c r="A45" s="32" t="s">
        <v>110</v>
      </c>
      <c r="B45" s="34" t="s">
        <v>111</v>
      </c>
      <c r="C45" s="37" t="s">
        <v>42</v>
      </c>
      <c r="D45" s="37" t="s">
        <v>43</v>
      </c>
    </row>
    <row r="46" spans="1:4" x14ac:dyDescent="0.25">
      <c r="A46" s="33" t="s">
        <v>112</v>
      </c>
      <c r="B46" s="35" t="s">
        <v>113</v>
      </c>
      <c r="C46" s="38">
        <f>SUM(C35:C45)</f>
        <v>9702632327.6600018</v>
      </c>
      <c r="D46" s="38">
        <v>22218742230.189999</v>
      </c>
    </row>
    <row r="47" spans="1:4" ht="25.5" x14ac:dyDescent="0.25">
      <c r="A47" s="33" t="s">
        <v>114</v>
      </c>
      <c r="B47" s="35" t="s">
        <v>115</v>
      </c>
      <c r="C47" s="38" t="s">
        <v>42</v>
      </c>
      <c r="D47" s="38" t="s">
        <v>43</v>
      </c>
    </row>
    <row r="48" spans="1:4" ht="25.5" x14ac:dyDescent="0.25">
      <c r="A48" s="32" t="s">
        <v>116</v>
      </c>
      <c r="B48" s="34" t="s">
        <v>117</v>
      </c>
      <c r="C48" s="37" t="s">
        <v>42</v>
      </c>
      <c r="D48" s="37" t="s">
        <v>43</v>
      </c>
    </row>
    <row r="49" spans="1:5" ht="25.5" x14ac:dyDescent="0.25">
      <c r="A49" s="32" t="s">
        <v>118</v>
      </c>
      <c r="B49" s="34" t="s">
        <v>107</v>
      </c>
      <c r="C49" s="37" t="s">
        <v>42</v>
      </c>
      <c r="D49" s="37" t="s">
        <v>43</v>
      </c>
    </row>
    <row r="50" spans="1:5" ht="25.5" x14ac:dyDescent="0.25">
      <c r="A50" s="32" t="s">
        <v>119</v>
      </c>
      <c r="B50" s="34" t="s">
        <v>120</v>
      </c>
      <c r="C50" s="37" t="s">
        <v>42</v>
      </c>
      <c r="D50" s="37" t="s">
        <v>43</v>
      </c>
    </row>
    <row r="51" spans="1:5" ht="25.5" x14ac:dyDescent="0.25">
      <c r="A51" s="32" t="s">
        <v>121</v>
      </c>
      <c r="B51" s="34" t="s">
        <v>122</v>
      </c>
      <c r="C51" s="37" t="s">
        <v>42</v>
      </c>
      <c r="D51" s="37" t="s">
        <v>43</v>
      </c>
    </row>
    <row r="52" spans="1:5" ht="25.5" x14ac:dyDescent="0.25">
      <c r="A52" s="33" t="s">
        <v>123</v>
      </c>
      <c r="B52" s="35" t="s">
        <v>124</v>
      </c>
      <c r="C52" s="38" t="s">
        <v>42</v>
      </c>
      <c r="D52" s="38" t="s">
        <v>43</v>
      </c>
    </row>
    <row r="53" spans="1:5" x14ac:dyDescent="0.25">
      <c r="A53" s="33">
        <v>2.2000000000000002</v>
      </c>
      <c r="B53" s="35" t="s">
        <v>125</v>
      </c>
      <c r="C53" s="38">
        <f>+C46</f>
        <v>9702632327.6600018</v>
      </c>
      <c r="D53" s="38">
        <v>22218742230.189999</v>
      </c>
    </row>
    <row r="54" spans="1:5" ht="25.5" x14ac:dyDescent="0.25">
      <c r="A54" s="33">
        <v>2.2999999999999998</v>
      </c>
      <c r="B54" s="65" t="s">
        <v>126</v>
      </c>
      <c r="C54" s="38"/>
      <c r="D54" s="38" t="s">
        <v>43</v>
      </c>
    </row>
    <row r="55" spans="1:5" x14ac:dyDescent="0.25">
      <c r="A55" s="67" t="s">
        <v>127</v>
      </c>
      <c r="B55" s="68" t="s">
        <v>272</v>
      </c>
      <c r="C55" s="38">
        <f>+C56+C57</f>
        <v>9958636300</v>
      </c>
      <c r="D55" s="38">
        <f>+D56+D57</f>
        <v>13124221300</v>
      </c>
      <c r="E55" s="39"/>
    </row>
    <row r="56" spans="1:5" x14ac:dyDescent="0.25">
      <c r="A56" s="32" t="s">
        <v>270</v>
      </c>
      <c r="B56" s="66" t="s">
        <v>273</v>
      </c>
      <c r="C56" s="37">
        <v>6572700000</v>
      </c>
      <c r="D56" s="37">
        <v>8661986113.3500004</v>
      </c>
      <c r="E56" s="39"/>
    </row>
    <row r="57" spans="1:5" x14ac:dyDescent="0.25">
      <c r="A57" s="32" t="s">
        <v>271</v>
      </c>
      <c r="B57" s="34" t="s">
        <v>128</v>
      </c>
      <c r="C57" s="37">
        <v>3385936300</v>
      </c>
      <c r="D57" s="37">
        <v>4462235186.6499996</v>
      </c>
    </row>
    <row r="58" spans="1:5" ht="25.5" x14ac:dyDescent="0.25">
      <c r="A58" s="32" t="s">
        <v>274</v>
      </c>
      <c r="B58" s="34" t="s">
        <v>129</v>
      </c>
      <c r="C58" s="37"/>
      <c r="D58" s="37" t="s">
        <v>43</v>
      </c>
    </row>
    <row r="59" spans="1:5" ht="25.5" x14ac:dyDescent="0.25">
      <c r="A59" s="32" t="s">
        <v>130</v>
      </c>
      <c r="B59" s="34" t="s">
        <v>131</v>
      </c>
      <c r="C59" s="37"/>
      <c r="D59" s="37" t="s">
        <v>43</v>
      </c>
    </row>
    <row r="60" spans="1:5" x14ac:dyDescent="0.25">
      <c r="A60" s="32" t="s">
        <v>132</v>
      </c>
      <c r="B60" s="34" t="s">
        <v>133</v>
      </c>
      <c r="C60" s="37">
        <v>2538512210.4499998</v>
      </c>
      <c r="D60" s="37">
        <v>2538512210.4499998</v>
      </c>
    </row>
    <row r="61" spans="1:5" x14ac:dyDescent="0.25">
      <c r="A61" s="32" t="s">
        <v>134</v>
      </c>
      <c r="B61" s="34" t="s">
        <v>135</v>
      </c>
      <c r="C61" s="37">
        <v>3379919523.8499999</v>
      </c>
      <c r="D61" s="37">
        <v>3379919523.8499999</v>
      </c>
    </row>
    <row r="62" spans="1:5" ht="25.5" x14ac:dyDescent="0.25">
      <c r="A62" s="32" t="s">
        <v>136</v>
      </c>
      <c r="B62" s="34" t="s">
        <v>137</v>
      </c>
      <c r="C62" s="37" t="s">
        <v>42</v>
      </c>
      <c r="D62" s="37" t="s">
        <v>43</v>
      </c>
    </row>
    <row r="63" spans="1:5" x14ac:dyDescent="0.25">
      <c r="A63" s="32" t="s">
        <v>138</v>
      </c>
      <c r="B63" s="34" t="s">
        <v>139</v>
      </c>
      <c r="C63" s="37">
        <v>3714085782.5300002</v>
      </c>
      <c r="D63" s="37">
        <v>3714085782.5300002</v>
      </c>
    </row>
    <row r="64" spans="1:5" x14ac:dyDescent="0.25">
      <c r="A64" s="32" t="s">
        <v>140</v>
      </c>
      <c r="B64" s="34" t="s">
        <v>141</v>
      </c>
      <c r="C64" s="37">
        <v>6263555660.6400003</v>
      </c>
      <c r="D64" s="37">
        <v>6699305221.7200003</v>
      </c>
      <c r="E64" s="39"/>
    </row>
    <row r="65" spans="1:5" x14ac:dyDescent="0.25">
      <c r="A65" s="33" t="s">
        <v>142</v>
      </c>
      <c r="B65" s="35" t="s">
        <v>143</v>
      </c>
      <c r="C65" s="38">
        <f>+C55+C60+C61+C63+C64</f>
        <v>25854709477.470001</v>
      </c>
      <c r="D65" s="38">
        <f>+D56+D57+D60+D61+D63+D64</f>
        <v>29456044038.549999</v>
      </c>
      <c r="E65" s="39"/>
    </row>
    <row r="66" spans="1:5" ht="25.5" x14ac:dyDescent="0.25">
      <c r="A66" s="33">
        <v>2.4</v>
      </c>
      <c r="B66" s="35" t="s">
        <v>144</v>
      </c>
      <c r="C66" s="40">
        <v>35557341805.129997</v>
      </c>
      <c r="D66" s="38">
        <v>51674786268.739998</v>
      </c>
      <c r="E66" s="36"/>
    </row>
    <row r="67" spans="1:5" x14ac:dyDescent="0.25">
      <c r="C67" s="36"/>
      <c r="E67" s="36"/>
    </row>
    <row r="68" spans="1:5" x14ac:dyDescent="0.25">
      <c r="C68" s="39"/>
      <c r="E68" s="36"/>
    </row>
    <row r="69" spans="1:5" ht="22.5" customHeight="1" x14ac:dyDescent="0.25">
      <c r="B69" s="28" t="s">
        <v>145</v>
      </c>
      <c r="C69" s="105" t="s">
        <v>146</v>
      </c>
      <c r="D69" s="105"/>
    </row>
    <row r="70" spans="1:5" x14ac:dyDescent="0.25">
      <c r="B70" s="24"/>
    </row>
    <row r="71" spans="1:5" x14ac:dyDescent="0.25">
      <c r="B71" s="28"/>
      <c r="C71" s="41"/>
    </row>
    <row r="72" spans="1:5" ht="22.5" customHeight="1" x14ac:dyDescent="0.25">
      <c r="B72" s="28" t="s">
        <v>147</v>
      </c>
      <c r="C72" s="105" t="s">
        <v>148</v>
      </c>
      <c r="D72" s="105"/>
    </row>
  </sheetData>
  <mergeCells count="6">
    <mergeCell ref="C72:D72"/>
    <mergeCell ref="A1:D1"/>
    <mergeCell ref="A3:D3"/>
    <mergeCell ref="A5:B5"/>
    <mergeCell ref="A6:D6"/>
    <mergeCell ref="C69:D69"/>
  </mergeCells>
  <printOptions horizontalCentered="1"/>
  <pageMargins left="0.75" right="0.75" top="1" bottom="1" header="0.5" footer="0.5"/>
  <pageSetup scale="9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E41"/>
  <sheetViews>
    <sheetView showGridLines="0" view="pageBreakPreview" topLeftCell="A25" zoomScale="120" zoomScaleNormal="100" zoomScaleSheetLayoutView="120" workbookViewId="0">
      <selection activeCell="F39" sqref="F39"/>
    </sheetView>
  </sheetViews>
  <sheetFormatPr defaultRowHeight="12.75" x14ac:dyDescent="0.25"/>
  <cols>
    <col min="1" max="1" width="8.85546875" style="42" customWidth="1"/>
    <col min="2" max="2" width="36.5703125" style="23" customWidth="1"/>
    <col min="3" max="3" width="23" style="23" customWidth="1"/>
    <col min="4" max="4" width="26.42578125" style="23" customWidth="1"/>
    <col min="5" max="5" width="17.140625" style="23" bestFit="1" customWidth="1"/>
    <col min="6" max="16384" width="9.140625" style="23"/>
  </cols>
  <sheetData>
    <row r="1" spans="1:5" x14ac:dyDescent="0.25">
      <c r="A1" s="106" t="s">
        <v>149</v>
      </c>
      <c r="B1" s="106"/>
      <c r="C1" s="106"/>
      <c r="D1" s="106"/>
    </row>
    <row r="3" spans="1:5" ht="24" customHeight="1" x14ac:dyDescent="0.25">
      <c r="A3" s="97" t="s">
        <v>150</v>
      </c>
      <c r="B3" s="97"/>
      <c r="C3" s="97"/>
      <c r="D3" s="97"/>
    </row>
    <row r="5" spans="1:5" x14ac:dyDescent="0.25">
      <c r="A5" s="107" t="s">
        <v>35</v>
      </c>
      <c r="B5" s="107"/>
      <c r="C5" s="26" t="s">
        <v>36</v>
      </c>
      <c r="D5" s="26" t="s">
        <v>37</v>
      </c>
    </row>
    <row r="6" spans="1:5" ht="12" customHeight="1" x14ac:dyDescent="0.25">
      <c r="A6" s="108" t="s">
        <v>38</v>
      </c>
      <c r="B6" s="108"/>
      <c r="C6" s="108"/>
      <c r="D6" s="108"/>
    </row>
    <row r="7" spans="1:5" ht="25.5" customHeight="1" x14ac:dyDescent="0.25">
      <c r="A7" s="43" t="s">
        <v>151</v>
      </c>
      <c r="B7" s="44" t="s">
        <v>40</v>
      </c>
      <c r="C7" s="44" t="s">
        <v>278</v>
      </c>
      <c r="D7" s="44" t="s">
        <v>277</v>
      </c>
    </row>
    <row r="8" spans="1:5" x14ac:dyDescent="0.25">
      <c r="A8" s="45">
        <v>1</v>
      </c>
      <c r="B8" s="34" t="s">
        <v>152</v>
      </c>
      <c r="C8" s="37">
        <v>25423475974.099998</v>
      </c>
      <c r="D8" s="37">
        <v>21176868986.299999</v>
      </c>
    </row>
    <row r="9" spans="1:5" x14ac:dyDescent="0.25">
      <c r="A9" s="45">
        <v>2</v>
      </c>
      <c r="B9" s="34" t="s">
        <v>153</v>
      </c>
      <c r="C9" s="37">
        <v>24540234067.299999</v>
      </c>
      <c r="D9" s="37">
        <v>20243318567.459999</v>
      </c>
    </row>
    <row r="10" spans="1:5" x14ac:dyDescent="0.25">
      <c r="A10" s="46">
        <v>3</v>
      </c>
      <c r="B10" s="35" t="s">
        <v>154</v>
      </c>
      <c r="C10" s="38">
        <f>+C8-C9</f>
        <v>883241906.79999924</v>
      </c>
      <c r="D10" s="38">
        <v>933550418.84000003</v>
      </c>
    </row>
    <row r="11" spans="1:5" x14ac:dyDescent="0.25">
      <c r="A11" s="45">
        <v>4</v>
      </c>
      <c r="B11" s="34" t="s">
        <v>155</v>
      </c>
      <c r="C11" s="37">
        <v>270865888.72000003</v>
      </c>
      <c r="D11" s="37">
        <v>283187542.24000001</v>
      </c>
      <c r="E11" s="39">
        <f>+C11+C12+C20+C21</f>
        <v>1143799730.6600001</v>
      </c>
    </row>
    <row r="12" spans="1:5" x14ac:dyDescent="0.25">
      <c r="A12" s="45">
        <v>5</v>
      </c>
      <c r="B12" s="34" t="s">
        <v>156</v>
      </c>
      <c r="C12" s="37">
        <v>458796129.72000003</v>
      </c>
      <c r="D12" s="37">
        <v>99415711.739999995</v>
      </c>
      <c r="E12" s="39">
        <f>+D11+D12+D20+D21</f>
        <v>515944730.72000003</v>
      </c>
    </row>
    <row r="13" spans="1:5" x14ac:dyDescent="0.25">
      <c r="A13" s="45">
        <v>6</v>
      </c>
      <c r="B13" s="34" t="s">
        <v>157</v>
      </c>
      <c r="C13" s="37" t="s">
        <v>43</v>
      </c>
      <c r="D13" s="37" t="s">
        <v>158</v>
      </c>
    </row>
    <row r="14" spans="1:5" x14ac:dyDescent="0.25">
      <c r="A14" s="45">
        <v>7</v>
      </c>
      <c r="B14" s="34" t="s">
        <v>159</v>
      </c>
      <c r="C14" s="37" t="s">
        <v>43</v>
      </c>
      <c r="D14" s="37" t="s">
        <v>158</v>
      </c>
    </row>
    <row r="15" spans="1:5" x14ac:dyDescent="0.25">
      <c r="A15" s="45">
        <v>8</v>
      </c>
      <c r="B15" s="34" t="s">
        <v>160</v>
      </c>
      <c r="C15" s="37" t="s">
        <v>43</v>
      </c>
      <c r="D15" s="37" t="s">
        <v>158</v>
      </c>
    </row>
    <row r="16" spans="1:5" x14ac:dyDescent="0.25">
      <c r="A16" s="45">
        <v>9</v>
      </c>
      <c r="B16" s="34" t="s">
        <v>281</v>
      </c>
      <c r="C16" s="37" t="s">
        <v>43</v>
      </c>
      <c r="D16" s="37" t="s">
        <v>158</v>
      </c>
    </row>
    <row r="17" spans="1:5" x14ac:dyDescent="0.25">
      <c r="A17" s="45">
        <v>10</v>
      </c>
      <c r="B17" s="34" t="s">
        <v>161</v>
      </c>
      <c r="C17" s="37">
        <v>1229487235.04</v>
      </c>
      <c r="D17" s="37">
        <v>748964397.71000004</v>
      </c>
      <c r="E17" s="39">
        <f>+C17+C19</f>
        <v>1508611115.51</v>
      </c>
    </row>
    <row r="18" spans="1:5" x14ac:dyDescent="0.25">
      <c r="A18" s="45">
        <v>11</v>
      </c>
      <c r="B18" s="34" t="s">
        <v>162</v>
      </c>
      <c r="C18" s="37">
        <v>0</v>
      </c>
      <c r="D18" s="37" t="s">
        <v>158</v>
      </c>
      <c r="E18" s="39">
        <f>+D17+D19</f>
        <v>956076304.43000007</v>
      </c>
    </row>
    <row r="19" spans="1:5" x14ac:dyDescent="0.25">
      <c r="A19" s="45">
        <v>12</v>
      </c>
      <c r="B19" s="34" t="s">
        <v>163</v>
      </c>
      <c r="C19" s="37">
        <v>279123880.47000003</v>
      </c>
      <c r="D19" s="37">
        <v>207111906.72</v>
      </c>
    </row>
    <row r="20" spans="1:5" ht="25.5" x14ac:dyDescent="0.25">
      <c r="A20" s="45">
        <v>13</v>
      </c>
      <c r="B20" s="34" t="s">
        <v>164</v>
      </c>
      <c r="C20" s="37">
        <v>387243593.06999999</v>
      </c>
      <c r="D20" s="37">
        <v>102291476.73999999</v>
      </c>
    </row>
    <row r="21" spans="1:5" ht="25.5" x14ac:dyDescent="0.25">
      <c r="A21" s="45">
        <v>14</v>
      </c>
      <c r="B21" s="34" t="s">
        <v>165</v>
      </c>
      <c r="C21" s="37">
        <v>26894119.149999999</v>
      </c>
      <c r="D21" s="37">
        <v>31050000</v>
      </c>
    </row>
    <row r="22" spans="1:5" ht="25.5" x14ac:dyDescent="0.25">
      <c r="A22" s="45">
        <v>15</v>
      </c>
      <c r="B22" s="34" t="s">
        <v>166</v>
      </c>
      <c r="C22" s="37">
        <v>0</v>
      </c>
      <c r="D22" s="37" t="s">
        <v>158</v>
      </c>
    </row>
    <row r="23" spans="1:5" ht="25.5" x14ac:dyDescent="0.25">
      <c r="A23" s="45">
        <v>16</v>
      </c>
      <c r="B23" s="34" t="s">
        <v>167</v>
      </c>
      <c r="C23" s="37" t="s">
        <v>43</v>
      </c>
      <c r="D23" s="37" t="s">
        <v>158</v>
      </c>
    </row>
    <row r="24" spans="1:5" x14ac:dyDescent="0.25">
      <c r="A24" s="45">
        <v>17</v>
      </c>
      <c r="B24" s="34" t="s">
        <v>168</v>
      </c>
      <c r="C24" s="37" t="s">
        <v>43</v>
      </c>
      <c r="D24" s="37" t="s">
        <v>158</v>
      </c>
    </row>
    <row r="25" spans="1:5" ht="25.5" x14ac:dyDescent="0.25">
      <c r="A25" s="46">
        <v>18</v>
      </c>
      <c r="B25" s="35" t="s">
        <v>169</v>
      </c>
      <c r="C25" s="38">
        <v>518430521.94999999</v>
      </c>
      <c r="D25" s="38">
        <v>493418845.13</v>
      </c>
    </row>
    <row r="26" spans="1:5" x14ac:dyDescent="0.25">
      <c r="A26" s="45">
        <v>19</v>
      </c>
      <c r="B26" s="34" t="s">
        <v>170</v>
      </c>
      <c r="C26" s="37">
        <v>45882258.590000004</v>
      </c>
      <c r="D26" s="37">
        <v>9544952.1199999992</v>
      </c>
    </row>
    <row r="27" spans="1:5" x14ac:dyDescent="0.25">
      <c r="A27" s="46">
        <v>20</v>
      </c>
      <c r="B27" s="35" t="s">
        <v>171</v>
      </c>
      <c r="C27" s="38">
        <v>472548263.36000001</v>
      </c>
      <c r="D27" s="38">
        <v>483873893.00999999</v>
      </c>
    </row>
    <row r="28" spans="1:5" ht="25.5" x14ac:dyDescent="0.25">
      <c r="A28" s="45">
        <v>21</v>
      </c>
      <c r="B28" s="34" t="s">
        <v>172</v>
      </c>
      <c r="C28" s="38" t="s">
        <v>43</v>
      </c>
      <c r="D28" s="38" t="s">
        <v>158</v>
      </c>
    </row>
    <row r="29" spans="1:5" ht="25.5" x14ac:dyDescent="0.25">
      <c r="A29" s="46">
        <v>22</v>
      </c>
      <c r="B29" s="35" t="s">
        <v>173</v>
      </c>
      <c r="C29" s="38">
        <f>+C27</f>
        <v>472548263.36000001</v>
      </c>
      <c r="D29" s="38">
        <v>483873893.00999999</v>
      </c>
    </row>
    <row r="30" spans="1:5" x14ac:dyDescent="0.25">
      <c r="A30" s="45">
        <v>23</v>
      </c>
      <c r="B30" s="34" t="s">
        <v>174</v>
      </c>
      <c r="C30" s="37" t="s">
        <v>43</v>
      </c>
      <c r="D30" s="37" t="s">
        <v>158</v>
      </c>
    </row>
    <row r="31" spans="1:5" ht="25.5" x14ac:dyDescent="0.25">
      <c r="A31" s="45">
        <v>23.1</v>
      </c>
      <c r="B31" s="34" t="s">
        <v>175</v>
      </c>
      <c r="C31" s="37" t="s">
        <v>43</v>
      </c>
      <c r="D31" s="37" t="s">
        <v>158</v>
      </c>
    </row>
    <row r="32" spans="1:5" x14ac:dyDescent="0.25">
      <c r="A32" s="45">
        <v>23.2</v>
      </c>
      <c r="B32" s="34" t="s">
        <v>137</v>
      </c>
      <c r="C32" s="37" t="s">
        <v>43</v>
      </c>
      <c r="D32" s="37" t="s">
        <v>158</v>
      </c>
    </row>
    <row r="33" spans="1:4" x14ac:dyDescent="0.25">
      <c r="A33" s="45">
        <v>23.3</v>
      </c>
      <c r="B33" s="34" t="s">
        <v>176</v>
      </c>
      <c r="C33" s="37" t="s">
        <v>43</v>
      </c>
      <c r="D33" s="37" t="s">
        <v>158</v>
      </c>
    </row>
    <row r="34" spans="1:4" x14ac:dyDescent="0.25">
      <c r="A34" s="46">
        <v>24</v>
      </c>
      <c r="B34" s="35" t="s">
        <v>280</v>
      </c>
      <c r="C34" s="38">
        <f>+C29</f>
        <v>472548263.36000001</v>
      </c>
      <c r="D34" s="38">
        <f>+D29</f>
        <v>483873893.00999999</v>
      </c>
    </row>
    <row r="35" spans="1:4" x14ac:dyDescent="0.25">
      <c r="A35" s="27"/>
      <c r="B35" s="41"/>
    </row>
    <row r="36" spans="1:4" x14ac:dyDescent="0.25">
      <c r="A36" s="27"/>
      <c r="B36" s="41"/>
    </row>
    <row r="37" spans="1:4" ht="15" customHeight="1" x14ac:dyDescent="0.25">
      <c r="A37" s="27"/>
      <c r="B37" s="25" t="s">
        <v>145</v>
      </c>
      <c r="C37" s="109" t="s">
        <v>177</v>
      </c>
      <c r="D37" s="109"/>
    </row>
    <row r="38" spans="1:4" ht="27" customHeight="1" x14ac:dyDescent="0.25">
      <c r="B38" s="25"/>
      <c r="D38" s="41"/>
    </row>
    <row r="39" spans="1:4" ht="15" customHeight="1" x14ac:dyDescent="0.25">
      <c r="B39" s="25" t="s">
        <v>147</v>
      </c>
      <c r="C39" s="109" t="s">
        <v>178</v>
      </c>
      <c r="D39" s="109"/>
    </row>
    <row r="41" spans="1:4" x14ac:dyDescent="0.25">
      <c r="A41" s="27"/>
      <c r="B41" s="41"/>
    </row>
  </sheetData>
  <mergeCells count="6">
    <mergeCell ref="C39:D39"/>
    <mergeCell ref="A1:D1"/>
    <mergeCell ref="A3:D3"/>
    <mergeCell ref="A5:B5"/>
    <mergeCell ref="A6:D6"/>
    <mergeCell ref="C37:D37"/>
  </mergeCells>
  <printOptions horizontalCentered="1"/>
  <pageMargins left="0.5" right="0.5" top="0.75" bottom="0.75"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K39"/>
  <sheetViews>
    <sheetView showGridLines="0" view="pageBreakPreview" zoomScale="120" zoomScaleNormal="100" zoomScaleSheetLayoutView="120" workbookViewId="0">
      <selection activeCell="D41" sqref="D41"/>
    </sheetView>
  </sheetViews>
  <sheetFormatPr defaultRowHeight="12.75" x14ac:dyDescent="0.2"/>
  <cols>
    <col min="1" max="1" width="6" style="21" customWidth="1"/>
    <col min="2" max="2" width="31.28515625" style="21" customWidth="1"/>
    <col min="3" max="3" width="18" style="21" customWidth="1"/>
    <col min="4" max="4" width="17.140625" style="21" bestFit="1" customWidth="1"/>
    <col min="5" max="5" width="18.28515625" style="21" bestFit="1" customWidth="1"/>
    <col min="6" max="6" width="17.5703125" style="21" customWidth="1"/>
    <col min="7" max="7" width="15.42578125" style="21" customWidth="1"/>
    <col min="8" max="8" width="17.5703125" style="21" customWidth="1"/>
    <col min="9" max="9" width="17.28515625" style="21" customWidth="1"/>
    <col min="10" max="10" width="18.28515625" style="21" bestFit="1" customWidth="1"/>
    <col min="11" max="11" width="15.5703125" style="21" customWidth="1"/>
    <col min="12" max="12" width="15" style="21" customWidth="1"/>
    <col min="13" max="16384" width="9.140625" style="21"/>
  </cols>
  <sheetData>
    <row r="1" spans="1:10" ht="15" customHeight="1" x14ac:dyDescent="0.2">
      <c r="A1" s="112" t="s">
        <v>179</v>
      </c>
      <c r="B1" s="112"/>
      <c r="C1" s="112"/>
      <c r="D1" s="112"/>
      <c r="E1" s="112"/>
      <c r="F1" s="112"/>
      <c r="G1" s="112"/>
      <c r="H1" s="112"/>
      <c r="I1" s="112"/>
      <c r="J1" s="112"/>
    </row>
    <row r="3" spans="1:10" ht="15" customHeight="1" x14ac:dyDescent="0.2">
      <c r="A3" s="96" t="s">
        <v>180</v>
      </c>
      <c r="B3" s="96"/>
      <c r="C3" s="96"/>
      <c r="D3" s="96"/>
      <c r="E3" s="96"/>
      <c r="F3" s="96"/>
      <c r="G3" s="96"/>
      <c r="H3" s="96"/>
      <c r="I3" s="96"/>
      <c r="J3" s="96"/>
    </row>
    <row r="5" spans="1:10" ht="15" customHeight="1" x14ac:dyDescent="0.2">
      <c r="B5" s="48" t="s">
        <v>35</v>
      </c>
      <c r="H5" s="47" t="s">
        <v>36</v>
      </c>
      <c r="I5" s="112" t="s">
        <v>37</v>
      </c>
      <c r="J5" s="112"/>
    </row>
    <row r="6" spans="1:10" ht="15" customHeight="1" x14ac:dyDescent="0.2">
      <c r="A6" s="113" t="s">
        <v>38</v>
      </c>
      <c r="B6" s="113"/>
      <c r="C6" s="113"/>
      <c r="D6" s="113"/>
      <c r="E6" s="113"/>
      <c r="F6" s="113"/>
      <c r="G6" s="113"/>
      <c r="H6" s="113"/>
      <c r="I6" s="113"/>
      <c r="J6" s="113"/>
    </row>
    <row r="7" spans="1:10" s="23" customFormat="1" ht="58.5" customHeight="1" x14ac:dyDescent="0.25">
      <c r="A7" s="43" t="s">
        <v>181</v>
      </c>
      <c r="B7" s="78" t="s">
        <v>40</v>
      </c>
      <c r="C7" s="78" t="s">
        <v>182</v>
      </c>
      <c r="D7" s="78" t="s">
        <v>131</v>
      </c>
      <c r="E7" s="78" t="s">
        <v>133</v>
      </c>
      <c r="F7" s="78" t="s">
        <v>135</v>
      </c>
      <c r="G7" s="78" t="s">
        <v>137</v>
      </c>
      <c r="H7" s="78" t="s">
        <v>139</v>
      </c>
      <c r="I7" s="78" t="s">
        <v>141</v>
      </c>
      <c r="J7" s="78" t="s">
        <v>183</v>
      </c>
    </row>
    <row r="8" spans="1:10" s="23" customFormat="1" ht="25.5" x14ac:dyDescent="0.25">
      <c r="A8" s="84">
        <v>1</v>
      </c>
      <c r="B8" s="85" t="s">
        <v>276</v>
      </c>
      <c r="C8" s="86">
        <v>9958636300</v>
      </c>
      <c r="D8" s="86" t="s">
        <v>184</v>
      </c>
      <c r="E8" s="86">
        <v>2538512210.4499998</v>
      </c>
      <c r="F8" s="86">
        <v>3379919523.8499999</v>
      </c>
      <c r="G8" s="86" t="s">
        <v>185</v>
      </c>
      <c r="H8" s="86">
        <v>3714085782.5300002</v>
      </c>
      <c r="I8" s="86">
        <v>6033511677.4300003</v>
      </c>
      <c r="J8" s="86">
        <f>+C8+E8+F8+H8+I8</f>
        <v>25624665494.260002</v>
      </c>
    </row>
    <row r="9" spans="1:10" s="23" customFormat="1" ht="38.25" x14ac:dyDescent="0.25">
      <c r="A9" s="77">
        <v>2</v>
      </c>
      <c r="B9" s="79" t="s">
        <v>186</v>
      </c>
      <c r="C9" s="80"/>
      <c r="D9" s="80"/>
      <c r="E9" s="80"/>
      <c r="F9" s="80"/>
      <c r="G9" s="80"/>
      <c r="H9" s="80"/>
      <c r="I9" s="81">
        <v>-242504280.15000001</v>
      </c>
      <c r="J9" s="81">
        <f>+I9</f>
        <v>-242504280.15000001</v>
      </c>
    </row>
    <row r="10" spans="1:10" s="23" customFormat="1" x14ac:dyDescent="0.25">
      <c r="A10" s="76">
        <v>3</v>
      </c>
      <c r="B10" s="73" t="s">
        <v>190</v>
      </c>
      <c r="C10" s="82">
        <f>+C8</f>
        <v>9958636300</v>
      </c>
      <c r="D10" s="82">
        <v>0</v>
      </c>
      <c r="E10" s="82">
        <f>+E8</f>
        <v>2538512210.4499998</v>
      </c>
      <c r="F10" s="82">
        <f>+F8</f>
        <v>3379919523.8499999</v>
      </c>
      <c r="G10" s="82">
        <v>0</v>
      </c>
      <c r="H10" s="82">
        <f>+H8</f>
        <v>3714085782.5300002</v>
      </c>
      <c r="I10" s="83">
        <f>+I8+I9</f>
        <v>5791007397.2800007</v>
      </c>
      <c r="J10" s="83">
        <f>+J8+J9</f>
        <v>25382161214.110001</v>
      </c>
    </row>
    <row r="11" spans="1:10" s="23" customFormat="1" ht="25.5" x14ac:dyDescent="0.25">
      <c r="A11" s="76">
        <v>4</v>
      </c>
      <c r="B11" s="73" t="s">
        <v>173</v>
      </c>
      <c r="C11" s="82"/>
      <c r="D11" s="82"/>
      <c r="E11" s="82"/>
      <c r="F11" s="82"/>
      <c r="G11" s="82"/>
      <c r="H11" s="82"/>
      <c r="I11" s="83">
        <v>472548263.36000001</v>
      </c>
      <c r="J11" s="83">
        <f>+I11</f>
        <v>472548263.36000001</v>
      </c>
    </row>
    <row r="12" spans="1:10" s="23" customFormat="1" x14ac:dyDescent="0.25">
      <c r="A12" s="76">
        <v>5</v>
      </c>
      <c r="B12" s="73" t="s">
        <v>174</v>
      </c>
      <c r="C12" s="82"/>
      <c r="D12" s="82"/>
      <c r="E12" s="82"/>
      <c r="F12" s="82"/>
      <c r="G12" s="82"/>
      <c r="H12" s="82"/>
      <c r="I12" s="83"/>
      <c r="J12" s="83"/>
    </row>
    <row r="13" spans="1:10" s="23" customFormat="1" x14ac:dyDescent="0.25">
      <c r="A13" s="76">
        <v>6</v>
      </c>
      <c r="B13" s="73" t="s">
        <v>193</v>
      </c>
      <c r="C13" s="82"/>
      <c r="D13" s="82"/>
      <c r="E13" s="82"/>
      <c r="F13" s="82"/>
      <c r="G13" s="82"/>
      <c r="H13" s="82"/>
      <c r="I13" s="83"/>
      <c r="J13" s="83"/>
    </row>
    <row r="14" spans="1:10" s="23" customFormat="1" x14ac:dyDescent="0.25">
      <c r="A14" s="76">
        <v>7</v>
      </c>
      <c r="B14" s="73" t="s">
        <v>191</v>
      </c>
      <c r="C14" s="82"/>
      <c r="D14" s="82"/>
      <c r="E14" s="82"/>
      <c r="F14" s="82"/>
      <c r="G14" s="82"/>
      <c r="H14" s="82"/>
      <c r="I14" s="83"/>
      <c r="J14" s="83"/>
    </row>
    <row r="15" spans="1:10" s="23" customFormat="1" ht="25.5" x14ac:dyDescent="0.25">
      <c r="A15" s="76">
        <v>8</v>
      </c>
      <c r="B15" s="73" t="s">
        <v>192</v>
      </c>
      <c r="C15" s="82"/>
      <c r="D15" s="82"/>
      <c r="E15" s="82"/>
      <c r="F15" s="82"/>
      <c r="G15" s="82"/>
      <c r="H15" s="82"/>
      <c r="I15" s="83"/>
      <c r="J15" s="83"/>
    </row>
    <row r="16" spans="1:10" s="23" customFormat="1" ht="25.5" x14ac:dyDescent="0.25">
      <c r="A16" s="71">
        <v>9</v>
      </c>
      <c r="B16" s="72" t="s">
        <v>275</v>
      </c>
      <c r="C16" s="74">
        <v>9958636300</v>
      </c>
      <c r="D16" s="74" t="s">
        <v>184</v>
      </c>
      <c r="E16" s="74">
        <v>2538512210.4499998</v>
      </c>
      <c r="F16" s="74">
        <v>3379919523.8499999</v>
      </c>
      <c r="G16" s="74" t="s">
        <v>185</v>
      </c>
      <c r="H16" s="74">
        <v>3714085782.5300002</v>
      </c>
      <c r="I16" s="75">
        <f>+I10+I11</f>
        <v>6263555660.6400003</v>
      </c>
      <c r="J16" s="75">
        <f>+J10+J11</f>
        <v>25854709477.470001</v>
      </c>
    </row>
    <row r="17" spans="1:11" s="23" customFormat="1" ht="38.25" x14ac:dyDescent="0.25">
      <c r="A17" s="76">
        <v>10</v>
      </c>
      <c r="B17" s="34" t="s">
        <v>186</v>
      </c>
      <c r="C17" s="37" t="s">
        <v>187</v>
      </c>
      <c r="D17" s="37" t="s">
        <v>184</v>
      </c>
      <c r="E17" s="37" t="s">
        <v>188</v>
      </c>
      <c r="F17" s="37" t="s">
        <v>189</v>
      </c>
      <c r="G17" s="37" t="s">
        <v>185</v>
      </c>
      <c r="H17" s="37" t="s">
        <v>189</v>
      </c>
      <c r="I17" s="37"/>
      <c r="J17" s="37"/>
    </row>
    <row r="18" spans="1:11" s="23" customFormat="1" x14ac:dyDescent="0.25">
      <c r="A18" s="76">
        <v>11</v>
      </c>
      <c r="B18" s="34" t="s">
        <v>190</v>
      </c>
      <c r="C18" s="37">
        <v>9958636300</v>
      </c>
      <c r="D18" s="37" t="s">
        <v>184</v>
      </c>
      <c r="E18" s="37">
        <v>2538512210.4499998</v>
      </c>
      <c r="F18" s="37">
        <v>3379919523.8499999</v>
      </c>
      <c r="G18" s="37" t="s">
        <v>185</v>
      </c>
      <c r="H18" s="37">
        <v>3714085782.5300002</v>
      </c>
      <c r="I18" s="37">
        <f>+I16</f>
        <v>6263555660.6400003</v>
      </c>
      <c r="J18" s="37">
        <v>25854709477.470001</v>
      </c>
      <c r="K18" s="39">
        <f>+J16-J18</f>
        <v>0</v>
      </c>
    </row>
    <row r="19" spans="1:11" s="23" customFormat="1" ht="25.5" x14ac:dyDescent="0.25">
      <c r="A19" s="76">
        <v>12</v>
      </c>
      <c r="B19" s="34" t="s">
        <v>173</v>
      </c>
      <c r="C19" s="37" t="s">
        <v>187</v>
      </c>
      <c r="D19" s="37" t="s">
        <v>184</v>
      </c>
      <c r="E19" s="37" t="s">
        <v>188</v>
      </c>
      <c r="F19" s="37" t="s">
        <v>189</v>
      </c>
      <c r="G19" s="37" t="s">
        <v>185</v>
      </c>
      <c r="H19" s="37" t="s">
        <v>189</v>
      </c>
      <c r="I19" s="37">
        <v>483873893.00999999</v>
      </c>
      <c r="J19" s="37">
        <v>483873893.00999999</v>
      </c>
    </row>
    <row r="20" spans="1:11" s="23" customFormat="1" x14ac:dyDescent="0.25">
      <c r="A20" s="76">
        <v>13</v>
      </c>
      <c r="B20" s="34" t="s">
        <v>174</v>
      </c>
      <c r="C20" s="37" t="s">
        <v>187</v>
      </c>
      <c r="D20" s="37" t="s">
        <v>184</v>
      </c>
      <c r="E20" s="37" t="s">
        <v>188</v>
      </c>
      <c r="F20" s="37" t="s">
        <v>189</v>
      </c>
      <c r="G20" s="37" t="s">
        <v>185</v>
      </c>
      <c r="H20" s="37" t="s">
        <v>189</v>
      </c>
      <c r="I20" s="37" t="s">
        <v>189</v>
      </c>
      <c r="J20" s="37" t="s">
        <v>189</v>
      </c>
    </row>
    <row r="21" spans="1:11" s="23" customFormat="1" x14ac:dyDescent="0.25">
      <c r="A21" s="76">
        <v>14</v>
      </c>
      <c r="B21" s="34" t="s">
        <v>193</v>
      </c>
      <c r="C21" s="37">
        <v>3165585000</v>
      </c>
      <c r="D21" s="37" t="s">
        <v>184</v>
      </c>
      <c r="E21" s="37" t="s">
        <v>188</v>
      </c>
      <c r="F21" s="37" t="s">
        <v>189</v>
      </c>
      <c r="G21" s="37" t="s">
        <v>185</v>
      </c>
      <c r="H21" s="37" t="s">
        <v>189</v>
      </c>
      <c r="I21" s="37" t="s">
        <v>189</v>
      </c>
      <c r="J21" s="37">
        <v>3165585000</v>
      </c>
    </row>
    <row r="22" spans="1:11" s="23" customFormat="1" x14ac:dyDescent="0.25">
      <c r="A22" s="76">
        <v>15</v>
      </c>
      <c r="B22" s="34" t="s">
        <v>191</v>
      </c>
      <c r="C22" s="37" t="s">
        <v>187</v>
      </c>
      <c r="D22" s="37" t="s">
        <v>184</v>
      </c>
      <c r="E22" s="37" t="s">
        <v>188</v>
      </c>
      <c r="F22" s="37" t="s">
        <v>189</v>
      </c>
      <c r="G22" s="37" t="s">
        <v>185</v>
      </c>
      <c r="H22" s="37" t="s">
        <v>189</v>
      </c>
      <c r="I22" s="37">
        <v>-48124331.93</v>
      </c>
      <c r="J22" s="37">
        <v>-48124331.93</v>
      </c>
    </row>
    <row r="23" spans="1:11" s="23" customFormat="1" ht="25.5" x14ac:dyDescent="0.25">
      <c r="A23" s="76">
        <v>16</v>
      </c>
      <c r="B23" s="34" t="s">
        <v>192</v>
      </c>
      <c r="C23" s="37" t="s">
        <v>187</v>
      </c>
      <c r="D23" s="37" t="s">
        <v>184</v>
      </c>
      <c r="E23" s="37" t="s">
        <v>188</v>
      </c>
      <c r="F23" s="37" t="s">
        <v>189</v>
      </c>
      <c r="G23" s="37" t="s">
        <v>185</v>
      </c>
      <c r="H23" s="37" t="s">
        <v>189</v>
      </c>
      <c r="I23" s="37" t="s">
        <v>189</v>
      </c>
      <c r="J23" s="37" t="s">
        <v>189</v>
      </c>
    </row>
    <row r="24" spans="1:11" s="23" customFormat="1" ht="25.5" x14ac:dyDescent="0.25">
      <c r="A24" s="62">
        <v>17</v>
      </c>
      <c r="B24" s="63" t="s">
        <v>269</v>
      </c>
      <c r="C24" s="64">
        <v>13124221300</v>
      </c>
      <c r="D24" s="64" t="s">
        <v>184</v>
      </c>
      <c r="E24" s="64">
        <v>2538512210.4499998</v>
      </c>
      <c r="F24" s="64">
        <v>3379919523.8499999</v>
      </c>
      <c r="G24" s="64" t="s">
        <v>185</v>
      </c>
      <c r="H24" s="64">
        <v>3714085782.5300002</v>
      </c>
      <c r="I24" s="64">
        <f>+I18+I19+I22</f>
        <v>6699305221.7200003</v>
      </c>
      <c r="J24" s="64">
        <v>29456044038.549999</v>
      </c>
    </row>
    <row r="25" spans="1:11" x14ac:dyDescent="0.2">
      <c r="J25" s="87"/>
    </row>
    <row r="27" spans="1:11" ht="15" customHeight="1" x14ac:dyDescent="0.2">
      <c r="C27" s="110" t="s">
        <v>145</v>
      </c>
      <c r="D27" s="110"/>
      <c r="E27" s="111" t="s">
        <v>146</v>
      </c>
      <c r="F27" s="111"/>
      <c r="G27" s="111"/>
    </row>
    <row r="30" spans="1:11" ht="15" customHeight="1" x14ac:dyDescent="0.2">
      <c r="C30" s="110" t="s">
        <v>147</v>
      </c>
      <c r="D30" s="110"/>
      <c r="E30" s="111" t="s">
        <v>178</v>
      </c>
      <c r="F30" s="111"/>
      <c r="G30" s="111"/>
    </row>
    <row r="33" spans="2:6" x14ac:dyDescent="0.2">
      <c r="C33" s="88">
        <f>+C18</f>
        <v>9958636300</v>
      </c>
    </row>
    <row r="34" spans="2:6" x14ac:dyDescent="0.2">
      <c r="B34" s="21" t="s">
        <v>282</v>
      </c>
      <c r="C34" s="88">
        <v>6572700000</v>
      </c>
      <c r="D34" s="89">
        <f>+C34/C33</f>
        <v>0.66000000421744487</v>
      </c>
    </row>
    <row r="35" spans="2:6" x14ac:dyDescent="0.2">
      <c r="B35" s="21" t="s">
        <v>283</v>
      </c>
      <c r="C35" s="88">
        <v>3385936300</v>
      </c>
      <c r="D35" s="89">
        <f>+C35/C33</f>
        <v>0.33999999578255508</v>
      </c>
    </row>
    <row r="36" spans="2:6" x14ac:dyDescent="0.2">
      <c r="C36" s="88"/>
    </row>
    <row r="37" spans="2:6" x14ac:dyDescent="0.2">
      <c r="B37" s="21" t="s">
        <v>282</v>
      </c>
      <c r="C37" s="87">
        <f>+C21</f>
        <v>3165585000</v>
      </c>
      <c r="D37" s="88">
        <f>+C37*D34</f>
        <v>2089286113.3506801</v>
      </c>
      <c r="E37" s="87">
        <f>+C34+D37</f>
        <v>8661986113.3506794</v>
      </c>
    </row>
    <row r="38" spans="2:6" x14ac:dyDescent="0.2">
      <c r="B38" s="21" t="s">
        <v>283</v>
      </c>
      <c r="D38" s="88">
        <f>+C37*D35</f>
        <v>1076298886.6493196</v>
      </c>
      <c r="E38" s="87">
        <f>+C35+D38</f>
        <v>4462235186.6493196</v>
      </c>
    </row>
    <row r="39" spans="2:6" x14ac:dyDescent="0.2">
      <c r="E39" s="87">
        <f>SUM(E37:E38)</f>
        <v>13124221300</v>
      </c>
      <c r="F39" s="87">
        <f>+C33-E39</f>
        <v>-3165585000</v>
      </c>
    </row>
  </sheetData>
  <mergeCells count="8">
    <mergeCell ref="C30:D30"/>
    <mergeCell ref="E30:G30"/>
    <mergeCell ref="A1:J1"/>
    <mergeCell ref="A3:J3"/>
    <mergeCell ref="I5:J5"/>
    <mergeCell ref="A6:J6"/>
    <mergeCell ref="C27:D27"/>
    <mergeCell ref="E27:G27"/>
  </mergeCells>
  <printOptions horizontalCentered="1"/>
  <pageMargins left="0.25" right="0.25" top="1" bottom="1" header="0.5" footer="0.5"/>
  <pageSetup scale="75" orientation="landscape" verticalDpi="0" r:id="rId1"/>
  <rowBreaks count="1" manualBreakCount="1">
    <brk id="30" max="9" man="1"/>
  </rowBreaks>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E69"/>
  <sheetViews>
    <sheetView showGridLines="0" tabSelected="1" view="pageBreakPreview" topLeftCell="A52" zoomScale="130" zoomScaleNormal="100" zoomScaleSheetLayoutView="130" workbookViewId="0">
      <selection activeCell="E61" sqref="E61"/>
    </sheetView>
  </sheetViews>
  <sheetFormatPr defaultRowHeight="12.75" x14ac:dyDescent="0.25"/>
  <cols>
    <col min="1" max="1" width="8.5703125" style="49" customWidth="1"/>
    <col min="2" max="2" width="36.5703125" style="24" customWidth="1"/>
    <col min="3" max="3" width="21.140625" style="24" customWidth="1"/>
    <col min="4" max="4" width="23.28515625" style="24" customWidth="1"/>
    <col min="5" max="5" width="16.5703125" style="24" customWidth="1"/>
    <col min="6" max="16384" width="9.140625" style="24"/>
  </cols>
  <sheetData>
    <row r="1" spans="1:4" x14ac:dyDescent="0.25">
      <c r="A1" s="106" t="s">
        <v>194</v>
      </c>
      <c r="B1" s="106"/>
      <c r="C1" s="106"/>
      <c r="D1" s="106"/>
    </row>
    <row r="3" spans="1:4" x14ac:dyDescent="0.25">
      <c r="A3" s="97" t="s">
        <v>195</v>
      </c>
      <c r="B3" s="97"/>
      <c r="C3" s="97"/>
      <c r="D3" s="97"/>
    </row>
    <row r="5" spans="1:4" x14ac:dyDescent="0.25">
      <c r="B5" s="50" t="s">
        <v>35</v>
      </c>
      <c r="C5" s="29" t="s">
        <v>36</v>
      </c>
      <c r="D5" s="26" t="s">
        <v>37</v>
      </c>
    </row>
    <row r="6" spans="1:4" x14ac:dyDescent="0.25">
      <c r="A6" s="108" t="s">
        <v>38</v>
      </c>
      <c r="B6" s="108"/>
      <c r="C6" s="108"/>
      <c r="D6" s="108"/>
    </row>
    <row r="7" spans="1:4" ht="27" customHeight="1" x14ac:dyDescent="0.25">
      <c r="A7" s="51" t="s">
        <v>181</v>
      </c>
      <c r="B7" s="52" t="s">
        <v>40</v>
      </c>
      <c r="C7" s="52" t="s">
        <v>278</v>
      </c>
      <c r="D7" s="52" t="s">
        <v>277</v>
      </c>
    </row>
    <row r="8" spans="1:4" ht="25.5" x14ac:dyDescent="0.25">
      <c r="A8" s="55">
        <v>1</v>
      </c>
      <c r="B8" s="35" t="s">
        <v>196</v>
      </c>
      <c r="C8" s="56"/>
      <c r="D8" s="56"/>
    </row>
    <row r="9" spans="1:4" x14ac:dyDescent="0.25">
      <c r="A9" s="55">
        <v>1.1000000000000001</v>
      </c>
      <c r="B9" s="35" t="s">
        <v>197</v>
      </c>
      <c r="C9" s="56">
        <f>+C10+C15</f>
        <v>44814539396.5</v>
      </c>
      <c r="D9" s="56">
        <v>27792063981.970001</v>
      </c>
    </row>
    <row r="10" spans="1:4" ht="25.5" x14ac:dyDescent="0.25">
      <c r="A10" s="53" t="s">
        <v>45</v>
      </c>
      <c r="B10" s="34" t="s">
        <v>198</v>
      </c>
      <c r="C10" s="54">
        <v>22678252212.93</v>
      </c>
      <c r="D10" s="54">
        <v>12736284570.370001</v>
      </c>
    </row>
    <row r="11" spans="1:4" x14ac:dyDescent="0.25">
      <c r="A11" s="53" t="s">
        <v>47</v>
      </c>
      <c r="B11" s="34" t="s">
        <v>199</v>
      </c>
      <c r="C11" s="54"/>
      <c r="D11" s="54" t="s">
        <v>43</v>
      </c>
    </row>
    <row r="12" spans="1:4" ht="25.5" x14ac:dyDescent="0.25">
      <c r="A12" s="53" t="s">
        <v>49</v>
      </c>
      <c r="B12" s="34" t="s">
        <v>200</v>
      </c>
      <c r="C12" s="54"/>
      <c r="D12" s="54" t="s">
        <v>43</v>
      </c>
    </row>
    <row r="13" spans="1:4" x14ac:dyDescent="0.25">
      <c r="A13" s="53" t="s">
        <v>51</v>
      </c>
      <c r="B13" s="34" t="s">
        <v>201</v>
      </c>
      <c r="C13" s="54"/>
      <c r="D13" s="54" t="s">
        <v>43</v>
      </c>
    </row>
    <row r="14" spans="1:4" x14ac:dyDescent="0.25">
      <c r="A14" s="53" t="s">
        <v>53</v>
      </c>
      <c r="B14" s="34" t="s">
        <v>202</v>
      </c>
      <c r="C14" s="54"/>
      <c r="D14" s="54" t="s">
        <v>43</v>
      </c>
    </row>
    <row r="15" spans="1:4" x14ac:dyDescent="0.25">
      <c r="A15" s="53" t="s">
        <v>55</v>
      </c>
      <c r="B15" s="34" t="s">
        <v>203</v>
      </c>
      <c r="C15" s="54">
        <v>22136287183.57</v>
      </c>
      <c r="D15" s="54">
        <v>15055779411.6</v>
      </c>
    </row>
    <row r="16" spans="1:4" x14ac:dyDescent="0.25">
      <c r="A16" s="55">
        <v>1.2</v>
      </c>
      <c r="B16" s="35" t="s">
        <v>204</v>
      </c>
      <c r="C16" s="56">
        <f>+C17+C18+C19+C20+C21+C22+C23+C24+C25</f>
        <v>45499041136.800003</v>
      </c>
      <c r="D16" s="56">
        <v>30365751885.310001</v>
      </c>
    </row>
    <row r="17" spans="1:5" x14ac:dyDescent="0.25">
      <c r="A17" s="53" t="s">
        <v>67</v>
      </c>
      <c r="B17" s="34" t="s">
        <v>205</v>
      </c>
      <c r="C17" s="54">
        <v>10112043395.370001</v>
      </c>
      <c r="D17" s="54">
        <v>5559011474.4300003</v>
      </c>
    </row>
    <row r="18" spans="1:5" ht="25.5" x14ac:dyDescent="0.25">
      <c r="A18" s="53" t="s">
        <v>69</v>
      </c>
      <c r="B18" s="34" t="s">
        <v>206</v>
      </c>
      <c r="C18" s="54">
        <v>2870220812.1700001</v>
      </c>
      <c r="D18" s="54">
        <v>1567899131.1800001</v>
      </c>
    </row>
    <row r="19" spans="1:5" ht="25.5" x14ac:dyDescent="0.25">
      <c r="A19" s="53" t="s">
        <v>71</v>
      </c>
      <c r="B19" s="34" t="s">
        <v>207</v>
      </c>
      <c r="C19" s="54">
        <v>2094119848.6500001</v>
      </c>
      <c r="D19" s="54">
        <v>1416553115.6300001</v>
      </c>
    </row>
    <row r="20" spans="1:5" x14ac:dyDescent="0.25">
      <c r="A20" s="53" t="s">
        <v>73</v>
      </c>
      <c r="B20" s="34" t="s">
        <v>208</v>
      </c>
      <c r="C20" s="54">
        <v>3595269651.7800002</v>
      </c>
      <c r="D20" s="54">
        <v>1654169195.8900001</v>
      </c>
    </row>
    <row r="21" spans="1:5" x14ac:dyDescent="0.25">
      <c r="A21" s="53" t="s">
        <v>75</v>
      </c>
      <c r="B21" s="34" t="s">
        <v>209</v>
      </c>
      <c r="C21" s="54">
        <v>0</v>
      </c>
      <c r="D21" s="54" t="s">
        <v>43</v>
      </c>
    </row>
    <row r="22" spans="1:5" ht="25.5" x14ac:dyDescent="0.25">
      <c r="A22" s="53" t="s">
        <v>77</v>
      </c>
      <c r="B22" s="34" t="s">
        <v>210</v>
      </c>
      <c r="C22" s="54">
        <v>3187074513.7399998</v>
      </c>
      <c r="D22" s="57">
        <v>11543584931.98</v>
      </c>
      <c r="E22" s="58"/>
    </row>
    <row r="23" spans="1:5" x14ac:dyDescent="0.25">
      <c r="A23" s="53" t="s">
        <v>79</v>
      </c>
      <c r="B23" s="34" t="s">
        <v>211</v>
      </c>
      <c r="C23" s="54">
        <v>2205769393.73</v>
      </c>
      <c r="D23" s="54">
        <v>1127898774.6900001</v>
      </c>
    </row>
    <row r="24" spans="1:5" x14ac:dyDescent="0.25">
      <c r="A24" s="53" t="s">
        <v>212</v>
      </c>
      <c r="B24" s="34" t="s">
        <v>213</v>
      </c>
      <c r="C24" s="54">
        <v>9725738.7699999996</v>
      </c>
      <c r="D24" s="54">
        <v>49279157.270000003</v>
      </c>
    </row>
    <row r="25" spans="1:5" x14ac:dyDescent="0.25">
      <c r="A25" s="53" t="s">
        <v>81</v>
      </c>
      <c r="B25" s="34" t="s">
        <v>214</v>
      </c>
      <c r="C25" s="54">
        <v>21424817782.59</v>
      </c>
      <c r="D25" s="54">
        <v>7447356104.2399998</v>
      </c>
    </row>
    <row r="26" spans="1:5" ht="25.5" x14ac:dyDescent="0.25">
      <c r="A26" s="69">
        <v>1.3</v>
      </c>
      <c r="B26" s="63" t="s">
        <v>215</v>
      </c>
      <c r="C26" s="70">
        <f>+C9-C16</f>
        <v>-684501740.30000305</v>
      </c>
      <c r="D26" s="70">
        <v>-2573687903.3400002</v>
      </c>
    </row>
    <row r="27" spans="1:5" ht="25.5" x14ac:dyDescent="0.25">
      <c r="A27" s="55">
        <v>2</v>
      </c>
      <c r="B27" s="35" t="s">
        <v>216</v>
      </c>
      <c r="C27" s="56"/>
      <c r="D27" s="56"/>
    </row>
    <row r="28" spans="1:5" x14ac:dyDescent="0.25">
      <c r="A28" s="55">
        <v>2.1</v>
      </c>
      <c r="B28" s="35" t="s">
        <v>197</v>
      </c>
      <c r="C28" s="56">
        <f>+C34</f>
        <v>202555842.81</v>
      </c>
      <c r="D28" s="56">
        <v>143097118.68000001</v>
      </c>
    </row>
    <row r="29" spans="1:5" x14ac:dyDescent="0.25">
      <c r="A29" s="53" t="s">
        <v>88</v>
      </c>
      <c r="B29" s="34" t="s">
        <v>217</v>
      </c>
      <c r="C29" s="54" t="s">
        <v>42</v>
      </c>
      <c r="D29" s="54" t="s">
        <v>43</v>
      </c>
    </row>
    <row r="30" spans="1:5" x14ac:dyDescent="0.25">
      <c r="A30" s="53" t="s">
        <v>114</v>
      </c>
      <c r="B30" s="34" t="s">
        <v>218</v>
      </c>
      <c r="C30" s="54" t="s">
        <v>42</v>
      </c>
      <c r="D30" s="54" t="s">
        <v>43</v>
      </c>
    </row>
    <row r="31" spans="1:5" x14ac:dyDescent="0.25">
      <c r="A31" s="53" t="s">
        <v>219</v>
      </c>
      <c r="B31" s="34" t="s">
        <v>220</v>
      </c>
      <c r="C31" s="54" t="s">
        <v>42</v>
      </c>
      <c r="D31" s="54" t="s">
        <v>43</v>
      </c>
    </row>
    <row r="32" spans="1:5" ht="25.5" x14ac:dyDescent="0.25">
      <c r="A32" s="53" t="s">
        <v>221</v>
      </c>
      <c r="B32" s="34" t="s">
        <v>222</v>
      </c>
      <c r="C32" s="54" t="s">
        <v>42</v>
      </c>
      <c r="D32" s="54" t="s">
        <v>43</v>
      </c>
    </row>
    <row r="33" spans="1:4" ht="25.5" x14ac:dyDescent="0.25">
      <c r="A33" s="53" t="s">
        <v>223</v>
      </c>
      <c r="B33" s="34" t="s">
        <v>224</v>
      </c>
      <c r="C33" s="54" t="s">
        <v>42</v>
      </c>
      <c r="D33" s="54" t="s">
        <v>43</v>
      </c>
    </row>
    <row r="34" spans="1:4" x14ac:dyDescent="0.25">
      <c r="A34" s="53" t="s">
        <v>225</v>
      </c>
      <c r="B34" s="34" t="s">
        <v>226</v>
      </c>
      <c r="C34" s="54">
        <v>202555842.81</v>
      </c>
      <c r="D34" s="54">
        <v>143097118.68000001</v>
      </c>
    </row>
    <row r="35" spans="1:4" x14ac:dyDescent="0.25">
      <c r="A35" s="53" t="s">
        <v>227</v>
      </c>
      <c r="B35" s="34" t="s">
        <v>228</v>
      </c>
      <c r="C35" s="54" t="s">
        <v>42</v>
      </c>
      <c r="D35" s="54" t="s">
        <v>43</v>
      </c>
    </row>
    <row r="36" spans="1:4" x14ac:dyDescent="0.25">
      <c r="A36" s="53" t="s">
        <v>229</v>
      </c>
      <c r="B36" s="34" t="s">
        <v>230</v>
      </c>
      <c r="C36" s="54" t="s">
        <v>42</v>
      </c>
      <c r="D36" s="54" t="s">
        <v>43</v>
      </c>
    </row>
    <row r="37" spans="1:4" x14ac:dyDescent="0.25">
      <c r="A37" s="55">
        <v>2.2000000000000002</v>
      </c>
      <c r="B37" s="35" t="s">
        <v>204</v>
      </c>
      <c r="C37" s="56">
        <f>+C38+C39</f>
        <v>985382839.51999998</v>
      </c>
      <c r="D37" s="56">
        <v>16663800</v>
      </c>
    </row>
    <row r="38" spans="1:4" x14ac:dyDescent="0.25">
      <c r="A38" s="53" t="s">
        <v>231</v>
      </c>
      <c r="B38" s="34" t="s">
        <v>232</v>
      </c>
      <c r="C38" s="54">
        <v>737948800</v>
      </c>
      <c r="D38" s="54">
        <v>16663800</v>
      </c>
    </row>
    <row r="39" spans="1:4" ht="25.5" x14ac:dyDescent="0.25">
      <c r="A39" s="53" t="s">
        <v>233</v>
      </c>
      <c r="B39" s="34" t="s">
        <v>234</v>
      </c>
      <c r="C39" s="54">
        <v>247434039.52000001</v>
      </c>
      <c r="D39" s="54" t="s">
        <v>43</v>
      </c>
    </row>
    <row r="40" spans="1:4" ht="25.5" x14ac:dyDescent="0.25">
      <c r="A40" s="53" t="s">
        <v>235</v>
      </c>
      <c r="B40" s="34" t="s">
        <v>236</v>
      </c>
      <c r="C40" s="54">
        <v>0</v>
      </c>
      <c r="D40" s="54" t="s">
        <v>43</v>
      </c>
    </row>
    <row r="41" spans="1:4" ht="25.5" x14ac:dyDescent="0.25">
      <c r="A41" s="53" t="s">
        <v>237</v>
      </c>
      <c r="B41" s="34" t="s">
        <v>238</v>
      </c>
      <c r="C41" s="54" t="s">
        <v>42</v>
      </c>
      <c r="D41" s="54" t="s">
        <v>43</v>
      </c>
    </row>
    <row r="42" spans="1:4" x14ac:dyDescent="0.25">
      <c r="A42" s="53" t="s">
        <v>239</v>
      </c>
      <c r="B42" s="34" t="s">
        <v>240</v>
      </c>
      <c r="C42" s="54" t="s">
        <v>42</v>
      </c>
      <c r="D42" s="54" t="s">
        <v>43</v>
      </c>
    </row>
    <row r="43" spans="1:4" x14ac:dyDescent="0.25">
      <c r="A43" s="53" t="s">
        <v>241</v>
      </c>
      <c r="B43" s="34" t="s">
        <v>242</v>
      </c>
      <c r="C43" s="54" t="s">
        <v>42</v>
      </c>
      <c r="D43" s="54" t="s">
        <v>43</v>
      </c>
    </row>
    <row r="44" spans="1:4" ht="38.25" x14ac:dyDescent="0.25">
      <c r="A44" s="69">
        <v>2.2999999999999998</v>
      </c>
      <c r="B44" s="63" t="s">
        <v>243</v>
      </c>
      <c r="C44" s="70">
        <f>+C28-C37</f>
        <v>-782826996.71000004</v>
      </c>
      <c r="D44" s="70">
        <v>126433318.68000001</v>
      </c>
    </row>
    <row r="45" spans="1:4" ht="25.5" x14ac:dyDescent="0.25">
      <c r="A45" s="55">
        <v>3</v>
      </c>
      <c r="B45" s="35" t="s">
        <v>244</v>
      </c>
      <c r="C45" s="56"/>
      <c r="D45" s="56"/>
    </row>
    <row r="46" spans="1:4" x14ac:dyDescent="0.25">
      <c r="A46" s="55">
        <v>3.1</v>
      </c>
      <c r="B46" s="35" t="s">
        <v>197</v>
      </c>
      <c r="C46" s="56">
        <v>0</v>
      </c>
      <c r="D46" s="56" t="s">
        <v>43</v>
      </c>
    </row>
    <row r="47" spans="1:4" ht="25.5" x14ac:dyDescent="0.25">
      <c r="A47" s="53" t="s">
        <v>245</v>
      </c>
      <c r="B47" s="34" t="s">
        <v>246</v>
      </c>
      <c r="C47" s="54">
        <v>0</v>
      </c>
      <c r="D47" s="54" t="s">
        <v>43</v>
      </c>
    </row>
    <row r="48" spans="1:4" ht="25.5" x14ac:dyDescent="0.25">
      <c r="A48" s="53" t="s">
        <v>247</v>
      </c>
      <c r="B48" s="34" t="s">
        <v>248</v>
      </c>
      <c r="C48" s="54">
        <v>0</v>
      </c>
      <c r="D48" s="54" t="s">
        <v>43</v>
      </c>
    </row>
    <row r="49" spans="1:5" x14ac:dyDescent="0.25">
      <c r="A49" s="53" t="s">
        <v>249</v>
      </c>
      <c r="B49" s="34" t="s">
        <v>250</v>
      </c>
      <c r="C49" s="54">
        <v>0</v>
      </c>
      <c r="D49" s="54" t="s">
        <v>43</v>
      </c>
    </row>
    <row r="50" spans="1:5" x14ac:dyDescent="0.25">
      <c r="A50" s="53" t="s">
        <v>251</v>
      </c>
      <c r="B50" s="34" t="s">
        <v>252</v>
      </c>
      <c r="C50" s="54">
        <v>0</v>
      </c>
      <c r="D50" s="54" t="s">
        <v>43</v>
      </c>
    </row>
    <row r="51" spans="1:5" x14ac:dyDescent="0.25">
      <c r="A51" s="55">
        <v>3.2</v>
      </c>
      <c r="B51" s="35" t="s">
        <v>204</v>
      </c>
      <c r="C51" s="56">
        <f>+C55</f>
        <v>97672829.25</v>
      </c>
      <c r="D51" s="56">
        <v>48124331.93</v>
      </c>
    </row>
    <row r="52" spans="1:5" ht="25.5" x14ac:dyDescent="0.25">
      <c r="A52" s="53" t="s">
        <v>253</v>
      </c>
      <c r="B52" s="34" t="s">
        <v>254</v>
      </c>
      <c r="C52" s="54">
        <v>0</v>
      </c>
      <c r="D52" s="54" t="s">
        <v>43</v>
      </c>
    </row>
    <row r="53" spans="1:5" x14ac:dyDescent="0.25">
      <c r="A53" s="53" t="s">
        <v>255</v>
      </c>
      <c r="B53" s="34" t="s">
        <v>256</v>
      </c>
      <c r="C53" s="54">
        <v>0</v>
      </c>
      <c r="D53" s="54" t="s">
        <v>43</v>
      </c>
    </row>
    <row r="54" spans="1:5" ht="25.5" x14ac:dyDescent="0.25">
      <c r="A54" s="53" t="s">
        <v>257</v>
      </c>
      <c r="B54" s="34" t="s">
        <v>258</v>
      </c>
      <c r="C54" s="54">
        <v>0</v>
      </c>
      <c r="D54" s="54" t="s">
        <v>43</v>
      </c>
    </row>
    <row r="55" spans="1:5" x14ac:dyDescent="0.25">
      <c r="A55" s="53" t="s">
        <v>259</v>
      </c>
      <c r="B55" s="34" t="s">
        <v>260</v>
      </c>
      <c r="C55" s="54">
        <v>97672829.25</v>
      </c>
      <c r="D55" s="54">
        <v>48124331.93</v>
      </c>
    </row>
    <row r="56" spans="1:5" x14ac:dyDescent="0.25">
      <c r="A56" s="53" t="s">
        <v>261</v>
      </c>
      <c r="B56" s="34" t="s">
        <v>262</v>
      </c>
      <c r="C56" s="54"/>
      <c r="D56" s="54" t="s">
        <v>43</v>
      </c>
    </row>
    <row r="57" spans="1:5" ht="25.5" x14ac:dyDescent="0.25">
      <c r="A57" s="69">
        <v>3.3</v>
      </c>
      <c r="B57" s="63" t="s">
        <v>263</v>
      </c>
      <c r="C57" s="70">
        <f>+C46-C55</f>
        <v>-97672829.25</v>
      </c>
      <c r="D57" s="70">
        <v>-48124331.93</v>
      </c>
    </row>
    <row r="58" spans="1:5" x14ac:dyDescent="0.25">
      <c r="A58" s="55">
        <v>4</v>
      </c>
      <c r="B58" s="35" t="s">
        <v>264</v>
      </c>
      <c r="C58" s="56">
        <v>761266239.87</v>
      </c>
      <c r="D58" s="56">
        <v>80617430.719999999</v>
      </c>
    </row>
    <row r="59" spans="1:5" x14ac:dyDescent="0.25">
      <c r="A59" s="53">
        <v>4.0999999999999996</v>
      </c>
      <c r="B59" s="34" t="s">
        <v>265</v>
      </c>
      <c r="C59" s="54">
        <f>+C57+C44+C26+C58</f>
        <v>-803735326.39000309</v>
      </c>
      <c r="D59" s="54">
        <v>-2414761485.8699999</v>
      </c>
    </row>
    <row r="60" spans="1:5" ht="25.5" x14ac:dyDescent="0.25">
      <c r="A60" s="55">
        <v>5</v>
      </c>
      <c r="B60" s="35" t="s">
        <v>266</v>
      </c>
      <c r="C60" s="56">
        <v>9747302178</v>
      </c>
      <c r="D60" s="56">
        <v>8943566851.6100006</v>
      </c>
    </row>
    <row r="61" spans="1:5" ht="25.5" x14ac:dyDescent="0.25">
      <c r="A61" s="55">
        <v>6</v>
      </c>
      <c r="B61" s="35" t="s">
        <v>267</v>
      </c>
      <c r="C61" s="56">
        <v>8943566851.6100006</v>
      </c>
      <c r="D61" s="56">
        <v>6528805365.7399998</v>
      </c>
      <c r="E61" s="58"/>
    </row>
    <row r="62" spans="1:5" ht="0.75" customHeight="1" x14ac:dyDescent="0.25">
      <c r="A62" s="59">
        <v>0</v>
      </c>
      <c r="B62" s="60" t="s">
        <v>268</v>
      </c>
      <c r="C62" s="61" t="s">
        <v>42</v>
      </c>
      <c r="D62" s="61" t="s">
        <v>43</v>
      </c>
    </row>
    <row r="63" spans="1:5" x14ac:dyDescent="0.25">
      <c r="A63" s="25"/>
      <c r="B63" s="28"/>
    </row>
    <row r="64" spans="1:5" x14ac:dyDescent="0.25">
      <c r="A64" s="25"/>
      <c r="B64" s="28"/>
    </row>
    <row r="65" spans="1:4" x14ac:dyDescent="0.25">
      <c r="A65" s="25"/>
      <c r="B65" s="28"/>
    </row>
    <row r="66" spans="1:4" ht="38.25" customHeight="1" x14ac:dyDescent="0.25">
      <c r="B66" s="28" t="s">
        <v>145</v>
      </c>
      <c r="C66" s="105" t="s">
        <v>177</v>
      </c>
      <c r="D66" s="105"/>
    </row>
    <row r="67" spans="1:4" x14ac:dyDescent="0.25">
      <c r="B67" s="28"/>
      <c r="C67" s="28"/>
    </row>
    <row r="68" spans="1:4" ht="38.25" customHeight="1" x14ac:dyDescent="0.25">
      <c r="B68" s="28" t="s">
        <v>147</v>
      </c>
      <c r="C68" s="105" t="s">
        <v>178</v>
      </c>
      <c r="D68" s="105"/>
    </row>
    <row r="69" spans="1:4" x14ac:dyDescent="0.25">
      <c r="A69" s="25"/>
      <c r="B69" s="28"/>
    </row>
  </sheetData>
  <mergeCells count="5">
    <mergeCell ref="A1:D1"/>
    <mergeCell ref="A3:D3"/>
    <mergeCell ref="A6:D6"/>
    <mergeCell ref="C66:D66"/>
    <mergeCell ref="C68:D68"/>
  </mergeCells>
  <printOptions horizontalCentered="1"/>
  <pageMargins left="0.5" right="0.5" top="1" bottom="0.75" header="0.5" footer="0.5"/>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Тайлангийн нүүр Б</vt:lpstr>
      <vt:lpstr>САНХҮҮ БАЙДЛЫН ТАЙЛАН</vt:lpstr>
      <vt:lpstr>орлого үр дүнгийн тайлан</vt:lpstr>
      <vt:lpstr>өмчийн өөрлөлтийн тайлан</vt:lpstr>
      <vt:lpstr>мөнгөн гүйлгээний тайлан</vt:lpstr>
      <vt:lpstr>'мөнгөн гүйлгээний тайлан'!Print_Area</vt:lpstr>
      <vt:lpstr>'орлого үр дүнгийн тайлан'!Print_Area</vt:lpstr>
      <vt:lpstr>'өмчийн өөрлөлтийн тайлан'!Print_Area</vt:lpstr>
      <vt:lpstr>'САНХҮҮ БАЙДЛЫН ТАЙЛАН'!Print_Area</vt:lpstr>
      <vt:lpstr>'Тайлангийн нүүр 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2026-07-28T06:17:19Z</cp:lastPrinted>
  <dcterms:created xsi:type="dcterms:W3CDTF">2026-07-27T14:57:11Z</dcterms:created>
  <dcterms:modified xsi:type="dcterms:W3CDTF">2026-07-28T08:58:08Z</dcterms:modified>
</cp:coreProperties>
</file>