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mbers\Арилжааны тайлан\2022\"/>
    </mc:Choice>
  </mc:AlternateContent>
  <bookViews>
    <workbookView xWindow="0" yWindow="0" windowWidth="20490" windowHeight="7155" activeTab="1"/>
  </bookViews>
  <sheets>
    <sheet name="Chart1" sheetId="4" r:id="rId1"/>
    <sheet name="Sheet1" sheetId="1" r:id="rId2"/>
  </sheets>
  <externalReferences>
    <externalReference r:id="rId3"/>
    <externalReference r:id="rId4"/>
  </externalReferences>
  <definedNames>
    <definedName name="_xlnm._FilterDatabase" localSheetId="1" hidden="1">Sheet1!$E$15:$F$71</definedName>
    <definedName name="_xlnm.Print_Area" localSheetId="1">Sheet1!$A$1:$L$74</definedName>
  </definedNames>
  <calcPr calcId="152511"/>
</workbook>
</file>

<file path=xl/calcChain.xml><?xml version="1.0" encoding="utf-8"?>
<calcChain xmlns="http://schemas.openxmlformats.org/spreadsheetml/2006/main">
  <c r="K17" i="1" l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3" i="1"/>
  <c r="K34" i="1"/>
  <c r="K35" i="1"/>
  <c r="K32" i="1"/>
  <c r="K36" i="1"/>
  <c r="K37" i="1"/>
  <c r="K38" i="1"/>
  <c r="K39" i="1"/>
  <c r="K40" i="1"/>
  <c r="K41" i="1"/>
  <c r="K43" i="1"/>
  <c r="K42" i="1"/>
  <c r="K44" i="1"/>
  <c r="K45" i="1"/>
  <c r="K46" i="1"/>
  <c r="K47" i="1"/>
  <c r="K48" i="1"/>
  <c r="K49" i="1"/>
  <c r="K51" i="1"/>
  <c r="K50" i="1"/>
  <c r="K52" i="1"/>
  <c r="K53" i="1"/>
  <c r="K54" i="1"/>
  <c r="K55" i="1"/>
  <c r="K56" i="1"/>
  <c r="K57" i="1"/>
  <c r="K58" i="1"/>
  <c r="K59" i="1"/>
  <c r="K64" i="1"/>
  <c r="K60" i="1"/>
  <c r="K61" i="1"/>
  <c r="K62" i="1"/>
  <c r="K63" i="1"/>
  <c r="K65" i="1"/>
  <c r="K66" i="1"/>
  <c r="K67" i="1"/>
  <c r="K68" i="1"/>
  <c r="K69" i="1"/>
  <c r="K70" i="1"/>
  <c r="K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3" i="1"/>
  <c r="J34" i="1"/>
  <c r="J35" i="1"/>
  <c r="J32" i="1"/>
  <c r="J36" i="1"/>
  <c r="J37" i="1"/>
  <c r="J38" i="1"/>
  <c r="J39" i="1"/>
  <c r="J40" i="1"/>
  <c r="J41" i="1"/>
  <c r="J43" i="1"/>
  <c r="J42" i="1"/>
  <c r="J44" i="1"/>
  <c r="J45" i="1"/>
  <c r="J46" i="1"/>
  <c r="J47" i="1"/>
  <c r="J48" i="1"/>
  <c r="J49" i="1"/>
  <c r="J51" i="1"/>
  <c r="J50" i="1"/>
  <c r="J52" i="1"/>
  <c r="J53" i="1"/>
  <c r="J54" i="1"/>
  <c r="J55" i="1"/>
  <c r="J56" i="1"/>
  <c r="J57" i="1"/>
  <c r="J58" i="1"/>
  <c r="J59" i="1"/>
  <c r="J64" i="1"/>
  <c r="J60" i="1"/>
  <c r="J61" i="1"/>
  <c r="J62" i="1"/>
  <c r="J63" i="1"/>
  <c r="J65" i="1"/>
  <c r="J66" i="1"/>
  <c r="J67" i="1"/>
  <c r="J68" i="1"/>
  <c r="J69" i="1"/>
  <c r="J70" i="1"/>
  <c r="J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3" i="1"/>
  <c r="I34" i="1"/>
  <c r="I35" i="1"/>
  <c r="I32" i="1"/>
  <c r="I36" i="1"/>
  <c r="I37" i="1"/>
  <c r="I38" i="1"/>
  <c r="I39" i="1"/>
  <c r="I40" i="1"/>
  <c r="I41" i="1"/>
  <c r="I43" i="1"/>
  <c r="I42" i="1"/>
  <c r="I44" i="1"/>
  <c r="I45" i="1"/>
  <c r="I46" i="1"/>
  <c r="I47" i="1"/>
  <c r="I48" i="1"/>
  <c r="I49" i="1"/>
  <c r="I51" i="1"/>
  <c r="I50" i="1"/>
  <c r="I52" i="1"/>
  <c r="I53" i="1"/>
  <c r="I54" i="1"/>
  <c r="I55" i="1"/>
  <c r="I56" i="1"/>
  <c r="I57" i="1"/>
  <c r="I58" i="1"/>
  <c r="I59" i="1"/>
  <c r="I64" i="1"/>
  <c r="I60" i="1"/>
  <c r="I61" i="1"/>
  <c r="I62" i="1"/>
  <c r="I63" i="1"/>
  <c r="I65" i="1"/>
  <c r="I66" i="1"/>
  <c r="I67" i="1"/>
  <c r="I68" i="1"/>
  <c r="I69" i="1"/>
  <c r="I70" i="1"/>
  <c r="I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3" i="1"/>
  <c r="G34" i="1"/>
  <c r="G35" i="1"/>
  <c r="G32" i="1"/>
  <c r="G36" i="1"/>
  <c r="G37" i="1"/>
  <c r="G38" i="1"/>
  <c r="G39" i="1"/>
  <c r="G40" i="1"/>
  <c r="G41" i="1"/>
  <c r="G43" i="1"/>
  <c r="G42" i="1"/>
  <c r="G44" i="1"/>
  <c r="G45" i="1"/>
  <c r="G46" i="1"/>
  <c r="G47" i="1"/>
  <c r="G48" i="1"/>
  <c r="G49" i="1"/>
  <c r="G51" i="1"/>
  <c r="G50" i="1"/>
  <c r="G52" i="1"/>
  <c r="G53" i="1"/>
  <c r="G54" i="1"/>
  <c r="G55" i="1"/>
  <c r="G56" i="1"/>
  <c r="G57" i="1"/>
  <c r="G58" i="1"/>
  <c r="G59" i="1"/>
  <c r="G64" i="1"/>
  <c r="G60" i="1"/>
  <c r="G61" i="1"/>
  <c r="G62" i="1"/>
  <c r="G63" i="1"/>
  <c r="G65" i="1"/>
  <c r="G66" i="1"/>
  <c r="G67" i="1"/>
  <c r="G68" i="1"/>
  <c r="G69" i="1"/>
  <c r="G70" i="1"/>
  <c r="G16" i="1"/>
  <c r="H21" i="1" l="1"/>
  <c r="H17" i="1"/>
  <c r="H22" i="1"/>
  <c r="H30" i="1"/>
  <c r="H18" i="1"/>
  <c r="H26" i="1"/>
  <c r="H62" i="1"/>
  <c r="H42" i="1"/>
  <c r="H27" i="1"/>
  <c r="H24" i="1"/>
  <c r="H29" i="1"/>
  <c r="H32" i="1"/>
  <c r="H37" i="1"/>
  <c r="H20" i="1"/>
  <c r="H33" i="1"/>
  <c r="H43" i="1"/>
  <c r="H36" i="1"/>
  <c r="H47" i="1"/>
  <c r="H59" i="1"/>
  <c r="H38" i="1"/>
  <c r="H66" i="1"/>
  <c r="H28" i="1"/>
  <c r="H48" i="1"/>
  <c r="H25" i="1"/>
  <c r="H69" i="1"/>
  <c r="H35" i="1"/>
  <c r="H51" i="1"/>
  <c r="H45" i="1"/>
  <c r="H44" i="1"/>
  <c r="H63" i="1"/>
  <c r="H54" i="1"/>
  <c r="H57" i="1"/>
  <c r="H56" i="1"/>
  <c r="H34" i="1"/>
  <c r="H53" i="1"/>
  <c r="H19" i="1"/>
  <c r="H46" i="1"/>
  <c r="H49" i="1"/>
  <c r="H50" i="1"/>
  <c r="H55" i="1"/>
  <c r="H40" i="1"/>
  <c r="H23" i="1"/>
  <c r="H39" i="1"/>
  <c r="H60" i="1"/>
  <c r="H41" i="1"/>
  <c r="H58" i="1"/>
  <c r="H65" i="1"/>
  <c r="H52" i="1"/>
  <c r="H61" i="1"/>
  <c r="H68" i="1"/>
  <c r="H67" i="1"/>
  <c r="H16" i="1"/>
  <c r="F71" i="1" l="1"/>
  <c r="E71" i="1"/>
  <c r="D71" i="1"/>
  <c r="H71" i="1" l="1"/>
  <c r="H74" i="1" s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L68" i="1" l="1"/>
  <c r="L69" i="1" l="1"/>
  <c r="L61" i="1"/>
  <c r="L67" i="1"/>
  <c r="L63" i="1"/>
  <c r="L65" i="1"/>
  <c r="L39" i="1"/>
  <c r="L66" i="1"/>
  <c r="L74" i="1"/>
  <c r="L31" i="1"/>
  <c r="L47" i="1"/>
  <c r="L44" i="1"/>
  <c r="L37" i="1"/>
  <c r="L42" i="1"/>
  <c r="L57" i="1"/>
  <c r="L28" i="1"/>
  <c r="L41" i="1"/>
  <c r="L54" i="1"/>
  <c r="L52" i="1"/>
  <c r="L23" i="1"/>
  <c r="L16" i="1"/>
  <c r="L21" i="1"/>
  <c r="L30" i="1"/>
  <c r="L24" i="1"/>
  <c r="L56" i="1"/>
  <c r="L19" i="1"/>
  <c r="L51" i="1"/>
  <c r="L32" i="1"/>
  <c r="L49" i="1"/>
  <c r="L48" i="1"/>
  <c r="L18" i="1"/>
  <c r="L26" i="1"/>
  <c r="L45" i="1"/>
  <c r="L20" i="1"/>
  <c r="L34" i="1"/>
  <c r="L46" i="1"/>
  <c r="L55" i="1"/>
  <c r="L35" i="1"/>
  <c r="L40" i="1"/>
  <c r="L22" i="1"/>
  <c r="L17" i="1"/>
  <c r="L62" i="1"/>
  <c r="L60" i="1"/>
  <c r="L50" i="1"/>
  <c r="L53" i="1"/>
  <c r="L36" i="1"/>
  <c r="L33" i="1"/>
  <c r="L38" i="1"/>
  <c r="L27" i="1"/>
  <c r="L25" i="1"/>
  <c r="L29" i="1"/>
  <c r="L43" i="1"/>
  <c r="L59" i="1"/>
  <c r="L58" i="1"/>
  <c r="L71" i="1" l="1"/>
</calcChain>
</file>

<file path=xl/sharedStrings.xml><?xml version="1.0" encoding="utf-8"?>
<sst xmlns="http://schemas.openxmlformats.org/spreadsheetml/2006/main" count="230" uniqueCount="128">
  <si>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</si>
  <si>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</si>
  <si>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</si>
  <si>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</si>
  <si>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</si>
  <si>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</si>
  <si>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</si>
  <si>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</si>
  <si>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</si>
  <si>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</si>
  <si>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</si>
  <si>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</si>
  <si>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</si>
  <si>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</si>
  <si>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</si>
  <si>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APS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</si>
  <si>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</si>
  <si>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</si>
  <si>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</si>
  <si>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</si>
  <si>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</si>
  <si>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</si>
  <si>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</si>
  <si>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</si>
  <si>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</si>
  <si>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</si>
  <si>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</si>
  <si>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</si>
  <si>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</si>
  <si>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</si>
  <si>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</si>
  <si>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MERG</t>
  </si>
  <si>
    <t>MONG</t>
  </si>
  <si>
    <t>GDEV</t>
  </si>
  <si>
    <t>TTOL</t>
  </si>
  <si>
    <t>MSDQ</t>
  </si>
  <si>
    <t>GNDX</t>
  </si>
  <si>
    <t>MICC</t>
  </si>
  <si>
    <t>ARGB</t>
  </si>
  <si>
    <t>BSK</t>
  </si>
  <si>
    <t>GATR</t>
  </si>
  <si>
    <t>GDSC</t>
  </si>
  <si>
    <t>ZGB</t>
  </si>
  <si>
    <t>SGC</t>
  </si>
  <si>
    <t>FCX</t>
  </si>
  <si>
    <t>BATS</t>
  </si>
  <si>
    <t>DCF</t>
  </si>
  <si>
    <t>HUN</t>
  </si>
  <si>
    <t>Symbol</t>
  </si>
  <si>
    <t>Company name</t>
  </si>
  <si>
    <t>Lisence type</t>
  </si>
  <si>
    <t>Broker, Dealer</t>
  </si>
  <si>
    <t>Underwriter</t>
  </si>
  <si>
    <t>Investment advisory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</si>
  <si>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</si>
  <si>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</si>
  <si>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</si>
  <si>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</si>
  <si>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</si>
  <si>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</si>
  <si>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</si>
  <si>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Corporate Bonds</t>
  </si>
  <si>
    <t xml:space="preserve">Government securities </t>
  </si>
  <si>
    <t>SILS</t>
  </si>
  <si>
    <t>INVC</t>
  </si>
  <si>
    <t>CTRL</t>
  </si>
  <si>
    <t>DOMI</t>
  </si>
  <si>
    <t>DOMIXSEC</t>
  </si>
  <si>
    <t>MONGOL KHUVITSAA</t>
  </si>
  <si>
    <t>RISM</t>
  </si>
  <si>
    <t>RHINOS INVESTMENT</t>
  </si>
  <si>
    <t>MOHU</t>
  </si>
  <si>
    <t>ARD SECURITIES</t>
  </si>
  <si>
    <t>BDSEC</t>
  </si>
  <si>
    <t>GOLOMT CAPITAL</t>
  </si>
  <si>
    <t>MIRAE ASSET SECURITIES MONGOLIA</t>
  </si>
  <si>
    <t>STANDART INVESTMENT</t>
  </si>
  <si>
    <t>BUMBAT-ALTAI</t>
  </si>
  <si>
    <t>NOVEL INVESTMENT</t>
  </si>
  <si>
    <t>BLOOMSBURY SECURITIES</t>
  </si>
  <si>
    <t>INVESCORE CAPITAL</t>
  </si>
  <si>
    <t>APEX CAPITAL</t>
  </si>
  <si>
    <t>GAULI</t>
  </si>
  <si>
    <t>TULGAT CHANDMANI BAYAN</t>
  </si>
  <si>
    <t>ZERGED</t>
  </si>
  <si>
    <t>MONGOL SECURITIES</t>
  </si>
  <si>
    <t>SECAP</t>
  </si>
  <si>
    <t>LIFETIME INVESTMENT</t>
  </si>
  <si>
    <t>TAVAN BOGD</t>
  </si>
  <si>
    <t xml:space="preserve">CENTRAL SECURITIES </t>
  </si>
  <si>
    <t>MONSEC</t>
  </si>
  <si>
    <t>GOODSEC</t>
  </si>
  <si>
    <t>NATIONAL SECURITIES</t>
  </si>
  <si>
    <t>TENGER CAPITAL</t>
  </si>
  <si>
    <t>UNDURKHAAN INVEST</t>
  </si>
  <si>
    <t>MASDAQ</t>
  </si>
  <si>
    <t>DARKHAN BROKER</t>
  </si>
  <si>
    <t>MERGEN SANAA</t>
  </si>
  <si>
    <t>HUNNU EMPIRE</t>
  </si>
  <si>
    <t>SANAR</t>
  </si>
  <si>
    <t>BULGAN BROKER</t>
  </si>
  <si>
    <t>GATSUURT TRADE</t>
  </si>
  <si>
    <t>SILVER LIGHT SECURITIES</t>
  </si>
  <si>
    <t>GRANDDEVELOPMENT</t>
  </si>
  <si>
    <t>ASIA PACIFIC SECURITIES</t>
  </si>
  <si>
    <t>EURASIA CAPITAL HOLDING</t>
  </si>
  <si>
    <t>GENDEX</t>
  </si>
  <si>
    <t>ALTAN KHOROMSOG</t>
  </si>
  <si>
    <t>ARGAI BEST</t>
  </si>
  <si>
    <t>BLUESKY SECURITIES</t>
  </si>
  <si>
    <t>BLACKSTONE INTERNATIONAL</t>
  </si>
  <si>
    <t>SG CAPITAL</t>
  </si>
  <si>
    <t>Equity / Investment fund</t>
  </si>
  <si>
    <t>STOK</t>
  </si>
  <si>
    <t>STOCKLAB SECURITIES</t>
  </si>
  <si>
    <t xml:space="preserve"> </t>
  </si>
  <si>
    <t>BKOC</t>
  </si>
  <si>
    <t>BKO CAPITAL</t>
  </si>
  <si>
    <t>TDB SECURITIES</t>
  </si>
  <si>
    <t>ULZII&amp;CO CAPITAL</t>
  </si>
  <si>
    <t>Trading value in 2022</t>
  </si>
  <si>
    <t>DH CAPITAL</t>
  </si>
  <si>
    <t>GACB</t>
  </si>
  <si>
    <t>GERELT ASSEMOUR CAPITAL</t>
  </si>
  <si>
    <t>TAVAN BOGD CAPITAL</t>
  </si>
  <si>
    <t>Trading value of November</t>
  </si>
  <si>
    <t>As of November 30, 2022</t>
  </si>
  <si>
    <t>MANDAL CAPITAL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</si>
</sst>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left" vertical="center"/>
    </xf>
    <xf numFmtId="165" fontId="2" fillId="4" borderId="7" xfId="2" applyNumberFormat="1" applyFont="1" applyFill="1" applyBorder="1" applyAlignment="1">
      <alignment horizontal="center" vertical="center" wrapText="1"/>
    </xf>
    <xf numFmtId="43" fontId="8" fillId="3" borderId="5" xfId="1" applyFont="1" applyFill="1" applyBorder="1" applyAlignment="1">
      <alignment horizontal="center" vertical="center"/>
    </xf>
    <xf numFmtId="9" fontId="8" fillId="3" borderId="8" xfId="2" applyFont="1" applyFill="1" applyBorder="1" applyAlignment="1">
      <alignment horizontal="center" vertical="center"/>
    </xf>
    <xf numFmtId="43" fontId="5" fillId="3" borderId="4" xfId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43" fontId="5" fillId="3" borderId="4" xfId="1" applyFont="1" applyFill="1" applyBorder="1" applyAlignment="1">
      <alignment horizontal="center" vertical="center"/>
    </xf>
    <xf numFmtId="43" fontId="8" fillId="3" borderId="4" xfId="1" applyFont="1" applyFill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Sheet1!$B$16:$D$70</c:f>
              <c:multiLvlStrCache>
                <c:ptCount val="55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  <c:pt idx="54">
                    <c:v>●</c:v>
                  </c:pt>
                </c:lvl>
                <c:lvl>
                  <c:pt idx="0">
                    <c:v>BDSEC</c:v>
                  </c:pt>
                  <c:pt idx="1">
                    <c:v>ULZII&amp;CO CAPITAL</c:v>
                  </c:pt>
                  <c:pt idx="2">
                    <c:v>GOLOMT CAPITAL</c:v>
                  </c:pt>
                  <c:pt idx="3">
                    <c:v>MANDAL CAPITAL MARKETS</c:v>
                  </c:pt>
                  <c:pt idx="4">
                    <c:v>APEX CAPITAL</c:v>
                  </c:pt>
                  <c:pt idx="5">
                    <c:v>ARD SECURITIES</c:v>
                  </c:pt>
                  <c:pt idx="6">
                    <c:v>INVESCORE CAPITAL</c:v>
                  </c:pt>
                  <c:pt idx="7">
                    <c:v>TAVAN BOGD CAPITAL</c:v>
                  </c:pt>
                  <c:pt idx="8">
                    <c:v>RHINOS INVESTMENT</c:v>
                  </c:pt>
                  <c:pt idx="9">
                    <c:v>LIFETIME INVESTMENT</c:v>
                  </c:pt>
                  <c:pt idx="10">
                    <c:v>STANDART INVESTMENT</c:v>
                  </c:pt>
                  <c:pt idx="11">
                    <c:v>TDB SECURITIES</c:v>
                  </c:pt>
                  <c:pt idx="12">
                    <c:v>GOODSEC</c:v>
                  </c:pt>
                  <c:pt idx="13">
                    <c:v>BUMBAT-ALTAI</c:v>
                  </c:pt>
                  <c:pt idx="14">
                    <c:v>MIRAE ASSET SECURITIES MONGOLIA</c:v>
                  </c:pt>
                  <c:pt idx="15">
                    <c:v>STOCKLAB SECURITIES</c:v>
                  </c:pt>
                  <c:pt idx="16">
                    <c:v>GAULI</c:v>
                  </c:pt>
                  <c:pt idx="17">
                    <c:v>NOVEL INVESTMENT</c:v>
                  </c:pt>
                  <c:pt idx="18">
                    <c:v>NATIONAL SECURITIES</c:v>
                  </c:pt>
                  <c:pt idx="19">
                    <c:v>DH CAPITAL</c:v>
                  </c:pt>
                  <c:pt idx="20">
                    <c:v>TULGAT CHANDMANI BAYAN</c:v>
                  </c:pt>
                  <c:pt idx="21">
                    <c:v>ARGAI BEST</c:v>
                  </c:pt>
                  <c:pt idx="22">
                    <c:v>SECAP</c:v>
                  </c:pt>
                  <c:pt idx="23">
                    <c:v>SILVER LIGHT SECURITIES</c:v>
                  </c:pt>
                  <c:pt idx="24">
                    <c:v>MICC</c:v>
                  </c:pt>
                  <c:pt idx="25">
                    <c:v>GENDEX</c:v>
                  </c:pt>
                  <c:pt idx="26">
                    <c:v>MONSEC</c:v>
                  </c:pt>
                  <c:pt idx="27">
                    <c:v>ZERGED</c:v>
                  </c:pt>
                  <c:pt idx="28">
                    <c:v>GATSUURT TRADE</c:v>
                  </c:pt>
                  <c:pt idx="29">
                    <c:v>TAVAN BOGD</c:v>
                  </c:pt>
                  <c:pt idx="30">
                    <c:v>MERGEN SANAA</c:v>
                  </c:pt>
                  <c:pt idx="31">
                    <c:v>SG CAPITAL</c:v>
                  </c:pt>
                  <c:pt idx="32">
                    <c:v>DARKHAN BROKER</c:v>
                  </c:pt>
                  <c:pt idx="33">
                    <c:v>HUNNU EMPIRE</c:v>
                  </c:pt>
                  <c:pt idx="34">
                    <c:v>TENGER CAPITAL</c:v>
                  </c:pt>
                  <c:pt idx="35">
                    <c:v>GRANDDEVELOPMENT</c:v>
                  </c:pt>
                  <c:pt idx="36">
                    <c:v>ALTAN KHOROMSOG</c:v>
                  </c:pt>
                  <c:pt idx="37">
                    <c:v>BULGAN BROKER</c:v>
                  </c:pt>
                  <c:pt idx="38">
                    <c:v>DOMIXSEC</c:v>
                  </c:pt>
                  <c:pt idx="39">
                    <c:v>UNDURKHAAN INVEST</c:v>
                  </c:pt>
                  <c:pt idx="40">
                    <c:v>BATS</c:v>
                  </c:pt>
                  <c:pt idx="41">
                    <c:v>SANAR</c:v>
                  </c:pt>
                  <c:pt idx="42">
                    <c:v>MONGOL KHUVITSAA</c:v>
                  </c:pt>
                  <c:pt idx="43">
                    <c:v>BLOOMSBURY SECURITIES</c:v>
                  </c:pt>
                  <c:pt idx="44">
                    <c:v>ASIA PACIFIC SECURITIES</c:v>
                  </c:pt>
                  <c:pt idx="45">
                    <c:v>BLUESKY SECURITIES</c:v>
                  </c:pt>
                  <c:pt idx="46">
                    <c:v>EURASIA CAPITAL HOLDING</c:v>
                  </c:pt>
                  <c:pt idx="47">
                    <c:v>MONGOL SECURITIES</c:v>
                  </c:pt>
                  <c:pt idx="48">
                    <c:v>BKO CAPITAL</c:v>
                  </c:pt>
                  <c:pt idx="49">
                    <c:v>BLACKSTONE INTERNATIONAL</c:v>
                  </c:pt>
                  <c:pt idx="50">
                    <c:v>CENTRAL SECURITIES </c:v>
                  </c:pt>
                  <c:pt idx="51">
                    <c:v>DCF</c:v>
                  </c:pt>
                  <c:pt idx="52">
                    <c:v>FCX</c:v>
                  </c:pt>
                  <c:pt idx="53">
                    <c:v>MASDAQ</c:v>
                  </c:pt>
                  <c:pt idx="54">
                    <c:v>GERELT ASSEMOUR CAPITAL</c:v>
                  </c:pt>
                </c:lvl>
                <c:lvl>
                  <c:pt idx="0">
                    <c:v>BDSC</c:v>
                  </c:pt>
                  <c:pt idx="1">
                    <c:v>ARD</c:v>
                  </c:pt>
                  <c:pt idx="2">
                    <c:v>GLMT</c:v>
                  </c:pt>
                  <c:pt idx="3">
                    <c:v>MIBG</c:v>
                  </c:pt>
                  <c:pt idx="4">
                    <c:v>TTOL</c:v>
                  </c:pt>
                  <c:pt idx="5">
                    <c:v>MNET</c:v>
                  </c:pt>
                  <c:pt idx="6">
                    <c:v>INVC</c:v>
                  </c:pt>
                  <c:pt idx="7">
                    <c:v>ZGB</c:v>
                  </c:pt>
                  <c:pt idx="8">
                    <c:v>RISM</c:v>
                  </c:pt>
                  <c:pt idx="9">
                    <c:v>LFTI</c:v>
                  </c:pt>
                  <c:pt idx="10">
                    <c:v>STIN</c:v>
                  </c:pt>
                  <c:pt idx="11">
                    <c:v>TDB</c:v>
                  </c:pt>
                  <c:pt idx="12">
                    <c:v>GDSC</c:v>
                  </c:pt>
                  <c:pt idx="13">
                    <c:v>BUMB</c:v>
                  </c:pt>
                  <c:pt idx="14">
                    <c:v>BZIN</c:v>
                  </c:pt>
                  <c:pt idx="15">
                    <c:v>STOK</c:v>
                  </c:pt>
                  <c:pt idx="16">
                    <c:v>GAUL</c:v>
                  </c:pt>
                  <c:pt idx="17">
                    <c:v>NOVL</c:v>
                  </c:pt>
                  <c:pt idx="18">
                    <c:v>NSEC</c:v>
                  </c:pt>
                  <c:pt idx="19">
                    <c:v>DELG</c:v>
                  </c:pt>
                  <c:pt idx="20">
                    <c:v>TCHB</c:v>
                  </c:pt>
                  <c:pt idx="21">
                    <c:v>ARGB</c:v>
                  </c:pt>
                  <c:pt idx="22">
                    <c:v>SECP</c:v>
                  </c:pt>
                  <c:pt idx="23">
                    <c:v>SILS</c:v>
                  </c:pt>
                  <c:pt idx="24">
                    <c:v>MICC</c:v>
                  </c:pt>
                  <c:pt idx="25">
                    <c:v>GNDX</c:v>
                  </c:pt>
                  <c:pt idx="26">
                    <c:v>MSEC</c:v>
                  </c:pt>
                  <c:pt idx="27">
                    <c:v>ZRGD</c:v>
                  </c:pt>
                  <c:pt idx="28">
                    <c:v>GATR</c:v>
                  </c:pt>
                  <c:pt idx="29">
                    <c:v>TABO</c:v>
                  </c:pt>
                  <c:pt idx="30">
                    <c:v>MERG</c:v>
                  </c:pt>
                  <c:pt idx="31">
                    <c:v>SGC</c:v>
                  </c:pt>
                  <c:pt idx="32">
                    <c:v>DRBR</c:v>
                  </c:pt>
                  <c:pt idx="33">
                    <c:v>HUN</c:v>
                  </c:pt>
                  <c:pt idx="34">
                    <c:v>TNGR</c:v>
                  </c:pt>
                  <c:pt idx="35">
                    <c:v>GDEV</c:v>
                  </c:pt>
                  <c:pt idx="36">
                    <c:v>ALTN</c:v>
                  </c:pt>
                  <c:pt idx="37">
                    <c:v>BULG</c:v>
                  </c:pt>
                  <c:pt idx="38">
                    <c:v>DOMI</c:v>
                  </c:pt>
                  <c:pt idx="39">
                    <c:v>UNDR</c:v>
                  </c:pt>
                  <c:pt idx="40">
                    <c:v>BATS</c:v>
                  </c:pt>
                  <c:pt idx="41">
                    <c:v>SANR</c:v>
                  </c:pt>
                  <c:pt idx="42">
                    <c:v>MOHU</c:v>
                  </c:pt>
                  <c:pt idx="43">
                    <c:v>BLMB</c:v>
                  </c:pt>
                  <c:pt idx="44">
                    <c:v>APS</c:v>
                  </c:pt>
                  <c:pt idx="45">
                    <c:v>BSK</c:v>
                  </c:pt>
                  <c:pt idx="46">
                    <c:v>ECM</c:v>
                  </c:pt>
                  <c:pt idx="47">
                    <c:v>MONG</c:v>
                  </c:pt>
                  <c:pt idx="48">
                    <c:v>BKOC</c:v>
                  </c:pt>
                  <c:pt idx="49">
                    <c:v>BLAC</c:v>
                  </c:pt>
                  <c:pt idx="50">
                    <c:v>CTRL</c:v>
                  </c:pt>
                  <c:pt idx="51">
                    <c:v>DCF</c:v>
                  </c:pt>
                  <c:pt idx="52">
                    <c:v>FCX</c:v>
                  </c:pt>
                  <c:pt idx="53">
                    <c:v>MSDQ</c:v>
                  </c:pt>
                  <c:pt idx="54">
                    <c:v>GACB</c:v>
                  </c:pt>
                </c:lvl>
              </c:multiLvlStrCache>
            </c:multiLvlStrRef>
          </c:cat>
          <c:val>
            <c:numRef>
              <c:f>Sheet1!$E$16:$E$70</c:f>
              <c:numCache>
                <c:formatCode>General</c:formatCode>
                <c:ptCount val="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24">
                  <c:v>0</c:v>
                </c:pt>
                <c:pt idx="30">
                  <c:v>0</c:v>
                </c:pt>
                <c:pt idx="34">
                  <c:v>0</c:v>
                </c:pt>
                <c:pt idx="46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Sheet1!$B$16:$D$70</c:f>
              <c:multiLvlStrCache>
                <c:ptCount val="55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  <c:pt idx="54">
                    <c:v>●</c:v>
                  </c:pt>
                </c:lvl>
                <c:lvl>
                  <c:pt idx="0">
                    <c:v>BDSEC</c:v>
                  </c:pt>
                  <c:pt idx="1">
                    <c:v>ULZII&amp;CO CAPITAL</c:v>
                  </c:pt>
                  <c:pt idx="2">
                    <c:v>GOLOMT CAPITAL</c:v>
                  </c:pt>
                  <c:pt idx="3">
                    <c:v>MANDAL CAPITAL MARKETS</c:v>
                  </c:pt>
                  <c:pt idx="4">
                    <c:v>APEX CAPITAL</c:v>
                  </c:pt>
                  <c:pt idx="5">
                    <c:v>ARD SECURITIES</c:v>
                  </c:pt>
                  <c:pt idx="6">
                    <c:v>INVESCORE CAPITAL</c:v>
                  </c:pt>
                  <c:pt idx="7">
                    <c:v>TAVAN BOGD CAPITAL</c:v>
                  </c:pt>
                  <c:pt idx="8">
                    <c:v>RHINOS INVESTMENT</c:v>
                  </c:pt>
                  <c:pt idx="9">
                    <c:v>LIFETIME INVESTMENT</c:v>
                  </c:pt>
                  <c:pt idx="10">
                    <c:v>STANDART INVESTMENT</c:v>
                  </c:pt>
                  <c:pt idx="11">
                    <c:v>TDB SECURITIES</c:v>
                  </c:pt>
                  <c:pt idx="12">
                    <c:v>GOODSEC</c:v>
                  </c:pt>
                  <c:pt idx="13">
                    <c:v>BUMBAT-ALTAI</c:v>
                  </c:pt>
                  <c:pt idx="14">
                    <c:v>MIRAE ASSET SECURITIES MONGOLIA</c:v>
                  </c:pt>
                  <c:pt idx="15">
                    <c:v>STOCKLAB SECURITIES</c:v>
                  </c:pt>
                  <c:pt idx="16">
                    <c:v>GAULI</c:v>
                  </c:pt>
                  <c:pt idx="17">
                    <c:v>NOVEL INVESTMENT</c:v>
                  </c:pt>
                  <c:pt idx="18">
                    <c:v>NATIONAL SECURITIES</c:v>
                  </c:pt>
                  <c:pt idx="19">
                    <c:v>DH CAPITAL</c:v>
                  </c:pt>
                  <c:pt idx="20">
                    <c:v>TULGAT CHANDMANI BAYAN</c:v>
                  </c:pt>
                  <c:pt idx="21">
                    <c:v>ARGAI BEST</c:v>
                  </c:pt>
                  <c:pt idx="22">
                    <c:v>SECAP</c:v>
                  </c:pt>
                  <c:pt idx="23">
                    <c:v>SILVER LIGHT SECURITIES</c:v>
                  </c:pt>
                  <c:pt idx="24">
                    <c:v>MICC</c:v>
                  </c:pt>
                  <c:pt idx="25">
                    <c:v>GENDEX</c:v>
                  </c:pt>
                  <c:pt idx="26">
                    <c:v>MONSEC</c:v>
                  </c:pt>
                  <c:pt idx="27">
                    <c:v>ZERGED</c:v>
                  </c:pt>
                  <c:pt idx="28">
                    <c:v>GATSUURT TRADE</c:v>
                  </c:pt>
                  <c:pt idx="29">
                    <c:v>TAVAN BOGD</c:v>
                  </c:pt>
                  <c:pt idx="30">
                    <c:v>MERGEN SANAA</c:v>
                  </c:pt>
                  <c:pt idx="31">
                    <c:v>SG CAPITAL</c:v>
                  </c:pt>
                  <c:pt idx="32">
                    <c:v>DARKHAN BROKER</c:v>
                  </c:pt>
                  <c:pt idx="33">
                    <c:v>HUNNU EMPIRE</c:v>
                  </c:pt>
                  <c:pt idx="34">
                    <c:v>TENGER CAPITAL</c:v>
                  </c:pt>
                  <c:pt idx="35">
                    <c:v>GRANDDEVELOPMENT</c:v>
                  </c:pt>
                  <c:pt idx="36">
                    <c:v>ALTAN KHOROMSOG</c:v>
                  </c:pt>
                  <c:pt idx="37">
                    <c:v>BULGAN BROKER</c:v>
                  </c:pt>
                  <c:pt idx="38">
                    <c:v>DOMIXSEC</c:v>
                  </c:pt>
                  <c:pt idx="39">
                    <c:v>UNDURKHAAN INVEST</c:v>
                  </c:pt>
                  <c:pt idx="40">
                    <c:v>BATS</c:v>
                  </c:pt>
                  <c:pt idx="41">
                    <c:v>SANAR</c:v>
                  </c:pt>
                  <c:pt idx="42">
                    <c:v>MONGOL KHUVITSAA</c:v>
                  </c:pt>
                  <c:pt idx="43">
                    <c:v>BLOOMSBURY SECURITIES</c:v>
                  </c:pt>
                  <c:pt idx="44">
                    <c:v>ASIA PACIFIC SECURITIES</c:v>
                  </c:pt>
                  <c:pt idx="45">
                    <c:v>BLUESKY SECURITIES</c:v>
                  </c:pt>
                  <c:pt idx="46">
                    <c:v>EURASIA CAPITAL HOLDING</c:v>
                  </c:pt>
                  <c:pt idx="47">
                    <c:v>MONGOL SECURITIES</c:v>
                  </c:pt>
                  <c:pt idx="48">
                    <c:v>BKO CAPITAL</c:v>
                  </c:pt>
                  <c:pt idx="49">
                    <c:v>BLACKSTONE INTERNATIONAL</c:v>
                  </c:pt>
                  <c:pt idx="50">
                    <c:v>CENTRAL SECURITIES </c:v>
                  </c:pt>
                  <c:pt idx="51">
                    <c:v>DCF</c:v>
                  </c:pt>
                  <c:pt idx="52">
                    <c:v>FCX</c:v>
                  </c:pt>
                  <c:pt idx="53">
                    <c:v>MASDAQ</c:v>
                  </c:pt>
                  <c:pt idx="54">
                    <c:v>GERELT ASSEMOUR CAPITAL</c:v>
                  </c:pt>
                </c:lvl>
                <c:lvl>
                  <c:pt idx="0">
                    <c:v>BDSC</c:v>
                  </c:pt>
                  <c:pt idx="1">
                    <c:v>ARD</c:v>
                  </c:pt>
                  <c:pt idx="2">
                    <c:v>GLMT</c:v>
                  </c:pt>
                  <c:pt idx="3">
                    <c:v>MIBG</c:v>
                  </c:pt>
                  <c:pt idx="4">
                    <c:v>TTOL</c:v>
                  </c:pt>
                  <c:pt idx="5">
                    <c:v>MNET</c:v>
                  </c:pt>
                  <c:pt idx="6">
                    <c:v>INVC</c:v>
                  </c:pt>
                  <c:pt idx="7">
                    <c:v>ZGB</c:v>
                  </c:pt>
                  <c:pt idx="8">
                    <c:v>RISM</c:v>
                  </c:pt>
                  <c:pt idx="9">
                    <c:v>LFTI</c:v>
                  </c:pt>
                  <c:pt idx="10">
                    <c:v>STIN</c:v>
                  </c:pt>
                  <c:pt idx="11">
                    <c:v>TDB</c:v>
                  </c:pt>
                  <c:pt idx="12">
                    <c:v>GDSC</c:v>
                  </c:pt>
                  <c:pt idx="13">
                    <c:v>BUMB</c:v>
                  </c:pt>
                  <c:pt idx="14">
                    <c:v>BZIN</c:v>
                  </c:pt>
                  <c:pt idx="15">
                    <c:v>STOK</c:v>
                  </c:pt>
                  <c:pt idx="16">
                    <c:v>GAUL</c:v>
                  </c:pt>
                  <c:pt idx="17">
                    <c:v>NOVL</c:v>
                  </c:pt>
                  <c:pt idx="18">
                    <c:v>NSEC</c:v>
                  </c:pt>
                  <c:pt idx="19">
                    <c:v>DELG</c:v>
                  </c:pt>
                  <c:pt idx="20">
                    <c:v>TCHB</c:v>
                  </c:pt>
                  <c:pt idx="21">
                    <c:v>ARGB</c:v>
                  </c:pt>
                  <c:pt idx="22">
                    <c:v>SECP</c:v>
                  </c:pt>
                  <c:pt idx="23">
                    <c:v>SILS</c:v>
                  </c:pt>
                  <c:pt idx="24">
                    <c:v>MICC</c:v>
                  </c:pt>
                  <c:pt idx="25">
                    <c:v>GNDX</c:v>
                  </c:pt>
                  <c:pt idx="26">
                    <c:v>MSEC</c:v>
                  </c:pt>
                  <c:pt idx="27">
                    <c:v>ZRGD</c:v>
                  </c:pt>
                  <c:pt idx="28">
                    <c:v>GATR</c:v>
                  </c:pt>
                  <c:pt idx="29">
                    <c:v>TABO</c:v>
                  </c:pt>
                  <c:pt idx="30">
                    <c:v>MERG</c:v>
                  </c:pt>
                  <c:pt idx="31">
                    <c:v>SGC</c:v>
                  </c:pt>
                  <c:pt idx="32">
                    <c:v>DRBR</c:v>
                  </c:pt>
                  <c:pt idx="33">
                    <c:v>HUN</c:v>
                  </c:pt>
                  <c:pt idx="34">
                    <c:v>TNGR</c:v>
                  </c:pt>
                  <c:pt idx="35">
                    <c:v>GDEV</c:v>
                  </c:pt>
                  <c:pt idx="36">
                    <c:v>ALTN</c:v>
                  </c:pt>
                  <c:pt idx="37">
                    <c:v>BULG</c:v>
                  </c:pt>
                  <c:pt idx="38">
                    <c:v>DOMI</c:v>
                  </c:pt>
                  <c:pt idx="39">
                    <c:v>UNDR</c:v>
                  </c:pt>
                  <c:pt idx="40">
                    <c:v>BATS</c:v>
                  </c:pt>
                  <c:pt idx="41">
                    <c:v>SANR</c:v>
                  </c:pt>
                  <c:pt idx="42">
                    <c:v>MOHU</c:v>
                  </c:pt>
                  <c:pt idx="43">
                    <c:v>BLMB</c:v>
                  </c:pt>
                  <c:pt idx="44">
                    <c:v>APS</c:v>
                  </c:pt>
                  <c:pt idx="45">
                    <c:v>BSK</c:v>
                  </c:pt>
                  <c:pt idx="46">
                    <c:v>ECM</c:v>
                  </c:pt>
                  <c:pt idx="47">
                    <c:v>MONG</c:v>
                  </c:pt>
                  <c:pt idx="48">
                    <c:v>BKOC</c:v>
                  </c:pt>
                  <c:pt idx="49">
                    <c:v>BLAC</c:v>
                  </c:pt>
                  <c:pt idx="50">
                    <c:v>CTRL</c:v>
                  </c:pt>
                  <c:pt idx="51">
                    <c:v>DCF</c:v>
                  </c:pt>
                  <c:pt idx="52">
                    <c:v>FCX</c:v>
                  </c:pt>
                  <c:pt idx="53">
                    <c:v>MSDQ</c:v>
                  </c:pt>
                  <c:pt idx="54">
                    <c:v>GACB</c:v>
                  </c:pt>
                </c:lvl>
              </c:multiLvlStrCache>
            </c:multiLvlStrRef>
          </c:cat>
          <c:val>
            <c:numRef>
              <c:f>Sheet1!$F$16:$F$70</c:f>
              <c:numCache>
                <c:formatCode>General</c:formatCode>
                <c:ptCount val="55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4">
                  <c:v>0</c:v>
                </c:pt>
                <c:pt idx="17">
                  <c:v>0</c:v>
                </c:pt>
                <c:pt idx="18">
                  <c:v>0</c:v>
                </c:pt>
                <c:pt idx="22">
                  <c:v>0</c:v>
                </c:pt>
                <c:pt idx="30">
                  <c:v>0</c:v>
                </c:pt>
                <c:pt idx="34">
                  <c:v>0</c:v>
                </c:pt>
                <c:pt idx="46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Sheet1!$B$16:$D$70</c:f>
              <c:multiLvlStrCache>
                <c:ptCount val="55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  <c:pt idx="54">
                    <c:v>●</c:v>
                  </c:pt>
                </c:lvl>
                <c:lvl>
                  <c:pt idx="0">
                    <c:v>BDSEC</c:v>
                  </c:pt>
                  <c:pt idx="1">
                    <c:v>ULZII&amp;CO CAPITAL</c:v>
                  </c:pt>
                  <c:pt idx="2">
                    <c:v>GOLOMT CAPITAL</c:v>
                  </c:pt>
                  <c:pt idx="3">
                    <c:v>MANDAL CAPITAL MARKETS</c:v>
                  </c:pt>
                  <c:pt idx="4">
                    <c:v>APEX CAPITAL</c:v>
                  </c:pt>
                  <c:pt idx="5">
                    <c:v>ARD SECURITIES</c:v>
                  </c:pt>
                  <c:pt idx="6">
                    <c:v>INVESCORE CAPITAL</c:v>
                  </c:pt>
                  <c:pt idx="7">
                    <c:v>TAVAN BOGD CAPITAL</c:v>
                  </c:pt>
                  <c:pt idx="8">
                    <c:v>RHINOS INVESTMENT</c:v>
                  </c:pt>
                  <c:pt idx="9">
                    <c:v>LIFETIME INVESTMENT</c:v>
                  </c:pt>
                  <c:pt idx="10">
                    <c:v>STANDART INVESTMENT</c:v>
                  </c:pt>
                  <c:pt idx="11">
                    <c:v>TDB SECURITIES</c:v>
                  </c:pt>
                  <c:pt idx="12">
                    <c:v>GOODSEC</c:v>
                  </c:pt>
                  <c:pt idx="13">
                    <c:v>BUMBAT-ALTAI</c:v>
                  </c:pt>
                  <c:pt idx="14">
                    <c:v>MIRAE ASSET SECURITIES MONGOLIA</c:v>
                  </c:pt>
                  <c:pt idx="15">
                    <c:v>STOCKLAB SECURITIES</c:v>
                  </c:pt>
                  <c:pt idx="16">
                    <c:v>GAULI</c:v>
                  </c:pt>
                  <c:pt idx="17">
                    <c:v>NOVEL INVESTMENT</c:v>
                  </c:pt>
                  <c:pt idx="18">
                    <c:v>NATIONAL SECURITIES</c:v>
                  </c:pt>
                  <c:pt idx="19">
                    <c:v>DH CAPITAL</c:v>
                  </c:pt>
                  <c:pt idx="20">
                    <c:v>TULGAT CHANDMANI BAYAN</c:v>
                  </c:pt>
                  <c:pt idx="21">
                    <c:v>ARGAI BEST</c:v>
                  </c:pt>
                  <c:pt idx="22">
                    <c:v>SECAP</c:v>
                  </c:pt>
                  <c:pt idx="23">
                    <c:v>SILVER LIGHT SECURITIES</c:v>
                  </c:pt>
                  <c:pt idx="24">
                    <c:v>MICC</c:v>
                  </c:pt>
                  <c:pt idx="25">
                    <c:v>GENDEX</c:v>
                  </c:pt>
                  <c:pt idx="26">
                    <c:v>MONSEC</c:v>
                  </c:pt>
                  <c:pt idx="27">
                    <c:v>ZERGED</c:v>
                  </c:pt>
                  <c:pt idx="28">
                    <c:v>GATSUURT TRADE</c:v>
                  </c:pt>
                  <c:pt idx="29">
                    <c:v>TAVAN BOGD</c:v>
                  </c:pt>
                  <c:pt idx="30">
                    <c:v>MERGEN SANAA</c:v>
                  </c:pt>
                  <c:pt idx="31">
                    <c:v>SG CAPITAL</c:v>
                  </c:pt>
                  <c:pt idx="32">
                    <c:v>DARKHAN BROKER</c:v>
                  </c:pt>
                  <c:pt idx="33">
                    <c:v>HUNNU EMPIRE</c:v>
                  </c:pt>
                  <c:pt idx="34">
                    <c:v>TENGER CAPITAL</c:v>
                  </c:pt>
                  <c:pt idx="35">
                    <c:v>GRANDDEVELOPMENT</c:v>
                  </c:pt>
                  <c:pt idx="36">
                    <c:v>ALTAN KHOROMSOG</c:v>
                  </c:pt>
                  <c:pt idx="37">
                    <c:v>BULGAN BROKER</c:v>
                  </c:pt>
                  <c:pt idx="38">
                    <c:v>DOMIXSEC</c:v>
                  </c:pt>
                  <c:pt idx="39">
                    <c:v>UNDURKHAAN INVEST</c:v>
                  </c:pt>
                  <c:pt idx="40">
                    <c:v>BATS</c:v>
                  </c:pt>
                  <c:pt idx="41">
                    <c:v>SANAR</c:v>
                  </c:pt>
                  <c:pt idx="42">
                    <c:v>MONGOL KHUVITSAA</c:v>
                  </c:pt>
                  <c:pt idx="43">
                    <c:v>BLOOMSBURY SECURITIES</c:v>
                  </c:pt>
                  <c:pt idx="44">
                    <c:v>ASIA PACIFIC SECURITIES</c:v>
                  </c:pt>
                  <c:pt idx="45">
                    <c:v>BLUESKY SECURITIES</c:v>
                  </c:pt>
                  <c:pt idx="46">
                    <c:v>EURASIA CAPITAL HOLDING</c:v>
                  </c:pt>
                  <c:pt idx="47">
                    <c:v>MONGOL SECURITIES</c:v>
                  </c:pt>
                  <c:pt idx="48">
                    <c:v>BKO CAPITAL</c:v>
                  </c:pt>
                  <c:pt idx="49">
                    <c:v>BLACKSTONE INTERNATIONAL</c:v>
                  </c:pt>
                  <c:pt idx="50">
                    <c:v>CENTRAL SECURITIES </c:v>
                  </c:pt>
                  <c:pt idx="51">
                    <c:v>DCF</c:v>
                  </c:pt>
                  <c:pt idx="52">
                    <c:v>FCX</c:v>
                  </c:pt>
                  <c:pt idx="53">
                    <c:v>MASDAQ</c:v>
                  </c:pt>
                  <c:pt idx="54">
                    <c:v>GERELT ASSEMOUR CAPITAL</c:v>
                  </c:pt>
                </c:lvl>
                <c:lvl>
                  <c:pt idx="0">
                    <c:v>BDSC</c:v>
                  </c:pt>
                  <c:pt idx="1">
                    <c:v>ARD</c:v>
                  </c:pt>
                  <c:pt idx="2">
                    <c:v>GLMT</c:v>
                  </c:pt>
                  <c:pt idx="3">
                    <c:v>MIBG</c:v>
                  </c:pt>
                  <c:pt idx="4">
                    <c:v>TTOL</c:v>
                  </c:pt>
                  <c:pt idx="5">
                    <c:v>MNET</c:v>
                  </c:pt>
                  <c:pt idx="6">
                    <c:v>INVC</c:v>
                  </c:pt>
                  <c:pt idx="7">
                    <c:v>ZGB</c:v>
                  </c:pt>
                  <c:pt idx="8">
                    <c:v>RISM</c:v>
                  </c:pt>
                  <c:pt idx="9">
                    <c:v>LFTI</c:v>
                  </c:pt>
                  <c:pt idx="10">
                    <c:v>STIN</c:v>
                  </c:pt>
                  <c:pt idx="11">
                    <c:v>TDB</c:v>
                  </c:pt>
                  <c:pt idx="12">
                    <c:v>GDSC</c:v>
                  </c:pt>
                  <c:pt idx="13">
                    <c:v>BUMB</c:v>
                  </c:pt>
                  <c:pt idx="14">
                    <c:v>BZIN</c:v>
                  </c:pt>
                  <c:pt idx="15">
                    <c:v>STOK</c:v>
                  </c:pt>
                  <c:pt idx="16">
                    <c:v>GAUL</c:v>
                  </c:pt>
                  <c:pt idx="17">
                    <c:v>NOVL</c:v>
                  </c:pt>
                  <c:pt idx="18">
                    <c:v>NSEC</c:v>
                  </c:pt>
                  <c:pt idx="19">
                    <c:v>DELG</c:v>
                  </c:pt>
                  <c:pt idx="20">
                    <c:v>TCHB</c:v>
                  </c:pt>
                  <c:pt idx="21">
                    <c:v>ARGB</c:v>
                  </c:pt>
                  <c:pt idx="22">
                    <c:v>SECP</c:v>
                  </c:pt>
                  <c:pt idx="23">
                    <c:v>SILS</c:v>
                  </c:pt>
                  <c:pt idx="24">
                    <c:v>MICC</c:v>
                  </c:pt>
                  <c:pt idx="25">
                    <c:v>GNDX</c:v>
                  </c:pt>
                  <c:pt idx="26">
                    <c:v>MSEC</c:v>
                  </c:pt>
                  <c:pt idx="27">
                    <c:v>ZRGD</c:v>
                  </c:pt>
                  <c:pt idx="28">
                    <c:v>GATR</c:v>
                  </c:pt>
                  <c:pt idx="29">
                    <c:v>TABO</c:v>
                  </c:pt>
                  <c:pt idx="30">
                    <c:v>MERG</c:v>
                  </c:pt>
                  <c:pt idx="31">
                    <c:v>SGC</c:v>
                  </c:pt>
                  <c:pt idx="32">
                    <c:v>DRBR</c:v>
                  </c:pt>
                  <c:pt idx="33">
                    <c:v>HUN</c:v>
                  </c:pt>
                  <c:pt idx="34">
                    <c:v>TNGR</c:v>
                  </c:pt>
                  <c:pt idx="35">
                    <c:v>GDEV</c:v>
                  </c:pt>
                  <c:pt idx="36">
                    <c:v>ALTN</c:v>
                  </c:pt>
                  <c:pt idx="37">
                    <c:v>BULG</c:v>
                  </c:pt>
                  <c:pt idx="38">
                    <c:v>DOMI</c:v>
                  </c:pt>
                  <c:pt idx="39">
                    <c:v>UNDR</c:v>
                  </c:pt>
                  <c:pt idx="40">
                    <c:v>BATS</c:v>
                  </c:pt>
                  <c:pt idx="41">
                    <c:v>SANR</c:v>
                  </c:pt>
                  <c:pt idx="42">
                    <c:v>MOHU</c:v>
                  </c:pt>
                  <c:pt idx="43">
                    <c:v>BLMB</c:v>
                  </c:pt>
                  <c:pt idx="44">
                    <c:v>APS</c:v>
                  </c:pt>
                  <c:pt idx="45">
                    <c:v>BSK</c:v>
                  </c:pt>
                  <c:pt idx="46">
                    <c:v>ECM</c:v>
                  </c:pt>
                  <c:pt idx="47">
                    <c:v>MONG</c:v>
                  </c:pt>
                  <c:pt idx="48">
                    <c:v>BKOC</c:v>
                  </c:pt>
                  <c:pt idx="49">
                    <c:v>BLAC</c:v>
                  </c:pt>
                  <c:pt idx="50">
                    <c:v>CTRL</c:v>
                  </c:pt>
                  <c:pt idx="51">
                    <c:v>DCF</c:v>
                  </c:pt>
                  <c:pt idx="52">
                    <c:v>FCX</c:v>
                  </c:pt>
                  <c:pt idx="53">
                    <c:v>MSDQ</c:v>
                  </c:pt>
                  <c:pt idx="54">
                    <c:v>GACB</c:v>
                  </c:pt>
                </c:lvl>
              </c:multiLvlStrCache>
            </c:multiLvlStrRef>
          </c:cat>
          <c:val>
            <c:numRef>
              <c:f>Sheet1!$G$16:$G$70</c:f>
              <c:numCache>
                <c:formatCode>_(* #,##0.00_);_(* \(#,##0.00\);_(* "-"??_);_(@_)</c:formatCode>
                <c:ptCount val="55"/>
                <c:pt idx="0">
                  <c:v>7871875731.7299995</c:v>
                </c:pt>
                <c:pt idx="1">
                  <c:v>470910310.5</c:v>
                </c:pt>
                <c:pt idx="2">
                  <c:v>1547139294.21</c:v>
                </c:pt>
                <c:pt idx="3">
                  <c:v>1108651866.27</c:v>
                </c:pt>
                <c:pt idx="4">
                  <c:v>1063692430.8499999</c:v>
                </c:pt>
                <c:pt idx="5">
                  <c:v>6332105866.3500004</c:v>
                </c:pt>
                <c:pt idx="6">
                  <c:v>2466773331.8299999</c:v>
                </c:pt>
                <c:pt idx="7">
                  <c:v>281824851.45999998</c:v>
                </c:pt>
                <c:pt idx="8">
                  <c:v>21554042.689999998</c:v>
                </c:pt>
                <c:pt idx="9">
                  <c:v>16877355.25</c:v>
                </c:pt>
                <c:pt idx="10">
                  <c:v>99957223.229999989</c:v>
                </c:pt>
                <c:pt idx="11">
                  <c:v>348439129.52999997</c:v>
                </c:pt>
                <c:pt idx="12">
                  <c:v>155150267.92000002</c:v>
                </c:pt>
                <c:pt idx="13">
                  <c:v>68089489.609999999</c:v>
                </c:pt>
                <c:pt idx="14">
                  <c:v>49719408.75</c:v>
                </c:pt>
                <c:pt idx="15">
                  <c:v>173910354.15000001</c:v>
                </c:pt>
                <c:pt idx="16">
                  <c:v>290836744.47000003</c:v>
                </c:pt>
                <c:pt idx="17">
                  <c:v>30069098.43</c:v>
                </c:pt>
                <c:pt idx="18">
                  <c:v>2083766.7</c:v>
                </c:pt>
                <c:pt idx="19">
                  <c:v>8634016.0899999999</c:v>
                </c:pt>
                <c:pt idx="20">
                  <c:v>2741441</c:v>
                </c:pt>
                <c:pt idx="21">
                  <c:v>32726786.970000003</c:v>
                </c:pt>
                <c:pt idx="22">
                  <c:v>2312282.4</c:v>
                </c:pt>
                <c:pt idx="23">
                  <c:v>0</c:v>
                </c:pt>
                <c:pt idx="24">
                  <c:v>4799786.5199999996</c:v>
                </c:pt>
                <c:pt idx="25">
                  <c:v>0</c:v>
                </c:pt>
                <c:pt idx="26">
                  <c:v>160958639.69999999</c:v>
                </c:pt>
                <c:pt idx="27">
                  <c:v>4668009.3499999996</c:v>
                </c:pt>
                <c:pt idx="28">
                  <c:v>71708</c:v>
                </c:pt>
                <c:pt idx="29">
                  <c:v>6619268.2999999998</c:v>
                </c:pt>
                <c:pt idx="30">
                  <c:v>4977390.29</c:v>
                </c:pt>
                <c:pt idx="31">
                  <c:v>625210</c:v>
                </c:pt>
                <c:pt idx="32">
                  <c:v>7313271.5800000001</c:v>
                </c:pt>
                <c:pt idx="33">
                  <c:v>20510853</c:v>
                </c:pt>
                <c:pt idx="34">
                  <c:v>4905892.41</c:v>
                </c:pt>
                <c:pt idx="35">
                  <c:v>3658309.07</c:v>
                </c:pt>
                <c:pt idx="36">
                  <c:v>8180862.5999999996</c:v>
                </c:pt>
                <c:pt idx="37">
                  <c:v>0</c:v>
                </c:pt>
                <c:pt idx="38">
                  <c:v>4934652.09</c:v>
                </c:pt>
                <c:pt idx="39">
                  <c:v>0</c:v>
                </c:pt>
                <c:pt idx="40">
                  <c:v>0</c:v>
                </c:pt>
                <c:pt idx="41">
                  <c:v>650475</c:v>
                </c:pt>
                <c:pt idx="42">
                  <c:v>0</c:v>
                </c:pt>
                <c:pt idx="43">
                  <c:v>461200</c:v>
                </c:pt>
                <c:pt idx="44">
                  <c:v>0</c:v>
                </c:pt>
                <c:pt idx="45">
                  <c:v>1327500</c:v>
                </c:pt>
                <c:pt idx="46">
                  <c:v>0</c:v>
                </c:pt>
                <c:pt idx="47">
                  <c:v>0</c:v>
                </c:pt>
                <c:pt idx="48">
                  <c:v>1320642.6000000001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Sheet1!$B$16:$D$70</c:f>
              <c:multiLvlStrCache>
                <c:ptCount val="55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  <c:pt idx="54">
                    <c:v>●</c:v>
                  </c:pt>
                </c:lvl>
                <c:lvl>
                  <c:pt idx="0">
                    <c:v>BDSEC</c:v>
                  </c:pt>
                  <c:pt idx="1">
                    <c:v>ULZII&amp;CO CAPITAL</c:v>
                  </c:pt>
                  <c:pt idx="2">
                    <c:v>GOLOMT CAPITAL</c:v>
                  </c:pt>
                  <c:pt idx="3">
                    <c:v>MANDAL CAPITAL MARKETS</c:v>
                  </c:pt>
                  <c:pt idx="4">
                    <c:v>APEX CAPITAL</c:v>
                  </c:pt>
                  <c:pt idx="5">
                    <c:v>ARD SECURITIES</c:v>
                  </c:pt>
                  <c:pt idx="6">
                    <c:v>INVESCORE CAPITAL</c:v>
                  </c:pt>
                  <c:pt idx="7">
                    <c:v>TAVAN BOGD CAPITAL</c:v>
                  </c:pt>
                  <c:pt idx="8">
                    <c:v>RHINOS INVESTMENT</c:v>
                  </c:pt>
                  <c:pt idx="9">
                    <c:v>LIFETIME INVESTMENT</c:v>
                  </c:pt>
                  <c:pt idx="10">
                    <c:v>STANDART INVESTMENT</c:v>
                  </c:pt>
                  <c:pt idx="11">
                    <c:v>TDB SECURITIES</c:v>
                  </c:pt>
                  <c:pt idx="12">
                    <c:v>GOODSEC</c:v>
                  </c:pt>
                  <c:pt idx="13">
                    <c:v>BUMBAT-ALTAI</c:v>
                  </c:pt>
                  <c:pt idx="14">
                    <c:v>MIRAE ASSET SECURITIES MONGOLIA</c:v>
                  </c:pt>
                  <c:pt idx="15">
                    <c:v>STOCKLAB SECURITIES</c:v>
                  </c:pt>
                  <c:pt idx="16">
                    <c:v>GAULI</c:v>
                  </c:pt>
                  <c:pt idx="17">
                    <c:v>NOVEL INVESTMENT</c:v>
                  </c:pt>
                  <c:pt idx="18">
                    <c:v>NATIONAL SECURITIES</c:v>
                  </c:pt>
                  <c:pt idx="19">
                    <c:v>DH CAPITAL</c:v>
                  </c:pt>
                  <c:pt idx="20">
                    <c:v>TULGAT CHANDMANI BAYAN</c:v>
                  </c:pt>
                  <c:pt idx="21">
                    <c:v>ARGAI BEST</c:v>
                  </c:pt>
                  <c:pt idx="22">
                    <c:v>SECAP</c:v>
                  </c:pt>
                  <c:pt idx="23">
                    <c:v>SILVER LIGHT SECURITIES</c:v>
                  </c:pt>
                  <c:pt idx="24">
                    <c:v>MICC</c:v>
                  </c:pt>
                  <c:pt idx="25">
                    <c:v>GENDEX</c:v>
                  </c:pt>
                  <c:pt idx="26">
                    <c:v>MONSEC</c:v>
                  </c:pt>
                  <c:pt idx="27">
                    <c:v>ZERGED</c:v>
                  </c:pt>
                  <c:pt idx="28">
                    <c:v>GATSUURT TRADE</c:v>
                  </c:pt>
                  <c:pt idx="29">
                    <c:v>TAVAN BOGD</c:v>
                  </c:pt>
                  <c:pt idx="30">
                    <c:v>MERGEN SANAA</c:v>
                  </c:pt>
                  <c:pt idx="31">
                    <c:v>SG CAPITAL</c:v>
                  </c:pt>
                  <c:pt idx="32">
                    <c:v>DARKHAN BROKER</c:v>
                  </c:pt>
                  <c:pt idx="33">
                    <c:v>HUNNU EMPIRE</c:v>
                  </c:pt>
                  <c:pt idx="34">
                    <c:v>TENGER CAPITAL</c:v>
                  </c:pt>
                  <c:pt idx="35">
                    <c:v>GRANDDEVELOPMENT</c:v>
                  </c:pt>
                  <c:pt idx="36">
                    <c:v>ALTAN KHOROMSOG</c:v>
                  </c:pt>
                  <c:pt idx="37">
                    <c:v>BULGAN BROKER</c:v>
                  </c:pt>
                  <c:pt idx="38">
                    <c:v>DOMIXSEC</c:v>
                  </c:pt>
                  <c:pt idx="39">
                    <c:v>UNDURKHAAN INVEST</c:v>
                  </c:pt>
                  <c:pt idx="40">
                    <c:v>BATS</c:v>
                  </c:pt>
                  <c:pt idx="41">
                    <c:v>SANAR</c:v>
                  </c:pt>
                  <c:pt idx="42">
                    <c:v>MONGOL KHUVITSAA</c:v>
                  </c:pt>
                  <c:pt idx="43">
                    <c:v>BLOOMSBURY SECURITIES</c:v>
                  </c:pt>
                  <c:pt idx="44">
                    <c:v>ASIA PACIFIC SECURITIES</c:v>
                  </c:pt>
                  <c:pt idx="45">
                    <c:v>BLUESKY SECURITIES</c:v>
                  </c:pt>
                  <c:pt idx="46">
                    <c:v>EURASIA CAPITAL HOLDING</c:v>
                  </c:pt>
                  <c:pt idx="47">
                    <c:v>MONGOL SECURITIES</c:v>
                  </c:pt>
                  <c:pt idx="48">
                    <c:v>BKO CAPITAL</c:v>
                  </c:pt>
                  <c:pt idx="49">
                    <c:v>BLACKSTONE INTERNATIONAL</c:v>
                  </c:pt>
                  <c:pt idx="50">
                    <c:v>CENTRAL SECURITIES </c:v>
                  </c:pt>
                  <c:pt idx="51">
                    <c:v>DCF</c:v>
                  </c:pt>
                  <c:pt idx="52">
                    <c:v>FCX</c:v>
                  </c:pt>
                  <c:pt idx="53">
                    <c:v>MASDAQ</c:v>
                  </c:pt>
                  <c:pt idx="54">
                    <c:v>GERELT ASSEMOUR CAPITAL</c:v>
                  </c:pt>
                </c:lvl>
                <c:lvl>
                  <c:pt idx="0">
                    <c:v>BDSC</c:v>
                  </c:pt>
                  <c:pt idx="1">
                    <c:v>ARD</c:v>
                  </c:pt>
                  <c:pt idx="2">
                    <c:v>GLMT</c:v>
                  </c:pt>
                  <c:pt idx="3">
                    <c:v>MIBG</c:v>
                  </c:pt>
                  <c:pt idx="4">
                    <c:v>TTOL</c:v>
                  </c:pt>
                  <c:pt idx="5">
                    <c:v>MNET</c:v>
                  </c:pt>
                  <c:pt idx="6">
                    <c:v>INVC</c:v>
                  </c:pt>
                  <c:pt idx="7">
                    <c:v>ZGB</c:v>
                  </c:pt>
                  <c:pt idx="8">
                    <c:v>RISM</c:v>
                  </c:pt>
                  <c:pt idx="9">
                    <c:v>LFTI</c:v>
                  </c:pt>
                  <c:pt idx="10">
                    <c:v>STIN</c:v>
                  </c:pt>
                  <c:pt idx="11">
                    <c:v>TDB</c:v>
                  </c:pt>
                  <c:pt idx="12">
                    <c:v>GDSC</c:v>
                  </c:pt>
                  <c:pt idx="13">
                    <c:v>BUMB</c:v>
                  </c:pt>
                  <c:pt idx="14">
                    <c:v>BZIN</c:v>
                  </c:pt>
                  <c:pt idx="15">
                    <c:v>STOK</c:v>
                  </c:pt>
                  <c:pt idx="16">
                    <c:v>GAUL</c:v>
                  </c:pt>
                  <c:pt idx="17">
                    <c:v>NOVL</c:v>
                  </c:pt>
                  <c:pt idx="18">
                    <c:v>NSEC</c:v>
                  </c:pt>
                  <c:pt idx="19">
                    <c:v>DELG</c:v>
                  </c:pt>
                  <c:pt idx="20">
                    <c:v>TCHB</c:v>
                  </c:pt>
                  <c:pt idx="21">
                    <c:v>ARGB</c:v>
                  </c:pt>
                  <c:pt idx="22">
                    <c:v>SECP</c:v>
                  </c:pt>
                  <c:pt idx="23">
                    <c:v>SILS</c:v>
                  </c:pt>
                  <c:pt idx="24">
                    <c:v>MICC</c:v>
                  </c:pt>
                  <c:pt idx="25">
                    <c:v>GNDX</c:v>
                  </c:pt>
                  <c:pt idx="26">
                    <c:v>MSEC</c:v>
                  </c:pt>
                  <c:pt idx="27">
                    <c:v>ZRGD</c:v>
                  </c:pt>
                  <c:pt idx="28">
                    <c:v>GATR</c:v>
                  </c:pt>
                  <c:pt idx="29">
                    <c:v>TABO</c:v>
                  </c:pt>
                  <c:pt idx="30">
                    <c:v>MERG</c:v>
                  </c:pt>
                  <c:pt idx="31">
                    <c:v>SGC</c:v>
                  </c:pt>
                  <c:pt idx="32">
                    <c:v>DRBR</c:v>
                  </c:pt>
                  <c:pt idx="33">
                    <c:v>HUN</c:v>
                  </c:pt>
                  <c:pt idx="34">
                    <c:v>TNGR</c:v>
                  </c:pt>
                  <c:pt idx="35">
                    <c:v>GDEV</c:v>
                  </c:pt>
                  <c:pt idx="36">
                    <c:v>ALTN</c:v>
                  </c:pt>
                  <c:pt idx="37">
                    <c:v>BULG</c:v>
                  </c:pt>
                  <c:pt idx="38">
                    <c:v>DOMI</c:v>
                  </c:pt>
                  <c:pt idx="39">
                    <c:v>UNDR</c:v>
                  </c:pt>
                  <c:pt idx="40">
                    <c:v>BATS</c:v>
                  </c:pt>
                  <c:pt idx="41">
                    <c:v>SANR</c:v>
                  </c:pt>
                  <c:pt idx="42">
                    <c:v>MOHU</c:v>
                  </c:pt>
                  <c:pt idx="43">
                    <c:v>BLMB</c:v>
                  </c:pt>
                  <c:pt idx="44">
                    <c:v>APS</c:v>
                  </c:pt>
                  <c:pt idx="45">
                    <c:v>BSK</c:v>
                  </c:pt>
                  <c:pt idx="46">
                    <c:v>ECM</c:v>
                  </c:pt>
                  <c:pt idx="47">
                    <c:v>MONG</c:v>
                  </c:pt>
                  <c:pt idx="48">
                    <c:v>BKOC</c:v>
                  </c:pt>
                  <c:pt idx="49">
                    <c:v>BLAC</c:v>
                  </c:pt>
                  <c:pt idx="50">
                    <c:v>CTRL</c:v>
                  </c:pt>
                  <c:pt idx="51">
                    <c:v>DCF</c:v>
                  </c:pt>
                  <c:pt idx="52">
                    <c:v>FCX</c:v>
                  </c:pt>
                  <c:pt idx="53">
                    <c:v>MSDQ</c:v>
                  </c:pt>
                  <c:pt idx="54">
                    <c:v>GACB</c:v>
                  </c:pt>
                </c:lvl>
              </c:multiLvlStrCache>
            </c:multiLvlStrRef>
          </c:cat>
          <c:val>
            <c:numRef>
              <c:f>Sheet1!$H$16:$H$70</c:f>
              <c:numCache>
                <c:formatCode>_(* #,##0.00_);_(* \(#,##0.00\);_(* "-"??_);_(@_)</c:formatCode>
                <c:ptCount val="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Sheet1!$B$16:$D$70</c:f>
              <c:multiLvlStrCache>
                <c:ptCount val="55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  <c:pt idx="54">
                    <c:v>●</c:v>
                  </c:pt>
                </c:lvl>
                <c:lvl>
                  <c:pt idx="0">
                    <c:v>BDSEC</c:v>
                  </c:pt>
                  <c:pt idx="1">
                    <c:v>ULZII&amp;CO CAPITAL</c:v>
                  </c:pt>
                  <c:pt idx="2">
                    <c:v>GOLOMT CAPITAL</c:v>
                  </c:pt>
                  <c:pt idx="3">
                    <c:v>MANDAL CAPITAL MARKETS</c:v>
                  </c:pt>
                  <c:pt idx="4">
                    <c:v>APEX CAPITAL</c:v>
                  </c:pt>
                  <c:pt idx="5">
                    <c:v>ARD SECURITIES</c:v>
                  </c:pt>
                  <c:pt idx="6">
                    <c:v>INVESCORE CAPITAL</c:v>
                  </c:pt>
                  <c:pt idx="7">
                    <c:v>TAVAN BOGD CAPITAL</c:v>
                  </c:pt>
                  <c:pt idx="8">
                    <c:v>RHINOS INVESTMENT</c:v>
                  </c:pt>
                  <c:pt idx="9">
                    <c:v>LIFETIME INVESTMENT</c:v>
                  </c:pt>
                  <c:pt idx="10">
                    <c:v>STANDART INVESTMENT</c:v>
                  </c:pt>
                  <c:pt idx="11">
                    <c:v>TDB SECURITIES</c:v>
                  </c:pt>
                  <c:pt idx="12">
                    <c:v>GOODSEC</c:v>
                  </c:pt>
                  <c:pt idx="13">
                    <c:v>BUMBAT-ALTAI</c:v>
                  </c:pt>
                  <c:pt idx="14">
                    <c:v>MIRAE ASSET SECURITIES MONGOLIA</c:v>
                  </c:pt>
                  <c:pt idx="15">
                    <c:v>STOCKLAB SECURITIES</c:v>
                  </c:pt>
                  <c:pt idx="16">
                    <c:v>GAULI</c:v>
                  </c:pt>
                  <c:pt idx="17">
                    <c:v>NOVEL INVESTMENT</c:v>
                  </c:pt>
                  <c:pt idx="18">
                    <c:v>NATIONAL SECURITIES</c:v>
                  </c:pt>
                  <c:pt idx="19">
                    <c:v>DH CAPITAL</c:v>
                  </c:pt>
                  <c:pt idx="20">
                    <c:v>TULGAT CHANDMANI BAYAN</c:v>
                  </c:pt>
                  <c:pt idx="21">
                    <c:v>ARGAI BEST</c:v>
                  </c:pt>
                  <c:pt idx="22">
                    <c:v>SECAP</c:v>
                  </c:pt>
                  <c:pt idx="23">
                    <c:v>SILVER LIGHT SECURITIES</c:v>
                  </c:pt>
                  <c:pt idx="24">
                    <c:v>MICC</c:v>
                  </c:pt>
                  <c:pt idx="25">
                    <c:v>GENDEX</c:v>
                  </c:pt>
                  <c:pt idx="26">
                    <c:v>MONSEC</c:v>
                  </c:pt>
                  <c:pt idx="27">
                    <c:v>ZERGED</c:v>
                  </c:pt>
                  <c:pt idx="28">
                    <c:v>GATSUURT TRADE</c:v>
                  </c:pt>
                  <c:pt idx="29">
                    <c:v>TAVAN BOGD</c:v>
                  </c:pt>
                  <c:pt idx="30">
                    <c:v>MERGEN SANAA</c:v>
                  </c:pt>
                  <c:pt idx="31">
                    <c:v>SG CAPITAL</c:v>
                  </c:pt>
                  <c:pt idx="32">
                    <c:v>DARKHAN BROKER</c:v>
                  </c:pt>
                  <c:pt idx="33">
                    <c:v>HUNNU EMPIRE</c:v>
                  </c:pt>
                  <c:pt idx="34">
                    <c:v>TENGER CAPITAL</c:v>
                  </c:pt>
                  <c:pt idx="35">
                    <c:v>GRANDDEVELOPMENT</c:v>
                  </c:pt>
                  <c:pt idx="36">
                    <c:v>ALTAN KHOROMSOG</c:v>
                  </c:pt>
                  <c:pt idx="37">
                    <c:v>BULGAN BROKER</c:v>
                  </c:pt>
                  <c:pt idx="38">
                    <c:v>DOMIXSEC</c:v>
                  </c:pt>
                  <c:pt idx="39">
                    <c:v>UNDURKHAAN INVEST</c:v>
                  </c:pt>
                  <c:pt idx="40">
                    <c:v>BATS</c:v>
                  </c:pt>
                  <c:pt idx="41">
                    <c:v>SANAR</c:v>
                  </c:pt>
                  <c:pt idx="42">
                    <c:v>MONGOL KHUVITSAA</c:v>
                  </c:pt>
                  <c:pt idx="43">
                    <c:v>BLOOMSBURY SECURITIES</c:v>
                  </c:pt>
                  <c:pt idx="44">
                    <c:v>ASIA PACIFIC SECURITIES</c:v>
                  </c:pt>
                  <c:pt idx="45">
                    <c:v>BLUESKY SECURITIES</c:v>
                  </c:pt>
                  <c:pt idx="46">
                    <c:v>EURASIA CAPITAL HOLDING</c:v>
                  </c:pt>
                  <c:pt idx="47">
                    <c:v>MONGOL SECURITIES</c:v>
                  </c:pt>
                  <c:pt idx="48">
                    <c:v>BKO CAPITAL</c:v>
                  </c:pt>
                  <c:pt idx="49">
                    <c:v>BLACKSTONE INTERNATIONAL</c:v>
                  </c:pt>
                  <c:pt idx="50">
                    <c:v>CENTRAL SECURITIES </c:v>
                  </c:pt>
                  <c:pt idx="51">
                    <c:v>DCF</c:v>
                  </c:pt>
                  <c:pt idx="52">
                    <c:v>FCX</c:v>
                  </c:pt>
                  <c:pt idx="53">
                    <c:v>MASDAQ</c:v>
                  </c:pt>
                  <c:pt idx="54">
                    <c:v>GERELT ASSEMOUR CAPITAL</c:v>
                  </c:pt>
                </c:lvl>
                <c:lvl>
                  <c:pt idx="0">
                    <c:v>BDSC</c:v>
                  </c:pt>
                  <c:pt idx="1">
                    <c:v>ARD</c:v>
                  </c:pt>
                  <c:pt idx="2">
                    <c:v>GLMT</c:v>
                  </c:pt>
                  <c:pt idx="3">
                    <c:v>MIBG</c:v>
                  </c:pt>
                  <c:pt idx="4">
                    <c:v>TTOL</c:v>
                  </c:pt>
                  <c:pt idx="5">
                    <c:v>MNET</c:v>
                  </c:pt>
                  <c:pt idx="6">
                    <c:v>INVC</c:v>
                  </c:pt>
                  <c:pt idx="7">
                    <c:v>ZGB</c:v>
                  </c:pt>
                  <c:pt idx="8">
                    <c:v>RISM</c:v>
                  </c:pt>
                  <c:pt idx="9">
                    <c:v>LFTI</c:v>
                  </c:pt>
                  <c:pt idx="10">
                    <c:v>STIN</c:v>
                  </c:pt>
                  <c:pt idx="11">
                    <c:v>TDB</c:v>
                  </c:pt>
                  <c:pt idx="12">
                    <c:v>GDSC</c:v>
                  </c:pt>
                  <c:pt idx="13">
                    <c:v>BUMB</c:v>
                  </c:pt>
                  <c:pt idx="14">
                    <c:v>BZIN</c:v>
                  </c:pt>
                  <c:pt idx="15">
                    <c:v>STOK</c:v>
                  </c:pt>
                  <c:pt idx="16">
                    <c:v>GAUL</c:v>
                  </c:pt>
                  <c:pt idx="17">
                    <c:v>NOVL</c:v>
                  </c:pt>
                  <c:pt idx="18">
                    <c:v>NSEC</c:v>
                  </c:pt>
                  <c:pt idx="19">
                    <c:v>DELG</c:v>
                  </c:pt>
                  <c:pt idx="20">
                    <c:v>TCHB</c:v>
                  </c:pt>
                  <c:pt idx="21">
                    <c:v>ARGB</c:v>
                  </c:pt>
                  <c:pt idx="22">
                    <c:v>SECP</c:v>
                  </c:pt>
                  <c:pt idx="23">
                    <c:v>SILS</c:v>
                  </c:pt>
                  <c:pt idx="24">
                    <c:v>MICC</c:v>
                  </c:pt>
                  <c:pt idx="25">
                    <c:v>GNDX</c:v>
                  </c:pt>
                  <c:pt idx="26">
                    <c:v>MSEC</c:v>
                  </c:pt>
                  <c:pt idx="27">
                    <c:v>ZRGD</c:v>
                  </c:pt>
                  <c:pt idx="28">
                    <c:v>GATR</c:v>
                  </c:pt>
                  <c:pt idx="29">
                    <c:v>TABO</c:v>
                  </c:pt>
                  <c:pt idx="30">
                    <c:v>MERG</c:v>
                  </c:pt>
                  <c:pt idx="31">
                    <c:v>SGC</c:v>
                  </c:pt>
                  <c:pt idx="32">
                    <c:v>DRBR</c:v>
                  </c:pt>
                  <c:pt idx="33">
                    <c:v>HUN</c:v>
                  </c:pt>
                  <c:pt idx="34">
                    <c:v>TNGR</c:v>
                  </c:pt>
                  <c:pt idx="35">
                    <c:v>GDEV</c:v>
                  </c:pt>
                  <c:pt idx="36">
                    <c:v>ALTN</c:v>
                  </c:pt>
                  <c:pt idx="37">
                    <c:v>BULG</c:v>
                  </c:pt>
                  <c:pt idx="38">
                    <c:v>DOMI</c:v>
                  </c:pt>
                  <c:pt idx="39">
                    <c:v>UNDR</c:v>
                  </c:pt>
                  <c:pt idx="40">
                    <c:v>BATS</c:v>
                  </c:pt>
                  <c:pt idx="41">
                    <c:v>SANR</c:v>
                  </c:pt>
                  <c:pt idx="42">
                    <c:v>MOHU</c:v>
                  </c:pt>
                  <c:pt idx="43">
                    <c:v>BLMB</c:v>
                  </c:pt>
                  <c:pt idx="44">
                    <c:v>APS</c:v>
                  </c:pt>
                  <c:pt idx="45">
                    <c:v>BSK</c:v>
                  </c:pt>
                  <c:pt idx="46">
                    <c:v>ECM</c:v>
                  </c:pt>
                  <c:pt idx="47">
                    <c:v>MONG</c:v>
                  </c:pt>
                  <c:pt idx="48">
                    <c:v>BKOC</c:v>
                  </c:pt>
                  <c:pt idx="49">
                    <c:v>BLAC</c:v>
                  </c:pt>
                  <c:pt idx="50">
                    <c:v>CTRL</c:v>
                  </c:pt>
                  <c:pt idx="51">
                    <c:v>DCF</c:v>
                  </c:pt>
                  <c:pt idx="52">
                    <c:v>FCX</c:v>
                  </c:pt>
                  <c:pt idx="53">
                    <c:v>MSDQ</c:v>
                  </c:pt>
                  <c:pt idx="54">
                    <c:v>GACB</c:v>
                  </c:pt>
                </c:lvl>
              </c:multiLvlStrCache>
            </c:multiLvlStrRef>
          </c:cat>
          <c:val>
            <c:numRef>
              <c:f>Sheet1!$I$16:$I$70</c:f>
              <c:numCache>
                <c:formatCode>_(* #,##0.00_);_(* \(#,##0.00\);_(* "-"??_);_(@_)</c:formatCode>
                <c:ptCount val="55"/>
                <c:pt idx="0">
                  <c:v>927086014.63999999</c:v>
                </c:pt>
                <c:pt idx="1">
                  <c:v>600000000</c:v>
                </c:pt>
                <c:pt idx="2">
                  <c:v>126448406</c:v>
                </c:pt>
                <c:pt idx="3">
                  <c:v>1408132280</c:v>
                </c:pt>
                <c:pt idx="4">
                  <c:v>0</c:v>
                </c:pt>
                <c:pt idx="5">
                  <c:v>283500</c:v>
                </c:pt>
                <c:pt idx="6">
                  <c:v>40126000</c:v>
                </c:pt>
                <c:pt idx="7">
                  <c:v>23747570</c:v>
                </c:pt>
                <c:pt idx="8">
                  <c:v>121176091</c:v>
                </c:pt>
                <c:pt idx="9">
                  <c:v>0</c:v>
                </c:pt>
                <c:pt idx="10">
                  <c:v>1706490</c:v>
                </c:pt>
                <c:pt idx="11">
                  <c:v>22736173</c:v>
                </c:pt>
                <c:pt idx="12">
                  <c:v>931000</c:v>
                </c:pt>
                <c:pt idx="13">
                  <c:v>0</c:v>
                </c:pt>
                <c:pt idx="14">
                  <c:v>0</c:v>
                </c:pt>
                <c:pt idx="15">
                  <c:v>99800</c:v>
                </c:pt>
                <c:pt idx="16">
                  <c:v>399702000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44211733</c:v>
                </c:pt>
                <c:pt idx="22">
                  <c:v>0</c:v>
                </c:pt>
                <c:pt idx="23">
                  <c:v>0</c:v>
                </c:pt>
                <c:pt idx="24">
                  <c:v>4970000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Sheet1!$B$16:$D$70</c:f>
              <c:multiLvlStrCache>
                <c:ptCount val="55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  <c:pt idx="54">
                    <c:v>●</c:v>
                  </c:pt>
                </c:lvl>
                <c:lvl>
                  <c:pt idx="0">
                    <c:v>BDSEC</c:v>
                  </c:pt>
                  <c:pt idx="1">
                    <c:v>ULZII&amp;CO CAPITAL</c:v>
                  </c:pt>
                  <c:pt idx="2">
                    <c:v>GOLOMT CAPITAL</c:v>
                  </c:pt>
                  <c:pt idx="3">
                    <c:v>MANDAL CAPITAL MARKETS</c:v>
                  </c:pt>
                  <c:pt idx="4">
                    <c:v>APEX CAPITAL</c:v>
                  </c:pt>
                  <c:pt idx="5">
                    <c:v>ARD SECURITIES</c:v>
                  </c:pt>
                  <c:pt idx="6">
                    <c:v>INVESCORE CAPITAL</c:v>
                  </c:pt>
                  <c:pt idx="7">
                    <c:v>TAVAN BOGD CAPITAL</c:v>
                  </c:pt>
                  <c:pt idx="8">
                    <c:v>RHINOS INVESTMENT</c:v>
                  </c:pt>
                  <c:pt idx="9">
                    <c:v>LIFETIME INVESTMENT</c:v>
                  </c:pt>
                  <c:pt idx="10">
                    <c:v>STANDART INVESTMENT</c:v>
                  </c:pt>
                  <c:pt idx="11">
                    <c:v>TDB SECURITIES</c:v>
                  </c:pt>
                  <c:pt idx="12">
                    <c:v>GOODSEC</c:v>
                  </c:pt>
                  <c:pt idx="13">
                    <c:v>BUMBAT-ALTAI</c:v>
                  </c:pt>
                  <c:pt idx="14">
                    <c:v>MIRAE ASSET SECURITIES MONGOLIA</c:v>
                  </c:pt>
                  <c:pt idx="15">
                    <c:v>STOCKLAB SECURITIES</c:v>
                  </c:pt>
                  <c:pt idx="16">
                    <c:v>GAULI</c:v>
                  </c:pt>
                  <c:pt idx="17">
                    <c:v>NOVEL INVESTMENT</c:v>
                  </c:pt>
                  <c:pt idx="18">
                    <c:v>NATIONAL SECURITIES</c:v>
                  </c:pt>
                  <c:pt idx="19">
                    <c:v>DH CAPITAL</c:v>
                  </c:pt>
                  <c:pt idx="20">
                    <c:v>TULGAT CHANDMANI BAYAN</c:v>
                  </c:pt>
                  <c:pt idx="21">
                    <c:v>ARGAI BEST</c:v>
                  </c:pt>
                  <c:pt idx="22">
                    <c:v>SECAP</c:v>
                  </c:pt>
                  <c:pt idx="23">
                    <c:v>SILVER LIGHT SECURITIES</c:v>
                  </c:pt>
                  <c:pt idx="24">
                    <c:v>MICC</c:v>
                  </c:pt>
                  <c:pt idx="25">
                    <c:v>GENDEX</c:v>
                  </c:pt>
                  <c:pt idx="26">
                    <c:v>MONSEC</c:v>
                  </c:pt>
                  <c:pt idx="27">
                    <c:v>ZERGED</c:v>
                  </c:pt>
                  <c:pt idx="28">
                    <c:v>GATSUURT TRADE</c:v>
                  </c:pt>
                  <c:pt idx="29">
                    <c:v>TAVAN BOGD</c:v>
                  </c:pt>
                  <c:pt idx="30">
                    <c:v>MERGEN SANAA</c:v>
                  </c:pt>
                  <c:pt idx="31">
                    <c:v>SG CAPITAL</c:v>
                  </c:pt>
                  <c:pt idx="32">
                    <c:v>DARKHAN BROKER</c:v>
                  </c:pt>
                  <c:pt idx="33">
                    <c:v>HUNNU EMPIRE</c:v>
                  </c:pt>
                  <c:pt idx="34">
                    <c:v>TENGER CAPITAL</c:v>
                  </c:pt>
                  <c:pt idx="35">
                    <c:v>GRANDDEVELOPMENT</c:v>
                  </c:pt>
                  <c:pt idx="36">
                    <c:v>ALTAN KHOROMSOG</c:v>
                  </c:pt>
                  <c:pt idx="37">
                    <c:v>BULGAN BROKER</c:v>
                  </c:pt>
                  <c:pt idx="38">
                    <c:v>DOMIXSEC</c:v>
                  </c:pt>
                  <c:pt idx="39">
                    <c:v>UNDURKHAAN INVEST</c:v>
                  </c:pt>
                  <c:pt idx="40">
                    <c:v>BATS</c:v>
                  </c:pt>
                  <c:pt idx="41">
                    <c:v>SANAR</c:v>
                  </c:pt>
                  <c:pt idx="42">
                    <c:v>MONGOL KHUVITSAA</c:v>
                  </c:pt>
                  <c:pt idx="43">
                    <c:v>BLOOMSBURY SECURITIES</c:v>
                  </c:pt>
                  <c:pt idx="44">
                    <c:v>ASIA PACIFIC SECURITIES</c:v>
                  </c:pt>
                  <c:pt idx="45">
                    <c:v>BLUESKY SECURITIES</c:v>
                  </c:pt>
                  <c:pt idx="46">
                    <c:v>EURASIA CAPITAL HOLDING</c:v>
                  </c:pt>
                  <c:pt idx="47">
                    <c:v>MONGOL SECURITIES</c:v>
                  </c:pt>
                  <c:pt idx="48">
                    <c:v>BKO CAPITAL</c:v>
                  </c:pt>
                  <c:pt idx="49">
                    <c:v>BLACKSTONE INTERNATIONAL</c:v>
                  </c:pt>
                  <c:pt idx="50">
                    <c:v>CENTRAL SECURITIES </c:v>
                  </c:pt>
                  <c:pt idx="51">
                    <c:v>DCF</c:v>
                  </c:pt>
                  <c:pt idx="52">
                    <c:v>FCX</c:v>
                  </c:pt>
                  <c:pt idx="53">
                    <c:v>MASDAQ</c:v>
                  </c:pt>
                  <c:pt idx="54">
                    <c:v>GERELT ASSEMOUR CAPITAL</c:v>
                  </c:pt>
                </c:lvl>
                <c:lvl>
                  <c:pt idx="0">
                    <c:v>BDSC</c:v>
                  </c:pt>
                  <c:pt idx="1">
                    <c:v>ARD</c:v>
                  </c:pt>
                  <c:pt idx="2">
                    <c:v>GLMT</c:v>
                  </c:pt>
                  <c:pt idx="3">
                    <c:v>MIBG</c:v>
                  </c:pt>
                  <c:pt idx="4">
                    <c:v>TTOL</c:v>
                  </c:pt>
                  <c:pt idx="5">
                    <c:v>MNET</c:v>
                  </c:pt>
                  <c:pt idx="6">
                    <c:v>INVC</c:v>
                  </c:pt>
                  <c:pt idx="7">
                    <c:v>ZGB</c:v>
                  </c:pt>
                  <c:pt idx="8">
                    <c:v>RISM</c:v>
                  </c:pt>
                  <c:pt idx="9">
                    <c:v>LFTI</c:v>
                  </c:pt>
                  <c:pt idx="10">
                    <c:v>STIN</c:v>
                  </c:pt>
                  <c:pt idx="11">
                    <c:v>TDB</c:v>
                  </c:pt>
                  <c:pt idx="12">
                    <c:v>GDSC</c:v>
                  </c:pt>
                  <c:pt idx="13">
                    <c:v>BUMB</c:v>
                  </c:pt>
                  <c:pt idx="14">
                    <c:v>BZIN</c:v>
                  </c:pt>
                  <c:pt idx="15">
                    <c:v>STOK</c:v>
                  </c:pt>
                  <c:pt idx="16">
                    <c:v>GAUL</c:v>
                  </c:pt>
                  <c:pt idx="17">
                    <c:v>NOVL</c:v>
                  </c:pt>
                  <c:pt idx="18">
                    <c:v>NSEC</c:v>
                  </c:pt>
                  <c:pt idx="19">
                    <c:v>DELG</c:v>
                  </c:pt>
                  <c:pt idx="20">
                    <c:v>TCHB</c:v>
                  </c:pt>
                  <c:pt idx="21">
                    <c:v>ARGB</c:v>
                  </c:pt>
                  <c:pt idx="22">
                    <c:v>SECP</c:v>
                  </c:pt>
                  <c:pt idx="23">
                    <c:v>SILS</c:v>
                  </c:pt>
                  <c:pt idx="24">
                    <c:v>MICC</c:v>
                  </c:pt>
                  <c:pt idx="25">
                    <c:v>GNDX</c:v>
                  </c:pt>
                  <c:pt idx="26">
                    <c:v>MSEC</c:v>
                  </c:pt>
                  <c:pt idx="27">
                    <c:v>ZRGD</c:v>
                  </c:pt>
                  <c:pt idx="28">
                    <c:v>GATR</c:v>
                  </c:pt>
                  <c:pt idx="29">
                    <c:v>TABO</c:v>
                  </c:pt>
                  <c:pt idx="30">
                    <c:v>MERG</c:v>
                  </c:pt>
                  <c:pt idx="31">
                    <c:v>SGC</c:v>
                  </c:pt>
                  <c:pt idx="32">
                    <c:v>DRBR</c:v>
                  </c:pt>
                  <c:pt idx="33">
                    <c:v>HUN</c:v>
                  </c:pt>
                  <c:pt idx="34">
                    <c:v>TNGR</c:v>
                  </c:pt>
                  <c:pt idx="35">
                    <c:v>GDEV</c:v>
                  </c:pt>
                  <c:pt idx="36">
                    <c:v>ALTN</c:v>
                  </c:pt>
                  <c:pt idx="37">
                    <c:v>BULG</c:v>
                  </c:pt>
                  <c:pt idx="38">
                    <c:v>DOMI</c:v>
                  </c:pt>
                  <c:pt idx="39">
                    <c:v>UNDR</c:v>
                  </c:pt>
                  <c:pt idx="40">
                    <c:v>BATS</c:v>
                  </c:pt>
                  <c:pt idx="41">
                    <c:v>SANR</c:v>
                  </c:pt>
                  <c:pt idx="42">
                    <c:v>MOHU</c:v>
                  </c:pt>
                  <c:pt idx="43">
                    <c:v>BLMB</c:v>
                  </c:pt>
                  <c:pt idx="44">
                    <c:v>APS</c:v>
                  </c:pt>
                  <c:pt idx="45">
                    <c:v>BSK</c:v>
                  </c:pt>
                  <c:pt idx="46">
                    <c:v>ECM</c:v>
                  </c:pt>
                  <c:pt idx="47">
                    <c:v>MONG</c:v>
                  </c:pt>
                  <c:pt idx="48">
                    <c:v>BKOC</c:v>
                  </c:pt>
                  <c:pt idx="49">
                    <c:v>BLAC</c:v>
                  </c:pt>
                  <c:pt idx="50">
                    <c:v>CTRL</c:v>
                  </c:pt>
                  <c:pt idx="51">
                    <c:v>DCF</c:v>
                  </c:pt>
                  <c:pt idx="52">
                    <c:v>FCX</c:v>
                  </c:pt>
                  <c:pt idx="53">
                    <c:v>MSDQ</c:v>
                  </c:pt>
                  <c:pt idx="54">
                    <c:v>GACB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_(* #,##0.00_);_(* \(#,##0.00\);_(* "-"??_);_(@_)</c:formatCode>
                <c:ptCount val="55"/>
                <c:pt idx="0">
                  <c:v>99545850</c:v>
                </c:pt>
                <c:pt idx="1">
                  <c:v>13067714550</c:v>
                </c:pt>
                <c:pt idx="2">
                  <c:v>153551100</c:v>
                </c:pt>
                <c:pt idx="3">
                  <c:v>1043525700</c:v>
                </c:pt>
                <c:pt idx="4">
                  <c:v>139001250</c:v>
                </c:pt>
                <c:pt idx="5">
                  <c:v>50665350</c:v>
                </c:pt>
                <c:pt idx="6">
                  <c:v>4628550</c:v>
                </c:pt>
                <c:pt idx="7">
                  <c:v>83220450</c:v>
                </c:pt>
                <c:pt idx="8">
                  <c:v>3918900150</c:v>
                </c:pt>
                <c:pt idx="9">
                  <c:v>90000</c:v>
                </c:pt>
                <c:pt idx="10">
                  <c:v>16960650</c:v>
                </c:pt>
                <c:pt idx="11">
                  <c:v>50076600</c:v>
                </c:pt>
                <c:pt idx="12">
                  <c:v>36710550</c:v>
                </c:pt>
                <c:pt idx="13">
                  <c:v>173276100</c:v>
                </c:pt>
                <c:pt idx="14">
                  <c:v>5536500</c:v>
                </c:pt>
                <c:pt idx="15">
                  <c:v>1175345100</c:v>
                </c:pt>
                <c:pt idx="16">
                  <c:v>19768500</c:v>
                </c:pt>
                <c:pt idx="17">
                  <c:v>976800</c:v>
                </c:pt>
                <c:pt idx="18">
                  <c:v>168000</c:v>
                </c:pt>
                <c:pt idx="19">
                  <c:v>6031500</c:v>
                </c:pt>
                <c:pt idx="20">
                  <c:v>546150</c:v>
                </c:pt>
                <c:pt idx="21">
                  <c:v>3018600</c:v>
                </c:pt>
                <c:pt idx="22">
                  <c:v>39750</c:v>
                </c:pt>
                <c:pt idx="23">
                  <c:v>0</c:v>
                </c:pt>
                <c:pt idx="24">
                  <c:v>976800</c:v>
                </c:pt>
                <c:pt idx="25">
                  <c:v>0</c:v>
                </c:pt>
                <c:pt idx="26">
                  <c:v>9080250</c:v>
                </c:pt>
                <c:pt idx="27">
                  <c:v>9954450</c:v>
                </c:pt>
                <c:pt idx="28">
                  <c:v>0</c:v>
                </c:pt>
                <c:pt idx="29">
                  <c:v>8581350</c:v>
                </c:pt>
                <c:pt idx="30">
                  <c:v>1430100</c:v>
                </c:pt>
                <c:pt idx="31">
                  <c:v>150000</c:v>
                </c:pt>
                <c:pt idx="32">
                  <c:v>8140200</c:v>
                </c:pt>
                <c:pt idx="33">
                  <c:v>2393250</c:v>
                </c:pt>
                <c:pt idx="34">
                  <c:v>0</c:v>
                </c:pt>
                <c:pt idx="35">
                  <c:v>0</c:v>
                </c:pt>
                <c:pt idx="36">
                  <c:v>7880100</c:v>
                </c:pt>
                <c:pt idx="37">
                  <c:v>750000</c:v>
                </c:pt>
                <c:pt idx="38">
                  <c:v>300000</c:v>
                </c:pt>
                <c:pt idx="39">
                  <c:v>71250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994500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Sheet1!$B$16:$D$70</c:f>
              <c:multiLvlStrCache>
                <c:ptCount val="55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  <c:pt idx="54">
                    <c:v>●</c:v>
                  </c:pt>
                </c:lvl>
                <c:lvl>
                  <c:pt idx="0">
                    <c:v>BDSEC</c:v>
                  </c:pt>
                  <c:pt idx="1">
                    <c:v>ULZII&amp;CO CAPITAL</c:v>
                  </c:pt>
                  <c:pt idx="2">
                    <c:v>GOLOMT CAPITAL</c:v>
                  </c:pt>
                  <c:pt idx="3">
                    <c:v>MANDAL CAPITAL MARKETS</c:v>
                  </c:pt>
                  <c:pt idx="4">
                    <c:v>APEX CAPITAL</c:v>
                  </c:pt>
                  <c:pt idx="5">
                    <c:v>ARD SECURITIES</c:v>
                  </c:pt>
                  <c:pt idx="6">
                    <c:v>INVESCORE CAPITAL</c:v>
                  </c:pt>
                  <c:pt idx="7">
                    <c:v>TAVAN BOGD CAPITAL</c:v>
                  </c:pt>
                  <c:pt idx="8">
                    <c:v>RHINOS INVESTMENT</c:v>
                  </c:pt>
                  <c:pt idx="9">
                    <c:v>LIFETIME INVESTMENT</c:v>
                  </c:pt>
                  <c:pt idx="10">
                    <c:v>STANDART INVESTMENT</c:v>
                  </c:pt>
                  <c:pt idx="11">
                    <c:v>TDB SECURITIES</c:v>
                  </c:pt>
                  <c:pt idx="12">
                    <c:v>GOODSEC</c:v>
                  </c:pt>
                  <c:pt idx="13">
                    <c:v>BUMBAT-ALTAI</c:v>
                  </c:pt>
                  <c:pt idx="14">
                    <c:v>MIRAE ASSET SECURITIES MONGOLIA</c:v>
                  </c:pt>
                  <c:pt idx="15">
                    <c:v>STOCKLAB SECURITIES</c:v>
                  </c:pt>
                  <c:pt idx="16">
                    <c:v>GAULI</c:v>
                  </c:pt>
                  <c:pt idx="17">
                    <c:v>NOVEL INVESTMENT</c:v>
                  </c:pt>
                  <c:pt idx="18">
                    <c:v>NATIONAL SECURITIES</c:v>
                  </c:pt>
                  <c:pt idx="19">
                    <c:v>DH CAPITAL</c:v>
                  </c:pt>
                  <c:pt idx="20">
                    <c:v>TULGAT CHANDMANI BAYAN</c:v>
                  </c:pt>
                  <c:pt idx="21">
                    <c:v>ARGAI BEST</c:v>
                  </c:pt>
                  <c:pt idx="22">
                    <c:v>SECAP</c:v>
                  </c:pt>
                  <c:pt idx="23">
                    <c:v>SILVER LIGHT SECURITIES</c:v>
                  </c:pt>
                  <c:pt idx="24">
                    <c:v>MICC</c:v>
                  </c:pt>
                  <c:pt idx="25">
                    <c:v>GENDEX</c:v>
                  </c:pt>
                  <c:pt idx="26">
                    <c:v>MONSEC</c:v>
                  </c:pt>
                  <c:pt idx="27">
                    <c:v>ZERGED</c:v>
                  </c:pt>
                  <c:pt idx="28">
                    <c:v>GATSUURT TRADE</c:v>
                  </c:pt>
                  <c:pt idx="29">
                    <c:v>TAVAN BOGD</c:v>
                  </c:pt>
                  <c:pt idx="30">
                    <c:v>MERGEN SANAA</c:v>
                  </c:pt>
                  <c:pt idx="31">
                    <c:v>SG CAPITAL</c:v>
                  </c:pt>
                  <c:pt idx="32">
                    <c:v>DARKHAN BROKER</c:v>
                  </c:pt>
                  <c:pt idx="33">
                    <c:v>HUNNU EMPIRE</c:v>
                  </c:pt>
                  <c:pt idx="34">
                    <c:v>TENGER CAPITAL</c:v>
                  </c:pt>
                  <c:pt idx="35">
                    <c:v>GRANDDEVELOPMENT</c:v>
                  </c:pt>
                  <c:pt idx="36">
                    <c:v>ALTAN KHOROMSOG</c:v>
                  </c:pt>
                  <c:pt idx="37">
                    <c:v>BULGAN BROKER</c:v>
                  </c:pt>
                  <c:pt idx="38">
                    <c:v>DOMIXSEC</c:v>
                  </c:pt>
                  <c:pt idx="39">
                    <c:v>UNDURKHAAN INVEST</c:v>
                  </c:pt>
                  <c:pt idx="40">
                    <c:v>BATS</c:v>
                  </c:pt>
                  <c:pt idx="41">
                    <c:v>SANAR</c:v>
                  </c:pt>
                  <c:pt idx="42">
                    <c:v>MONGOL KHUVITSAA</c:v>
                  </c:pt>
                  <c:pt idx="43">
                    <c:v>BLOOMSBURY SECURITIES</c:v>
                  </c:pt>
                  <c:pt idx="44">
                    <c:v>ASIA PACIFIC SECURITIES</c:v>
                  </c:pt>
                  <c:pt idx="45">
                    <c:v>BLUESKY SECURITIES</c:v>
                  </c:pt>
                  <c:pt idx="46">
                    <c:v>EURASIA CAPITAL HOLDING</c:v>
                  </c:pt>
                  <c:pt idx="47">
                    <c:v>MONGOL SECURITIES</c:v>
                  </c:pt>
                  <c:pt idx="48">
                    <c:v>BKO CAPITAL</c:v>
                  </c:pt>
                  <c:pt idx="49">
                    <c:v>BLACKSTONE INTERNATIONAL</c:v>
                  </c:pt>
                  <c:pt idx="50">
                    <c:v>CENTRAL SECURITIES </c:v>
                  </c:pt>
                  <c:pt idx="51">
                    <c:v>DCF</c:v>
                  </c:pt>
                  <c:pt idx="52">
                    <c:v>FCX</c:v>
                  </c:pt>
                  <c:pt idx="53">
                    <c:v>MASDAQ</c:v>
                  </c:pt>
                  <c:pt idx="54">
                    <c:v>GERELT ASSEMOUR CAPITAL</c:v>
                  </c:pt>
                </c:lvl>
                <c:lvl>
                  <c:pt idx="0">
                    <c:v>BDSC</c:v>
                  </c:pt>
                  <c:pt idx="1">
                    <c:v>ARD</c:v>
                  </c:pt>
                  <c:pt idx="2">
                    <c:v>GLMT</c:v>
                  </c:pt>
                  <c:pt idx="3">
                    <c:v>MIBG</c:v>
                  </c:pt>
                  <c:pt idx="4">
                    <c:v>TTOL</c:v>
                  </c:pt>
                  <c:pt idx="5">
                    <c:v>MNET</c:v>
                  </c:pt>
                  <c:pt idx="6">
                    <c:v>INVC</c:v>
                  </c:pt>
                  <c:pt idx="7">
                    <c:v>ZGB</c:v>
                  </c:pt>
                  <c:pt idx="8">
                    <c:v>RISM</c:v>
                  </c:pt>
                  <c:pt idx="9">
                    <c:v>LFTI</c:v>
                  </c:pt>
                  <c:pt idx="10">
                    <c:v>STIN</c:v>
                  </c:pt>
                  <c:pt idx="11">
                    <c:v>TDB</c:v>
                  </c:pt>
                  <c:pt idx="12">
                    <c:v>GDSC</c:v>
                  </c:pt>
                  <c:pt idx="13">
                    <c:v>BUMB</c:v>
                  </c:pt>
                  <c:pt idx="14">
                    <c:v>BZIN</c:v>
                  </c:pt>
                  <c:pt idx="15">
                    <c:v>STOK</c:v>
                  </c:pt>
                  <c:pt idx="16">
                    <c:v>GAUL</c:v>
                  </c:pt>
                  <c:pt idx="17">
                    <c:v>NOVL</c:v>
                  </c:pt>
                  <c:pt idx="18">
                    <c:v>NSEC</c:v>
                  </c:pt>
                  <c:pt idx="19">
                    <c:v>DELG</c:v>
                  </c:pt>
                  <c:pt idx="20">
                    <c:v>TCHB</c:v>
                  </c:pt>
                  <c:pt idx="21">
                    <c:v>ARGB</c:v>
                  </c:pt>
                  <c:pt idx="22">
                    <c:v>SECP</c:v>
                  </c:pt>
                  <c:pt idx="23">
                    <c:v>SILS</c:v>
                  </c:pt>
                  <c:pt idx="24">
                    <c:v>MICC</c:v>
                  </c:pt>
                  <c:pt idx="25">
                    <c:v>GNDX</c:v>
                  </c:pt>
                  <c:pt idx="26">
                    <c:v>MSEC</c:v>
                  </c:pt>
                  <c:pt idx="27">
                    <c:v>ZRGD</c:v>
                  </c:pt>
                  <c:pt idx="28">
                    <c:v>GATR</c:v>
                  </c:pt>
                  <c:pt idx="29">
                    <c:v>TABO</c:v>
                  </c:pt>
                  <c:pt idx="30">
                    <c:v>MERG</c:v>
                  </c:pt>
                  <c:pt idx="31">
                    <c:v>SGC</c:v>
                  </c:pt>
                  <c:pt idx="32">
                    <c:v>DRBR</c:v>
                  </c:pt>
                  <c:pt idx="33">
                    <c:v>HUN</c:v>
                  </c:pt>
                  <c:pt idx="34">
                    <c:v>TNGR</c:v>
                  </c:pt>
                  <c:pt idx="35">
                    <c:v>GDEV</c:v>
                  </c:pt>
                  <c:pt idx="36">
                    <c:v>ALTN</c:v>
                  </c:pt>
                  <c:pt idx="37">
                    <c:v>BULG</c:v>
                  </c:pt>
                  <c:pt idx="38">
                    <c:v>DOMI</c:v>
                  </c:pt>
                  <c:pt idx="39">
                    <c:v>UNDR</c:v>
                  </c:pt>
                  <c:pt idx="40">
                    <c:v>BATS</c:v>
                  </c:pt>
                  <c:pt idx="41">
                    <c:v>SANR</c:v>
                  </c:pt>
                  <c:pt idx="42">
                    <c:v>MOHU</c:v>
                  </c:pt>
                  <c:pt idx="43">
                    <c:v>BLMB</c:v>
                  </c:pt>
                  <c:pt idx="44">
                    <c:v>APS</c:v>
                  </c:pt>
                  <c:pt idx="45">
                    <c:v>BSK</c:v>
                  </c:pt>
                  <c:pt idx="46">
                    <c:v>ECM</c:v>
                  </c:pt>
                  <c:pt idx="47">
                    <c:v>MONG</c:v>
                  </c:pt>
                  <c:pt idx="48">
                    <c:v>BKOC</c:v>
                  </c:pt>
                  <c:pt idx="49">
                    <c:v>BLAC</c:v>
                  </c:pt>
                  <c:pt idx="50">
                    <c:v>CTRL</c:v>
                  </c:pt>
                  <c:pt idx="51">
                    <c:v>DCF</c:v>
                  </c:pt>
                  <c:pt idx="52">
                    <c:v>FCX</c:v>
                  </c:pt>
                  <c:pt idx="53">
                    <c:v>MSDQ</c:v>
                  </c:pt>
                  <c:pt idx="54">
                    <c:v>GACB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Sheet1!$B$16:$D$70</c:f>
              <c:multiLvlStrCache>
                <c:ptCount val="55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  <c:pt idx="54">
                    <c:v>●</c:v>
                  </c:pt>
                </c:lvl>
                <c:lvl>
                  <c:pt idx="0">
                    <c:v>BDSEC</c:v>
                  </c:pt>
                  <c:pt idx="1">
                    <c:v>ULZII&amp;CO CAPITAL</c:v>
                  </c:pt>
                  <c:pt idx="2">
                    <c:v>GOLOMT CAPITAL</c:v>
                  </c:pt>
                  <c:pt idx="3">
                    <c:v>MANDAL CAPITAL MARKETS</c:v>
                  </c:pt>
                  <c:pt idx="4">
                    <c:v>APEX CAPITAL</c:v>
                  </c:pt>
                  <c:pt idx="5">
                    <c:v>ARD SECURITIES</c:v>
                  </c:pt>
                  <c:pt idx="6">
                    <c:v>INVESCORE CAPITAL</c:v>
                  </c:pt>
                  <c:pt idx="7">
                    <c:v>TAVAN BOGD CAPITAL</c:v>
                  </c:pt>
                  <c:pt idx="8">
                    <c:v>RHINOS INVESTMENT</c:v>
                  </c:pt>
                  <c:pt idx="9">
                    <c:v>LIFETIME INVESTMENT</c:v>
                  </c:pt>
                  <c:pt idx="10">
                    <c:v>STANDART INVESTMENT</c:v>
                  </c:pt>
                  <c:pt idx="11">
                    <c:v>TDB SECURITIES</c:v>
                  </c:pt>
                  <c:pt idx="12">
                    <c:v>GOODSEC</c:v>
                  </c:pt>
                  <c:pt idx="13">
                    <c:v>BUMBAT-ALTAI</c:v>
                  </c:pt>
                  <c:pt idx="14">
                    <c:v>MIRAE ASSET SECURITIES MONGOLIA</c:v>
                  </c:pt>
                  <c:pt idx="15">
                    <c:v>STOCKLAB SECURITIES</c:v>
                  </c:pt>
                  <c:pt idx="16">
                    <c:v>GAULI</c:v>
                  </c:pt>
                  <c:pt idx="17">
                    <c:v>NOVEL INVESTMENT</c:v>
                  </c:pt>
                  <c:pt idx="18">
                    <c:v>NATIONAL SECURITIES</c:v>
                  </c:pt>
                  <c:pt idx="19">
                    <c:v>DH CAPITAL</c:v>
                  </c:pt>
                  <c:pt idx="20">
                    <c:v>TULGAT CHANDMANI BAYAN</c:v>
                  </c:pt>
                  <c:pt idx="21">
                    <c:v>ARGAI BEST</c:v>
                  </c:pt>
                  <c:pt idx="22">
                    <c:v>SECAP</c:v>
                  </c:pt>
                  <c:pt idx="23">
                    <c:v>SILVER LIGHT SECURITIES</c:v>
                  </c:pt>
                  <c:pt idx="24">
                    <c:v>MICC</c:v>
                  </c:pt>
                  <c:pt idx="25">
                    <c:v>GENDEX</c:v>
                  </c:pt>
                  <c:pt idx="26">
                    <c:v>MONSEC</c:v>
                  </c:pt>
                  <c:pt idx="27">
                    <c:v>ZERGED</c:v>
                  </c:pt>
                  <c:pt idx="28">
                    <c:v>GATSUURT TRADE</c:v>
                  </c:pt>
                  <c:pt idx="29">
                    <c:v>TAVAN BOGD</c:v>
                  </c:pt>
                  <c:pt idx="30">
                    <c:v>MERGEN SANAA</c:v>
                  </c:pt>
                  <c:pt idx="31">
                    <c:v>SG CAPITAL</c:v>
                  </c:pt>
                  <c:pt idx="32">
                    <c:v>DARKHAN BROKER</c:v>
                  </c:pt>
                  <c:pt idx="33">
                    <c:v>HUNNU EMPIRE</c:v>
                  </c:pt>
                  <c:pt idx="34">
                    <c:v>TENGER CAPITAL</c:v>
                  </c:pt>
                  <c:pt idx="35">
                    <c:v>GRANDDEVELOPMENT</c:v>
                  </c:pt>
                  <c:pt idx="36">
                    <c:v>ALTAN KHOROMSOG</c:v>
                  </c:pt>
                  <c:pt idx="37">
                    <c:v>BULGAN BROKER</c:v>
                  </c:pt>
                  <c:pt idx="38">
                    <c:v>DOMIXSEC</c:v>
                  </c:pt>
                  <c:pt idx="39">
                    <c:v>UNDURKHAAN INVEST</c:v>
                  </c:pt>
                  <c:pt idx="40">
                    <c:v>BATS</c:v>
                  </c:pt>
                  <c:pt idx="41">
                    <c:v>SANAR</c:v>
                  </c:pt>
                  <c:pt idx="42">
                    <c:v>MONGOL KHUVITSAA</c:v>
                  </c:pt>
                  <c:pt idx="43">
                    <c:v>BLOOMSBURY SECURITIES</c:v>
                  </c:pt>
                  <c:pt idx="44">
                    <c:v>ASIA PACIFIC SECURITIES</c:v>
                  </c:pt>
                  <c:pt idx="45">
                    <c:v>BLUESKY SECURITIES</c:v>
                  </c:pt>
                  <c:pt idx="46">
                    <c:v>EURASIA CAPITAL HOLDING</c:v>
                  </c:pt>
                  <c:pt idx="47">
                    <c:v>MONGOL SECURITIES</c:v>
                  </c:pt>
                  <c:pt idx="48">
                    <c:v>BKO CAPITAL</c:v>
                  </c:pt>
                  <c:pt idx="49">
                    <c:v>BLACKSTONE INTERNATIONAL</c:v>
                  </c:pt>
                  <c:pt idx="50">
                    <c:v>CENTRAL SECURITIES </c:v>
                  </c:pt>
                  <c:pt idx="51">
                    <c:v>DCF</c:v>
                  </c:pt>
                  <c:pt idx="52">
                    <c:v>FCX</c:v>
                  </c:pt>
                  <c:pt idx="53">
                    <c:v>MASDAQ</c:v>
                  </c:pt>
                  <c:pt idx="54">
                    <c:v>GERELT ASSEMOUR CAPITAL</c:v>
                  </c:pt>
                </c:lvl>
                <c:lvl>
                  <c:pt idx="0">
                    <c:v>BDSC</c:v>
                  </c:pt>
                  <c:pt idx="1">
                    <c:v>ARD</c:v>
                  </c:pt>
                  <c:pt idx="2">
                    <c:v>GLMT</c:v>
                  </c:pt>
                  <c:pt idx="3">
                    <c:v>MIBG</c:v>
                  </c:pt>
                  <c:pt idx="4">
                    <c:v>TTOL</c:v>
                  </c:pt>
                  <c:pt idx="5">
                    <c:v>MNET</c:v>
                  </c:pt>
                  <c:pt idx="6">
                    <c:v>INVC</c:v>
                  </c:pt>
                  <c:pt idx="7">
                    <c:v>ZGB</c:v>
                  </c:pt>
                  <c:pt idx="8">
                    <c:v>RISM</c:v>
                  </c:pt>
                  <c:pt idx="9">
                    <c:v>LFTI</c:v>
                  </c:pt>
                  <c:pt idx="10">
                    <c:v>STIN</c:v>
                  </c:pt>
                  <c:pt idx="11">
                    <c:v>TDB</c:v>
                  </c:pt>
                  <c:pt idx="12">
                    <c:v>GDSC</c:v>
                  </c:pt>
                  <c:pt idx="13">
                    <c:v>BUMB</c:v>
                  </c:pt>
                  <c:pt idx="14">
                    <c:v>BZIN</c:v>
                  </c:pt>
                  <c:pt idx="15">
                    <c:v>STOK</c:v>
                  </c:pt>
                  <c:pt idx="16">
                    <c:v>GAUL</c:v>
                  </c:pt>
                  <c:pt idx="17">
                    <c:v>NOVL</c:v>
                  </c:pt>
                  <c:pt idx="18">
                    <c:v>NSEC</c:v>
                  </c:pt>
                  <c:pt idx="19">
                    <c:v>DELG</c:v>
                  </c:pt>
                  <c:pt idx="20">
                    <c:v>TCHB</c:v>
                  </c:pt>
                  <c:pt idx="21">
                    <c:v>ARGB</c:v>
                  </c:pt>
                  <c:pt idx="22">
                    <c:v>SECP</c:v>
                  </c:pt>
                  <c:pt idx="23">
                    <c:v>SILS</c:v>
                  </c:pt>
                  <c:pt idx="24">
                    <c:v>MICC</c:v>
                  </c:pt>
                  <c:pt idx="25">
                    <c:v>GNDX</c:v>
                  </c:pt>
                  <c:pt idx="26">
                    <c:v>MSEC</c:v>
                  </c:pt>
                  <c:pt idx="27">
                    <c:v>ZRGD</c:v>
                  </c:pt>
                  <c:pt idx="28">
                    <c:v>GATR</c:v>
                  </c:pt>
                  <c:pt idx="29">
                    <c:v>TABO</c:v>
                  </c:pt>
                  <c:pt idx="30">
                    <c:v>MERG</c:v>
                  </c:pt>
                  <c:pt idx="31">
                    <c:v>SGC</c:v>
                  </c:pt>
                  <c:pt idx="32">
                    <c:v>DRBR</c:v>
                  </c:pt>
                  <c:pt idx="33">
                    <c:v>HUN</c:v>
                  </c:pt>
                  <c:pt idx="34">
                    <c:v>TNGR</c:v>
                  </c:pt>
                  <c:pt idx="35">
                    <c:v>GDEV</c:v>
                  </c:pt>
                  <c:pt idx="36">
                    <c:v>ALTN</c:v>
                  </c:pt>
                  <c:pt idx="37">
                    <c:v>BULG</c:v>
                  </c:pt>
                  <c:pt idx="38">
                    <c:v>DOMI</c:v>
                  </c:pt>
                  <c:pt idx="39">
                    <c:v>UNDR</c:v>
                  </c:pt>
                  <c:pt idx="40">
                    <c:v>BATS</c:v>
                  </c:pt>
                  <c:pt idx="41">
                    <c:v>SANR</c:v>
                  </c:pt>
                  <c:pt idx="42">
                    <c:v>MOHU</c:v>
                  </c:pt>
                  <c:pt idx="43">
                    <c:v>BLMB</c:v>
                  </c:pt>
                  <c:pt idx="44">
                    <c:v>APS</c:v>
                  </c:pt>
                  <c:pt idx="45">
                    <c:v>BSK</c:v>
                  </c:pt>
                  <c:pt idx="46">
                    <c:v>ECM</c:v>
                  </c:pt>
                  <c:pt idx="47">
                    <c:v>MONG</c:v>
                  </c:pt>
                  <c:pt idx="48">
                    <c:v>BKOC</c:v>
                  </c:pt>
                  <c:pt idx="49">
                    <c:v>BLAC</c:v>
                  </c:pt>
                  <c:pt idx="50">
                    <c:v>CTRL</c:v>
                  </c:pt>
                  <c:pt idx="51">
                    <c:v>DCF</c:v>
                  </c:pt>
                  <c:pt idx="52">
                    <c:v>FCX</c:v>
                  </c:pt>
                  <c:pt idx="53">
                    <c:v>MSDQ</c:v>
                  </c:pt>
                  <c:pt idx="54">
                    <c:v>GACB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_(* #,##0.00_);_(* \(#,##0.00\);_(* "-"??_);_(@_)</c:formatCode>
                <c:ptCount val="55"/>
                <c:pt idx="0">
                  <c:v>2900000</c:v>
                </c:pt>
                <c:pt idx="1">
                  <c:v>500000</c:v>
                </c:pt>
                <c:pt idx="2">
                  <c:v>19804200000</c:v>
                </c:pt>
                <c:pt idx="3">
                  <c:v>32900000</c:v>
                </c:pt>
                <c:pt idx="4">
                  <c:v>4700000</c:v>
                </c:pt>
                <c:pt idx="5">
                  <c:v>600000</c:v>
                </c:pt>
                <c:pt idx="6">
                  <c:v>0</c:v>
                </c:pt>
                <c:pt idx="7">
                  <c:v>18800000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50200000</c:v>
                </c:pt>
                <c:pt idx="12">
                  <c:v>700000</c:v>
                </c:pt>
                <c:pt idx="13">
                  <c:v>5100000</c:v>
                </c:pt>
                <c:pt idx="14">
                  <c:v>10000000</c:v>
                </c:pt>
                <c:pt idx="15">
                  <c:v>67600000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300000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1500000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Sheet1!$B$16:$D$70</c:f>
              <c:multiLvlStrCache>
                <c:ptCount val="55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  <c:pt idx="54">
                    <c:v>●</c:v>
                  </c:pt>
                </c:lvl>
                <c:lvl>
                  <c:pt idx="0">
                    <c:v>BDSEC</c:v>
                  </c:pt>
                  <c:pt idx="1">
                    <c:v>ULZII&amp;CO CAPITAL</c:v>
                  </c:pt>
                  <c:pt idx="2">
                    <c:v>GOLOMT CAPITAL</c:v>
                  </c:pt>
                  <c:pt idx="3">
                    <c:v>MANDAL CAPITAL MARKETS</c:v>
                  </c:pt>
                  <c:pt idx="4">
                    <c:v>APEX CAPITAL</c:v>
                  </c:pt>
                  <c:pt idx="5">
                    <c:v>ARD SECURITIES</c:v>
                  </c:pt>
                  <c:pt idx="6">
                    <c:v>INVESCORE CAPITAL</c:v>
                  </c:pt>
                  <c:pt idx="7">
                    <c:v>TAVAN BOGD CAPITAL</c:v>
                  </c:pt>
                  <c:pt idx="8">
                    <c:v>RHINOS INVESTMENT</c:v>
                  </c:pt>
                  <c:pt idx="9">
                    <c:v>LIFETIME INVESTMENT</c:v>
                  </c:pt>
                  <c:pt idx="10">
                    <c:v>STANDART INVESTMENT</c:v>
                  </c:pt>
                  <c:pt idx="11">
                    <c:v>TDB SECURITIES</c:v>
                  </c:pt>
                  <c:pt idx="12">
                    <c:v>GOODSEC</c:v>
                  </c:pt>
                  <c:pt idx="13">
                    <c:v>BUMBAT-ALTAI</c:v>
                  </c:pt>
                  <c:pt idx="14">
                    <c:v>MIRAE ASSET SECURITIES MONGOLIA</c:v>
                  </c:pt>
                  <c:pt idx="15">
                    <c:v>STOCKLAB SECURITIES</c:v>
                  </c:pt>
                  <c:pt idx="16">
                    <c:v>GAULI</c:v>
                  </c:pt>
                  <c:pt idx="17">
                    <c:v>NOVEL INVESTMENT</c:v>
                  </c:pt>
                  <c:pt idx="18">
                    <c:v>NATIONAL SECURITIES</c:v>
                  </c:pt>
                  <c:pt idx="19">
                    <c:v>DH CAPITAL</c:v>
                  </c:pt>
                  <c:pt idx="20">
                    <c:v>TULGAT CHANDMANI BAYAN</c:v>
                  </c:pt>
                  <c:pt idx="21">
                    <c:v>ARGAI BEST</c:v>
                  </c:pt>
                  <c:pt idx="22">
                    <c:v>SECAP</c:v>
                  </c:pt>
                  <c:pt idx="23">
                    <c:v>SILVER LIGHT SECURITIES</c:v>
                  </c:pt>
                  <c:pt idx="24">
                    <c:v>MICC</c:v>
                  </c:pt>
                  <c:pt idx="25">
                    <c:v>GENDEX</c:v>
                  </c:pt>
                  <c:pt idx="26">
                    <c:v>MONSEC</c:v>
                  </c:pt>
                  <c:pt idx="27">
                    <c:v>ZERGED</c:v>
                  </c:pt>
                  <c:pt idx="28">
                    <c:v>GATSUURT TRADE</c:v>
                  </c:pt>
                  <c:pt idx="29">
                    <c:v>TAVAN BOGD</c:v>
                  </c:pt>
                  <c:pt idx="30">
                    <c:v>MERGEN SANAA</c:v>
                  </c:pt>
                  <c:pt idx="31">
                    <c:v>SG CAPITAL</c:v>
                  </c:pt>
                  <c:pt idx="32">
                    <c:v>DARKHAN BROKER</c:v>
                  </c:pt>
                  <c:pt idx="33">
                    <c:v>HUNNU EMPIRE</c:v>
                  </c:pt>
                  <c:pt idx="34">
                    <c:v>TENGER CAPITAL</c:v>
                  </c:pt>
                  <c:pt idx="35">
                    <c:v>GRANDDEVELOPMENT</c:v>
                  </c:pt>
                  <c:pt idx="36">
                    <c:v>ALTAN KHOROMSOG</c:v>
                  </c:pt>
                  <c:pt idx="37">
                    <c:v>BULGAN BROKER</c:v>
                  </c:pt>
                  <c:pt idx="38">
                    <c:v>DOMIXSEC</c:v>
                  </c:pt>
                  <c:pt idx="39">
                    <c:v>UNDURKHAAN INVEST</c:v>
                  </c:pt>
                  <c:pt idx="40">
                    <c:v>BATS</c:v>
                  </c:pt>
                  <c:pt idx="41">
                    <c:v>SANAR</c:v>
                  </c:pt>
                  <c:pt idx="42">
                    <c:v>MONGOL KHUVITSAA</c:v>
                  </c:pt>
                  <c:pt idx="43">
                    <c:v>BLOOMSBURY SECURITIES</c:v>
                  </c:pt>
                  <c:pt idx="44">
                    <c:v>ASIA PACIFIC SECURITIES</c:v>
                  </c:pt>
                  <c:pt idx="45">
                    <c:v>BLUESKY SECURITIES</c:v>
                  </c:pt>
                  <c:pt idx="46">
                    <c:v>EURASIA CAPITAL HOLDING</c:v>
                  </c:pt>
                  <c:pt idx="47">
                    <c:v>MONGOL SECURITIES</c:v>
                  </c:pt>
                  <c:pt idx="48">
                    <c:v>BKO CAPITAL</c:v>
                  </c:pt>
                  <c:pt idx="49">
                    <c:v>BLACKSTONE INTERNATIONAL</c:v>
                  </c:pt>
                  <c:pt idx="50">
                    <c:v>CENTRAL SECURITIES </c:v>
                  </c:pt>
                  <c:pt idx="51">
                    <c:v>DCF</c:v>
                  </c:pt>
                  <c:pt idx="52">
                    <c:v>FCX</c:v>
                  </c:pt>
                  <c:pt idx="53">
                    <c:v>MASDAQ</c:v>
                  </c:pt>
                  <c:pt idx="54">
                    <c:v>GERELT ASSEMOUR CAPITAL</c:v>
                  </c:pt>
                </c:lvl>
                <c:lvl>
                  <c:pt idx="0">
                    <c:v>BDSC</c:v>
                  </c:pt>
                  <c:pt idx="1">
                    <c:v>ARD</c:v>
                  </c:pt>
                  <c:pt idx="2">
                    <c:v>GLMT</c:v>
                  </c:pt>
                  <c:pt idx="3">
                    <c:v>MIBG</c:v>
                  </c:pt>
                  <c:pt idx="4">
                    <c:v>TTOL</c:v>
                  </c:pt>
                  <c:pt idx="5">
                    <c:v>MNET</c:v>
                  </c:pt>
                  <c:pt idx="6">
                    <c:v>INVC</c:v>
                  </c:pt>
                  <c:pt idx="7">
                    <c:v>ZGB</c:v>
                  </c:pt>
                  <c:pt idx="8">
                    <c:v>RISM</c:v>
                  </c:pt>
                  <c:pt idx="9">
                    <c:v>LFTI</c:v>
                  </c:pt>
                  <c:pt idx="10">
                    <c:v>STIN</c:v>
                  </c:pt>
                  <c:pt idx="11">
                    <c:v>TDB</c:v>
                  </c:pt>
                  <c:pt idx="12">
                    <c:v>GDSC</c:v>
                  </c:pt>
                  <c:pt idx="13">
                    <c:v>BUMB</c:v>
                  </c:pt>
                  <c:pt idx="14">
                    <c:v>BZIN</c:v>
                  </c:pt>
                  <c:pt idx="15">
                    <c:v>STOK</c:v>
                  </c:pt>
                  <c:pt idx="16">
                    <c:v>GAUL</c:v>
                  </c:pt>
                  <c:pt idx="17">
                    <c:v>NOVL</c:v>
                  </c:pt>
                  <c:pt idx="18">
                    <c:v>NSEC</c:v>
                  </c:pt>
                  <c:pt idx="19">
                    <c:v>DELG</c:v>
                  </c:pt>
                  <c:pt idx="20">
                    <c:v>TCHB</c:v>
                  </c:pt>
                  <c:pt idx="21">
                    <c:v>ARGB</c:v>
                  </c:pt>
                  <c:pt idx="22">
                    <c:v>SECP</c:v>
                  </c:pt>
                  <c:pt idx="23">
                    <c:v>SILS</c:v>
                  </c:pt>
                  <c:pt idx="24">
                    <c:v>MICC</c:v>
                  </c:pt>
                  <c:pt idx="25">
                    <c:v>GNDX</c:v>
                  </c:pt>
                  <c:pt idx="26">
                    <c:v>MSEC</c:v>
                  </c:pt>
                  <c:pt idx="27">
                    <c:v>ZRGD</c:v>
                  </c:pt>
                  <c:pt idx="28">
                    <c:v>GATR</c:v>
                  </c:pt>
                  <c:pt idx="29">
                    <c:v>TABO</c:v>
                  </c:pt>
                  <c:pt idx="30">
                    <c:v>MERG</c:v>
                  </c:pt>
                  <c:pt idx="31">
                    <c:v>SGC</c:v>
                  </c:pt>
                  <c:pt idx="32">
                    <c:v>DRBR</c:v>
                  </c:pt>
                  <c:pt idx="33">
                    <c:v>HUN</c:v>
                  </c:pt>
                  <c:pt idx="34">
                    <c:v>TNGR</c:v>
                  </c:pt>
                  <c:pt idx="35">
                    <c:v>GDEV</c:v>
                  </c:pt>
                  <c:pt idx="36">
                    <c:v>ALTN</c:v>
                  </c:pt>
                  <c:pt idx="37">
                    <c:v>BULG</c:v>
                  </c:pt>
                  <c:pt idx="38">
                    <c:v>DOMI</c:v>
                  </c:pt>
                  <c:pt idx="39">
                    <c:v>UNDR</c:v>
                  </c:pt>
                  <c:pt idx="40">
                    <c:v>BATS</c:v>
                  </c:pt>
                  <c:pt idx="41">
                    <c:v>SANR</c:v>
                  </c:pt>
                  <c:pt idx="42">
                    <c:v>MOHU</c:v>
                  </c:pt>
                  <c:pt idx="43">
                    <c:v>BLMB</c:v>
                  </c:pt>
                  <c:pt idx="44">
                    <c:v>APS</c:v>
                  </c:pt>
                  <c:pt idx="45">
                    <c:v>BSK</c:v>
                  </c:pt>
                  <c:pt idx="46">
                    <c:v>ECM</c:v>
                  </c:pt>
                  <c:pt idx="47">
                    <c:v>MONG</c:v>
                  </c:pt>
                  <c:pt idx="48">
                    <c:v>BKOC</c:v>
                  </c:pt>
                  <c:pt idx="49">
                    <c:v>BLAC</c:v>
                  </c:pt>
                  <c:pt idx="50">
                    <c:v>CTRL</c:v>
                  </c:pt>
                  <c:pt idx="51">
                    <c:v>DCF</c:v>
                  </c:pt>
                  <c:pt idx="52">
                    <c:v>FCX</c:v>
                  </c:pt>
                  <c:pt idx="53">
                    <c:v>MSDQ</c:v>
                  </c:pt>
                  <c:pt idx="54">
                    <c:v>GACB</c:v>
                  </c:pt>
                </c:lvl>
              </c:multiLvlStrCache>
            </c:multiLvlStrRef>
          </c:cat>
          <c:val>
            <c:numRef>
              <c:f>Sheet1!$J$16:$J$70</c:f>
              <c:numCache>
                <c:formatCode>_(* #,##0.00_);_(* \(#,##0.00\);_(* "-"??_);_(@_)</c:formatCode>
                <c:ptCount val="55"/>
                <c:pt idx="0">
                  <c:v>8798961746.3699989</c:v>
                </c:pt>
                <c:pt idx="1">
                  <c:v>1070910310.5</c:v>
                </c:pt>
                <c:pt idx="2">
                  <c:v>1673587700.21</c:v>
                </c:pt>
                <c:pt idx="3">
                  <c:v>2516784146.27</c:v>
                </c:pt>
                <c:pt idx="4">
                  <c:v>1063692430.8499999</c:v>
                </c:pt>
                <c:pt idx="5">
                  <c:v>6332389366.3500004</c:v>
                </c:pt>
                <c:pt idx="6">
                  <c:v>2506899331.8299999</c:v>
                </c:pt>
                <c:pt idx="7">
                  <c:v>305572421.45999998</c:v>
                </c:pt>
                <c:pt idx="8">
                  <c:v>142730133.69</c:v>
                </c:pt>
                <c:pt idx="9">
                  <c:v>16877355.25</c:v>
                </c:pt>
                <c:pt idx="10">
                  <c:v>101663713.22999999</c:v>
                </c:pt>
                <c:pt idx="11">
                  <c:v>371175302.52999997</c:v>
                </c:pt>
                <c:pt idx="12">
                  <c:v>156081267.92000002</c:v>
                </c:pt>
                <c:pt idx="13">
                  <c:v>68089489.609999999</c:v>
                </c:pt>
                <c:pt idx="14">
                  <c:v>49719408.75</c:v>
                </c:pt>
                <c:pt idx="15">
                  <c:v>174010154.15000001</c:v>
                </c:pt>
                <c:pt idx="16">
                  <c:v>690538744.47000003</c:v>
                </c:pt>
                <c:pt idx="17">
                  <c:v>30069098.43</c:v>
                </c:pt>
                <c:pt idx="18">
                  <c:v>2083766.7</c:v>
                </c:pt>
                <c:pt idx="19">
                  <c:v>8634016.0899999999</c:v>
                </c:pt>
                <c:pt idx="20">
                  <c:v>2741441</c:v>
                </c:pt>
                <c:pt idx="21">
                  <c:v>76938519.969999999</c:v>
                </c:pt>
                <c:pt idx="22">
                  <c:v>2312282.4</c:v>
                </c:pt>
                <c:pt idx="23">
                  <c:v>0</c:v>
                </c:pt>
                <c:pt idx="24">
                  <c:v>9769786.5199999996</c:v>
                </c:pt>
                <c:pt idx="25">
                  <c:v>0</c:v>
                </c:pt>
                <c:pt idx="26">
                  <c:v>160958639.69999999</c:v>
                </c:pt>
                <c:pt idx="27">
                  <c:v>4668009.3499999996</c:v>
                </c:pt>
                <c:pt idx="28">
                  <c:v>71708</c:v>
                </c:pt>
                <c:pt idx="29">
                  <c:v>6619268.2999999998</c:v>
                </c:pt>
                <c:pt idx="30">
                  <c:v>4977390.29</c:v>
                </c:pt>
                <c:pt idx="31">
                  <c:v>625210</c:v>
                </c:pt>
                <c:pt idx="32">
                  <c:v>7313271.5800000001</c:v>
                </c:pt>
                <c:pt idx="33">
                  <c:v>20510853</c:v>
                </c:pt>
                <c:pt idx="34">
                  <c:v>4905892.41</c:v>
                </c:pt>
                <c:pt idx="35">
                  <c:v>3658309.07</c:v>
                </c:pt>
                <c:pt idx="36">
                  <c:v>8180862.5999999996</c:v>
                </c:pt>
                <c:pt idx="37">
                  <c:v>0</c:v>
                </c:pt>
                <c:pt idx="38">
                  <c:v>4934652.09</c:v>
                </c:pt>
                <c:pt idx="39">
                  <c:v>0</c:v>
                </c:pt>
                <c:pt idx="40">
                  <c:v>0</c:v>
                </c:pt>
                <c:pt idx="41">
                  <c:v>650475</c:v>
                </c:pt>
                <c:pt idx="42">
                  <c:v>0</c:v>
                </c:pt>
                <c:pt idx="43">
                  <c:v>461200</c:v>
                </c:pt>
                <c:pt idx="44">
                  <c:v>0</c:v>
                </c:pt>
                <c:pt idx="45">
                  <c:v>1327500</c:v>
                </c:pt>
                <c:pt idx="46">
                  <c:v>0</c:v>
                </c:pt>
                <c:pt idx="47">
                  <c:v>0</c:v>
                </c:pt>
                <c:pt idx="48">
                  <c:v>1320642.6000000001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Sheet1!$B$16:$D$70</c:f>
              <c:multiLvlStrCache>
                <c:ptCount val="55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  <c:pt idx="54">
                    <c:v>●</c:v>
                  </c:pt>
                </c:lvl>
                <c:lvl>
                  <c:pt idx="0">
                    <c:v>BDSEC</c:v>
                  </c:pt>
                  <c:pt idx="1">
                    <c:v>ULZII&amp;CO CAPITAL</c:v>
                  </c:pt>
                  <c:pt idx="2">
                    <c:v>GOLOMT CAPITAL</c:v>
                  </c:pt>
                  <c:pt idx="3">
                    <c:v>MANDAL CAPITAL MARKETS</c:v>
                  </c:pt>
                  <c:pt idx="4">
                    <c:v>APEX CAPITAL</c:v>
                  </c:pt>
                  <c:pt idx="5">
                    <c:v>ARD SECURITIES</c:v>
                  </c:pt>
                  <c:pt idx="6">
                    <c:v>INVESCORE CAPITAL</c:v>
                  </c:pt>
                  <c:pt idx="7">
                    <c:v>TAVAN BOGD CAPITAL</c:v>
                  </c:pt>
                  <c:pt idx="8">
                    <c:v>RHINOS INVESTMENT</c:v>
                  </c:pt>
                  <c:pt idx="9">
                    <c:v>LIFETIME INVESTMENT</c:v>
                  </c:pt>
                  <c:pt idx="10">
                    <c:v>STANDART INVESTMENT</c:v>
                  </c:pt>
                  <c:pt idx="11">
                    <c:v>TDB SECURITIES</c:v>
                  </c:pt>
                  <c:pt idx="12">
                    <c:v>GOODSEC</c:v>
                  </c:pt>
                  <c:pt idx="13">
                    <c:v>BUMBAT-ALTAI</c:v>
                  </c:pt>
                  <c:pt idx="14">
                    <c:v>MIRAE ASSET SECURITIES MONGOLIA</c:v>
                  </c:pt>
                  <c:pt idx="15">
                    <c:v>STOCKLAB SECURITIES</c:v>
                  </c:pt>
                  <c:pt idx="16">
                    <c:v>GAULI</c:v>
                  </c:pt>
                  <c:pt idx="17">
                    <c:v>NOVEL INVESTMENT</c:v>
                  </c:pt>
                  <c:pt idx="18">
                    <c:v>NATIONAL SECURITIES</c:v>
                  </c:pt>
                  <c:pt idx="19">
                    <c:v>DH CAPITAL</c:v>
                  </c:pt>
                  <c:pt idx="20">
                    <c:v>TULGAT CHANDMANI BAYAN</c:v>
                  </c:pt>
                  <c:pt idx="21">
                    <c:v>ARGAI BEST</c:v>
                  </c:pt>
                  <c:pt idx="22">
                    <c:v>SECAP</c:v>
                  </c:pt>
                  <c:pt idx="23">
                    <c:v>SILVER LIGHT SECURITIES</c:v>
                  </c:pt>
                  <c:pt idx="24">
                    <c:v>MICC</c:v>
                  </c:pt>
                  <c:pt idx="25">
                    <c:v>GENDEX</c:v>
                  </c:pt>
                  <c:pt idx="26">
                    <c:v>MONSEC</c:v>
                  </c:pt>
                  <c:pt idx="27">
                    <c:v>ZERGED</c:v>
                  </c:pt>
                  <c:pt idx="28">
                    <c:v>GATSUURT TRADE</c:v>
                  </c:pt>
                  <c:pt idx="29">
                    <c:v>TAVAN BOGD</c:v>
                  </c:pt>
                  <c:pt idx="30">
                    <c:v>MERGEN SANAA</c:v>
                  </c:pt>
                  <c:pt idx="31">
                    <c:v>SG CAPITAL</c:v>
                  </c:pt>
                  <c:pt idx="32">
                    <c:v>DARKHAN BROKER</c:v>
                  </c:pt>
                  <c:pt idx="33">
                    <c:v>HUNNU EMPIRE</c:v>
                  </c:pt>
                  <c:pt idx="34">
                    <c:v>TENGER CAPITAL</c:v>
                  </c:pt>
                  <c:pt idx="35">
                    <c:v>GRANDDEVELOPMENT</c:v>
                  </c:pt>
                  <c:pt idx="36">
                    <c:v>ALTAN KHOROMSOG</c:v>
                  </c:pt>
                  <c:pt idx="37">
                    <c:v>BULGAN BROKER</c:v>
                  </c:pt>
                  <c:pt idx="38">
                    <c:v>DOMIXSEC</c:v>
                  </c:pt>
                  <c:pt idx="39">
                    <c:v>UNDURKHAAN INVEST</c:v>
                  </c:pt>
                  <c:pt idx="40">
                    <c:v>BATS</c:v>
                  </c:pt>
                  <c:pt idx="41">
                    <c:v>SANAR</c:v>
                  </c:pt>
                  <c:pt idx="42">
                    <c:v>MONGOL KHUVITSAA</c:v>
                  </c:pt>
                  <c:pt idx="43">
                    <c:v>BLOOMSBURY SECURITIES</c:v>
                  </c:pt>
                  <c:pt idx="44">
                    <c:v>ASIA PACIFIC SECURITIES</c:v>
                  </c:pt>
                  <c:pt idx="45">
                    <c:v>BLUESKY SECURITIES</c:v>
                  </c:pt>
                  <c:pt idx="46">
                    <c:v>EURASIA CAPITAL HOLDING</c:v>
                  </c:pt>
                  <c:pt idx="47">
                    <c:v>MONGOL SECURITIES</c:v>
                  </c:pt>
                  <c:pt idx="48">
                    <c:v>BKO CAPITAL</c:v>
                  </c:pt>
                  <c:pt idx="49">
                    <c:v>BLACKSTONE INTERNATIONAL</c:v>
                  </c:pt>
                  <c:pt idx="50">
                    <c:v>CENTRAL SECURITIES </c:v>
                  </c:pt>
                  <c:pt idx="51">
                    <c:v>DCF</c:v>
                  </c:pt>
                  <c:pt idx="52">
                    <c:v>FCX</c:v>
                  </c:pt>
                  <c:pt idx="53">
                    <c:v>MASDAQ</c:v>
                  </c:pt>
                  <c:pt idx="54">
                    <c:v>GERELT ASSEMOUR CAPITAL</c:v>
                  </c:pt>
                </c:lvl>
                <c:lvl>
                  <c:pt idx="0">
                    <c:v>BDSC</c:v>
                  </c:pt>
                  <c:pt idx="1">
                    <c:v>ARD</c:v>
                  </c:pt>
                  <c:pt idx="2">
                    <c:v>GLMT</c:v>
                  </c:pt>
                  <c:pt idx="3">
                    <c:v>MIBG</c:v>
                  </c:pt>
                  <c:pt idx="4">
                    <c:v>TTOL</c:v>
                  </c:pt>
                  <c:pt idx="5">
                    <c:v>MNET</c:v>
                  </c:pt>
                  <c:pt idx="6">
                    <c:v>INVC</c:v>
                  </c:pt>
                  <c:pt idx="7">
                    <c:v>ZGB</c:v>
                  </c:pt>
                  <c:pt idx="8">
                    <c:v>RISM</c:v>
                  </c:pt>
                  <c:pt idx="9">
                    <c:v>LFTI</c:v>
                  </c:pt>
                  <c:pt idx="10">
                    <c:v>STIN</c:v>
                  </c:pt>
                  <c:pt idx="11">
                    <c:v>TDB</c:v>
                  </c:pt>
                  <c:pt idx="12">
                    <c:v>GDSC</c:v>
                  </c:pt>
                  <c:pt idx="13">
                    <c:v>BUMB</c:v>
                  </c:pt>
                  <c:pt idx="14">
                    <c:v>BZIN</c:v>
                  </c:pt>
                  <c:pt idx="15">
                    <c:v>STOK</c:v>
                  </c:pt>
                  <c:pt idx="16">
                    <c:v>GAUL</c:v>
                  </c:pt>
                  <c:pt idx="17">
                    <c:v>NOVL</c:v>
                  </c:pt>
                  <c:pt idx="18">
                    <c:v>NSEC</c:v>
                  </c:pt>
                  <c:pt idx="19">
                    <c:v>DELG</c:v>
                  </c:pt>
                  <c:pt idx="20">
                    <c:v>TCHB</c:v>
                  </c:pt>
                  <c:pt idx="21">
                    <c:v>ARGB</c:v>
                  </c:pt>
                  <c:pt idx="22">
                    <c:v>SECP</c:v>
                  </c:pt>
                  <c:pt idx="23">
                    <c:v>SILS</c:v>
                  </c:pt>
                  <c:pt idx="24">
                    <c:v>MICC</c:v>
                  </c:pt>
                  <c:pt idx="25">
                    <c:v>GNDX</c:v>
                  </c:pt>
                  <c:pt idx="26">
                    <c:v>MSEC</c:v>
                  </c:pt>
                  <c:pt idx="27">
                    <c:v>ZRGD</c:v>
                  </c:pt>
                  <c:pt idx="28">
                    <c:v>GATR</c:v>
                  </c:pt>
                  <c:pt idx="29">
                    <c:v>TABO</c:v>
                  </c:pt>
                  <c:pt idx="30">
                    <c:v>MERG</c:v>
                  </c:pt>
                  <c:pt idx="31">
                    <c:v>SGC</c:v>
                  </c:pt>
                  <c:pt idx="32">
                    <c:v>DRBR</c:v>
                  </c:pt>
                  <c:pt idx="33">
                    <c:v>HUN</c:v>
                  </c:pt>
                  <c:pt idx="34">
                    <c:v>TNGR</c:v>
                  </c:pt>
                  <c:pt idx="35">
                    <c:v>GDEV</c:v>
                  </c:pt>
                  <c:pt idx="36">
                    <c:v>ALTN</c:v>
                  </c:pt>
                  <c:pt idx="37">
                    <c:v>BULG</c:v>
                  </c:pt>
                  <c:pt idx="38">
                    <c:v>DOMI</c:v>
                  </c:pt>
                  <c:pt idx="39">
                    <c:v>UNDR</c:v>
                  </c:pt>
                  <c:pt idx="40">
                    <c:v>BATS</c:v>
                  </c:pt>
                  <c:pt idx="41">
                    <c:v>SANR</c:v>
                  </c:pt>
                  <c:pt idx="42">
                    <c:v>MOHU</c:v>
                  </c:pt>
                  <c:pt idx="43">
                    <c:v>BLMB</c:v>
                  </c:pt>
                  <c:pt idx="44">
                    <c:v>APS</c:v>
                  </c:pt>
                  <c:pt idx="45">
                    <c:v>BSK</c:v>
                  </c:pt>
                  <c:pt idx="46">
                    <c:v>ECM</c:v>
                  </c:pt>
                  <c:pt idx="47">
                    <c:v>MONG</c:v>
                  </c:pt>
                  <c:pt idx="48">
                    <c:v>BKOC</c:v>
                  </c:pt>
                  <c:pt idx="49">
                    <c:v>BLAC</c:v>
                  </c:pt>
                  <c:pt idx="50">
                    <c:v>CTRL</c:v>
                  </c:pt>
                  <c:pt idx="51">
                    <c:v>DCF</c:v>
                  </c:pt>
                  <c:pt idx="52">
                    <c:v>FCX</c:v>
                  </c:pt>
                  <c:pt idx="53">
                    <c:v>MSDQ</c:v>
                  </c:pt>
                  <c:pt idx="54">
                    <c:v>GACB</c:v>
                  </c:pt>
                </c:lvl>
              </c:multiLvlStrCache>
            </c:multiLvlStrRef>
          </c:cat>
          <c:val>
            <c:numRef>
              <c:f>Sheet1!$K$16:$K$70</c:f>
              <c:numCache>
                <c:formatCode>_(* #,##0.00_);_(* \(#,##0.00\);_(* "-"??_);_(@_)</c:formatCode>
                <c:ptCount val="55"/>
                <c:pt idx="0">
                  <c:v>204667209718.17996</c:v>
                </c:pt>
                <c:pt idx="1">
                  <c:v>151112875490.16998</c:v>
                </c:pt>
                <c:pt idx="2">
                  <c:v>150229224090.53998</c:v>
                </c:pt>
                <c:pt idx="3">
                  <c:v>103446231779.08</c:v>
                </c:pt>
                <c:pt idx="4">
                  <c:v>60246931314.889992</c:v>
                </c:pt>
                <c:pt idx="5">
                  <c:v>57461083754.120003</c:v>
                </c:pt>
                <c:pt idx="6">
                  <c:v>24195863123.120003</c:v>
                </c:pt>
                <c:pt idx="7">
                  <c:v>12972616372.599998</c:v>
                </c:pt>
                <c:pt idx="8">
                  <c:v>7594825845.1099997</c:v>
                </c:pt>
                <c:pt idx="9">
                  <c:v>6968450278.1300001</c:v>
                </c:pt>
                <c:pt idx="10">
                  <c:v>6909389872.7900009</c:v>
                </c:pt>
                <c:pt idx="11">
                  <c:v>6439126670.1300001</c:v>
                </c:pt>
                <c:pt idx="12">
                  <c:v>5988886073.0699997</c:v>
                </c:pt>
                <c:pt idx="13">
                  <c:v>2982500849.7600002</c:v>
                </c:pt>
                <c:pt idx="14">
                  <c:v>2324086747.8699999</c:v>
                </c:pt>
                <c:pt idx="15">
                  <c:v>1964364912.05</c:v>
                </c:pt>
                <c:pt idx="16">
                  <c:v>1805724818.9199998</c:v>
                </c:pt>
                <c:pt idx="17">
                  <c:v>1664953445.4600003</c:v>
                </c:pt>
                <c:pt idx="18">
                  <c:v>1586325314.1800001</c:v>
                </c:pt>
                <c:pt idx="19">
                  <c:v>1439695488.53</c:v>
                </c:pt>
                <c:pt idx="20">
                  <c:v>1101464663.97</c:v>
                </c:pt>
                <c:pt idx="21">
                  <c:v>1015707403</c:v>
                </c:pt>
                <c:pt idx="22">
                  <c:v>733110392.41999996</c:v>
                </c:pt>
                <c:pt idx="23">
                  <c:v>691129434</c:v>
                </c:pt>
                <c:pt idx="24">
                  <c:v>663304911.39999986</c:v>
                </c:pt>
                <c:pt idx="25">
                  <c:v>636605249.4799999</c:v>
                </c:pt>
                <c:pt idx="26">
                  <c:v>531850582.28000003</c:v>
                </c:pt>
                <c:pt idx="27">
                  <c:v>454349071.43000007</c:v>
                </c:pt>
                <c:pt idx="28">
                  <c:v>351823620.07000005</c:v>
                </c:pt>
                <c:pt idx="29">
                  <c:v>338059725.86000001</c:v>
                </c:pt>
                <c:pt idx="30">
                  <c:v>218222296.43999997</c:v>
                </c:pt>
                <c:pt idx="31">
                  <c:v>202149439.59999999</c:v>
                </c:pt>
                <c:pt idx="32">
                  <c:v>179956881.94000003</c:v>
                </c:pt>
                <c:pt idx="33">
                  <c:v>172073217.93000001</c:v>
                </c:pt>
                <c:pt idx="34">
                  <c:v>143264553.54999998</c:v>
                </c:pt>
                <c:pt idx="35">
                  <c:v>142752370.92999998</c:v>
                </c:pt>
                <c:pt idx="36">
                  <c:v>135664292.59</c:v>
                </c:pt>
                <c:pt idx="37">
                  <c:v>96790531.360000014</c:v>
                </c:pt>
                <c:pt idx="38">
                  <c:v>77348947.090000004</c:v>
                </c:pt>
                <c:pt idx="39">
                  <c:v>65614543.170000002</c:v>
                </c:pt>
                <c:pt idx="40">
                  <c:v>42485653.460000001</c:v>
                </c:pt>
                <c:pt idx="41">
                  <c:v>41408755.769999996</c:v>
                </c:pt>
                <c:pt idx="42">
                  <c:v>34934938.200000003</c:v>
                </c:pt>
                <c:pt idx="43">
                  <c:v>32442074.27</c:v>
                </c:pt>
                <c:pt idx="44">
                  <c:v>18727201.039999999</c:v>
                </c:pt>
                <c:pt idx="45">
                  <c:v>16045285</c:v>
                </c:pt>
                <c:pt idx="46">
                  <c:v>14321420.199999999</c:v>
                </c:pt>
                <c:pt idx="47">
                  <c:v>7166617.7999999998</c:v>
                </c:pt>
                <c:pt idx="48">
                  <c:v>27871664.170000002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Sheet1!$B$16:$D$70</c:f>
              <c:multiLvlStrCache>
                <c:ptCount val="55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  <c:pt idx="54">
                    <c:v>●</c:v>
                  </c:pt>
                </c:lvl>
                <c:lvl>
                  <c:pt idx="0">
                    <c:v>BDSEC</c:v>
                  </c:pt>
                  <c:pt idx="1">
                    <c:v>ULZII&amp;CO CAPITAL</c:v>
                  </c:pt>
                  <c:pt idx="2">
                    <c:v>GOLOMT CAPITAL</c:v>
                  </c:pt>
                  <c:pt idx="3">
                    <c:v>MANDAL CAPITAL MARKETS</c:v>
                  </c:pt>
                  <c:pt idx="4">
                    <c:v>APEX CAPITAL</c:v>
                  </c:pt>
                  <c:pt idx="5">
                    <c:v>ARD SECURITIES</c:v>
                  </c:pt>
                  <c:pt idx="6">
                    <c:v>INVESCORE CAPITAL</c:v>
                  </c:pt>
                  <c:pt idx="7">
                    <c:v>TAVAN BOGD CAPITAL</c:v>
                  </c:pt>
                  <c:pt idx="8">
                    <c:v>RHINOS INVESTMENT</c:v>
                  </c:pt>
                  <c:pt idx="9">
                    <c:v>LIFETIME INVESTMENT</c:v>
                  </c:pt>
                  <c:pt idx="10">
                    <c:v>STANDART INVESTMENT</c:v>
                  </c:pt>
                  <c:pt idx="11">
                    <c:v>TDB SECURITIES</c:v>
                  </c:pt>
                  <c:pt idx="12">
                    <c:v>GOODSEC</c:v>
                  </c:pt>
                  <c:pt idx="13">
                    <c:v>BUMBAT-ALTAI</c:v>
                  </c:pt>
                  <c:pt idx="14">
                    <c:v>MIRAE ASSET SECURITIES MONGOLIA</c:v>
                  </c:pt>
                  <c:pt idx="15">
                    <c:v>STOCKLAB SECURITIES</c:v>
                  </c:pt>
                  <c:pt idx="16">
                    <c:v>GAULI</c:v>
                  </c:pt>
                  <c:pt idx="17">
                    <c:v>NOVEL INVESTMENT</c:v>
                  </c:pt>
                  <c:pt idx="18">
                    <c:v>NATIONAL SECURITIES</c:v>
                  </c:pt>
                  <c:pt idx="19">
                    <c:v>DH CAPITAL</c:v>
                  </c:pt>
                  <c:pt idx="20">
                    <c:v>TULGAT CHANDMANI BAYAN</c:v>
                  </c:pt>
                  <c:pt idx="21">
                    <c:v>ARGAI BEST</c:v>
                  </c:pt>
                  <c:pt idx="22">
                    <c:v>SECAP</c:v>
                  </c:pt>
                  <c:pt idx="23">
                    <c:v>SILVER LIGHT SECURITIES</c:v>
                  </c:pt>
                  <c:pt idx="24">
                    <c:v>MICC</c:v>
                  </c:pt>
                  <c:pt idx="25">
                    <c:v>GENDEX</c:v>
                  </c:pt>
                  <c:pt idx="26">
                    <c:v>MONSEC</c:v>
                  </c:pt>
                  <c:pt idx="27">
                    <c:v>ZERGED</c:v>
                  </c:pt>
                  <c:pt idx="28">
                    <c:v>GATSUURT TRADE</c:v>
                  </c:pt>
                  <c:pt idx="29">
                    <c:v>TAVAN BOGD</c:v>
                  </c:pt>
                  <c:pt idx="30">
                    <c:v>MERGEN SANAA</c:v>
                  </c:pt>
                  <c:pt idx="31">
                    <c:v>SG CAPITAL</c:v>
                  </c:pt>
                  <c:pt idx="32">
                    <c:v>DARKHAN BROKER</c:v>
                  </c:pt>
                  <c:pt idx="33">
                    <c:v>HUNNU EMPIRE</c:v>
                  </c:pt>
                  <c:pt idx="34">
                    <c:v>TENGER CAPITAL</c:v>
                  </c:pt>
                  <c:pt idx="35">
                    <c:v>GRANDDEVELOPMENT</c:v>
                  </c:pt>
                  <c:pt idx="36">
                    <c:v>ALTAN KHOROMSOG</c:v>
                  </c:pt>
                  <c:pt idx="37">
                    <c:v>BULGAN BROKER</c:v>
                  </c:pt>
                  <c:pt idx="38">
                    <c:v>DOMIXSEC</c:v>
                  </c:pt>
                  <c:pt idx="39">
                    <c:v>UNDURKHAAN INVEST</c:v>
                  </c:pt>
                  <c:pt idx="40">
                    <c:v>BATS</c:v>
                  </c:pt>
                  <c:pt idx="41">
                    <c:v>SANAR</c:v>
                  </c:pt>
                  <c:pt idx="42">
                    <c:v>MONGOL KHUVITSAA</c:v>
                  </c:pt>
                  <c:pt idx="43">
                    <c:v>BLOOMSBURY SECURITIES</c:v>
                  </c:pt>
                  <c:pt idx="44">
                    <c:v>ASIA PACIFIC SECURITIES</c:v>
                  </c:pt>
                  <c:pt idx="45">
                    <c:v>BLUESKY SECURITIES</c:v>
                  </c:pt>
                  <c:pt idx="46">
                    <c:v>EURASIA CAPITAL HOLDING</c:v>
                  </c:pt>
                  <c:pt idx="47">
                    <c:v>MONGOL SECURITIES</c:v>
                  </c:pt>
                  <c:pt idx="48">
                    <c:v>BKO CAPITAL</c:v>
                  </c:pt>
                  <c:pt idx="49">
                    <c:v>BLACKSTONE INTERNATIONAL</c:v>
                  </c:pt>
                  <c:pt idx="50">
                    <c:v>CENTRAL SECURITIES </c:v>
                  </c:pt>
                  <c:pt idx="51">
                    <c:v>DCF</c:v>
                  </c:pt>
                  <c:pt idx="52">
                    <c:v>FCX</c:v>
                  </c:pt>
                  <c:pt idx="53">
                    <c:v>MASDAQ</c:v>
                  </c:pt>
                  <c:pt idx="54">
                    <c:v>GERELT ASSEMOUR CAPITAL</c:v>
                  </c:pt>
                </c:lvl>
                <c:lvl>
                  <c:pt idx="0">
                    <c:v>BDSC</c:v>
                  </c:pt>
                  <c:pt idx="1">
                    <c:v>ARD</c:v>
                  </c:pt>
                  <c:pt idx="2">
                    <c:v>GLMT</c:v>
                  </c:pt>
                  <c:pt idx="3">
                    <c:v>MIBG</c:v>
                  </c:pt>
                  <c:pt idx="4">
                    <c:v>TTOL</c:v>
                  </c:pt>
                  <c:pt idx="5">
                    <c:v>MNET</c:v>
                  </c:pt>
                  <c:pt idx="6">
                    <c:v>INVC</c:v>
                  </c:pt>
                  <c:pt idx="7">
                    <c:v>ZGB</c:v>
                  </c:pt>
                  <c:pt idx="8">
                    <c:v>RISM</c:v>
                  </c:pt>
                  <c:pt idx="9">
                    <c:v>LFTI</c:v>
                  </c:pt>
                  <c:pt idx="10">
                    <c:v>STIN</c:v>
                  </c:pt>
                  <c:pt idx="11">
                    <c:v>TDB</c:v>
                  </c:pt>
                  <c:pt idx="12">
                    <c:v>GDSC</c:v>
                  </c:pt>
                  <c:pt idx="13">
                    <c:v>BUMB</c:v>
                  </c:pt>
                  <c:pt idx="14">
                    <c:v>BZIN</c:v>
                  </c:pt>
                  <c:pt idx="15">
                    <c:v>STOK</c:v>
                  </c:pt>
                  <c:pt idx="16">
                    <c:v>GAUL</c:v>
                  </c:pt>
                  <c:pt idx="17">
                    <c:v>NOVL</c:v>
                  </c:pt>
                  <c:pt idx="18">
                    <c:v>NSEC</c:v>
                  </c:pt>
                  <c:pt idx="19">
                    <c:v>DELG</c:v>
                  </c:pt>
                  <c:pt idx="20">
                    <c:v>TCHB</c:v>
                  </c:pt>
                  <c:pt idx="21">
                    <c:v>ARGB</c:v>
                  </c:pt>
                  <c:pt idx="22">
                    <c:v>SECP</c:v>
                  </c:pt>
                  <c:pt idx="23">
                    <c:v>SILS</c:v>
                  </c:pt>
                  <c:pt idx="24">
                    <c:v>MICC</c:v>
                  </c:pt>
                  <c:pt idx="25">
                    <c:v>GNDX</c:v>
                  </c:pt>
                  <c:pt idx="26">
                    <c:v>MSEC</c:v>
                  </c:pt>
                  <c:pt idx="27">
                    <c:v>ZRGD</c:v>
                  </c:pt>
                  <c:pt idx="28">
                    <c:v>GATR</c:v>
                  </c:pt>
                  <c:pt idx="29">
                    <c:v>TABO</c:v>
                  </c:pt>
                  <c:pt idx="30">
                    <c:v>MERG</c:v>
                  </c:pt>
                  <c:pt idx="31">
                    <c:v>SGC</c:v>
                  </c:pt>
                  <c:pt idx="32">
                    <c:v>DRBR</c:v>
                  </c:pt>
                  <c:pt idx="33">
                    <c:v>HUN</c:v>
                  </c:pt>
                  <c:pt idx="34">
                    <c:v>TNGR</c:v>
                  </c:pt>
                  <c:pt idx="35">
                    <c:v>GDEV</c:v>
                  </c:pt>
                  <c:pt idx="36">
                    <c:v>ALTN</c:v>
                  </c:pt>
                  <c:pt idx="37">
                    <c:v>BULG</c:v>
                  </c:pt>
                  <c:pt idx="38">
                    <c:v>DOMI</c:v>
                  </c:pt>
                  <c:pt idx="39">
                    <c:v>UNDR</c:v>
                  </c:pt>
                  <c:pt idx="40">
                    <c:v>BATS</c:v>
                  </c:pt>
                  <c:pt idx="41">
                    <c:v>SANR</c:v>
                  </c:pt>
                  <c:pt idx="42">
                    <c:v>MOHU</c:v>
                  </c:pt>
                  <c:pt idx="43">
                    <c:v>BLMB</c:v>
                  </c:pt>
                  <c:pt idx="44">
                    <c:v>APS</c:v>
                  </c:pt>
                  <c:pt idx="45">
                    <c:v>BSK</c:v>
                  </c:pt>
                  <c:pt idx="46">
                    <c:v>ECM</c:v>
                  </c:pt>
                  <c:pt idx="47">
                    <c:v>MONG</c:v>
                  </c:pt>
                  <c:pt idx="48">
                    <c:v>BKOC</c:v>
                  </c:pt>
                  <c:pt idx="49">
                    <c:v>BLAC</c:v>
                  </c:pt>
                  <c:pt idx="50">
                    <c:v>CTRL</c:v>
                  </c:pt>
                  <c:pt idx="51">
                    <c:v>DCF</c:v>
                  </c:pt>
                  <c:pt idx="52">
                    <c:v>FCX</c:v>
                  </c:pt>
                  <c:pt idx="53">
                    <c:v>MSDQ</c:v>
                  </c:pt>
                  <c:pt idx="54">
                    <c:v>GACB</c:v>
                  </c:pt>
                </c:lvl>
              </c:multiLvlStrCache>
            </c:multiLvlStrRef>
          </c:cat>
          <c:val>
            <c:numRef>
              <c:f>Sheet1!$L$16:$L$70</c:f>
              <c:numCache>
                <c:formatCode>0.0%</c:formatCode>
                <c:ptCount val="55"/>
                <c:pt idx="0">
                  <c:v>0.24953724796822288</c:v>
                </c:pt>
                <c:pt idx="1">
                  <c:v>0.18424197571415968</c:v>
                </c:pt>
                <c:pt idx="2">
                  <c:v>0.18316459776617003</c:v>
                </c:pt>
                <c:pt idx="3">
                  <c:v>0.12612517670211632</c:v>
                </c:pt>
                <c:pt idx="4">
                  <c:v>7.3455115059951809E-2</c:v>
                </c:pt>
                <c:pt idx="5">
                  <c:v>7.0058514624880858E-2</c:v>
                </c:pt>
                <c:pt idx="6">
                  <c:v>2.9500422194024076E-2</c:v>
                </c:pt>
                <c:pt idx="7">
                  <c:v>1.5816656674137321E-2</c:v>
                </c:pt>
                <c:pt idx="8">
                  <c:v>9.2598709035819626E-3</c:v>
                </c:pt>
                <c:pt idx="9">
                  <c:v>8.4961724323224484E-3</c:v>
                </c:pt>
                <c:pt idx="10">
                  <c:v>8.4241639702306234E-3</c:v>
                </c:pt>
                <c:pt idx="11">
                  <c:v>7.8508030221135124E-3</c:v>
                </c:pt>
                <c:pt idx="12">
                  <c:v>7.3018543181729697E-3</c:v>
                </c:pt>
                <c:pt idx="13">
                  <c:v>3.6363668373492644E-3</c:v>
                </c:pt>
                <c:pt idx="14">
                  <c:v>2.8336058907602432E-3</c:v>
                </c:pt>
                <c:pt idx="15">
                  <c:v>2.3950207501888653E-3</c:v>
                </c:pt>
                <c:pt idx="16">
                  <c:v>2.2016013338026631E-3</c:v>
                </c:pt>
                <c:pt idx="17">
                  <c:v>2.0299680703488596E-3</c:v>
                </c:pt>
                <c:pt idx="18">
                  <c:v>1.9341019688882868E-3</c:v>
                </c:pt>
                <c:pt idx="19">
                  <c:v>1.7553258805586317E-3</c:v>
                </c:pt>
                <c:pt idx="20">
                  <c:v>1.3429433144653974E-3</c:v>
                </c:pt>
                <c:pt idx="21">
                  <c:v>1.2383851347491004E-3</c:v>
                </c:pt>
                <c:pt idx="22">
                  <c:v>8.9383321360217319E-4</c:v>
                </c:pt>
                <c:pt idx="23">
                  <c:v>8.4264859616579911E-4</c:v>
                </c:pt>
                <c:pt idx="24">
                  <c:v>8.0872398848099065E-4</c:v>
                </c:pt>
                <c:pt idx="25">
                  <c:v>7.7617084933196496E-4</c:v>
                </c:pt>
                <c:pt idx="26">
                  <c:v>6.4845038350400347E-4</c:v>
                </c:pt>
                <c:pt idx="27">
                  <c:v>5.5395789612647857E-4</c:v>
                </c:pt>
                <c:pt idx="28">
                  <c:v>4.2895536634018542E-4</c:v>
                </c:pt>
                <c:pt idx="29">
                  <c:v>4.1217395671810426E-4</c:v>
                </c:pt>
                <c:pt idx="30">
                  <c:v>2.6606407237351554E-4</c:v>
                </c:pt>
                <c:pt idx="31">
                  <c:v>2.464674967014109E-4</c:v>
                </c:pt>
                <c:pt idx="32">
                  <c:v>2.1940957290659315E-4</c:v>
                </c:pt>
                <c:pt idx="33">
                  <c:v>2.0979754065350096E-4</c:v>
                </c:pt>
                <c:pt idx="34">
                  <c:v>1.7467303371893061E-4</c:v>
                </c:pt>
                <c:pt idx="35">
                  <c:v>1.7404856318636243E-4</c:v>
                </c:pt>
                <c:pt idx="36">
                  <c:v>1.6540653613775872E-4</c:v>
                </c:pt>
                <c:pt idx="37">
                  <c:v>1.1801031957299878E-4</c:v>
                </c:pt>
                <c:pt idx="38">
                  <c:v>9.4306476433893532E-5</c:v>
                </c:pt>
                <c:pt idx="39">
                  <c:v>7.9999490645714166E-5</c:v>
                </c:pt>
                <c:pt idx="40">
                  <c:v>5.1799958855833691E-5</c:v>
                </c:pt>
                <c:pt idx="41">
                  <c:v>5.0486968434573905E-5</c:v>
                </c:pt>
                <c:pt idx="42">
                  <c:v>4.259386908323883E-5</c:v>
                </c:pt>
                <c:pt idx="43">
                  <c:v>3.9554484291175611E-5</c:v>
                </c:pt>
                <c:pt idx="44">
                  <c:v>2.2832842721137374E-5</c:v>
                </c:pt>
                <c:pt idx="45">
                  <c:v>1.9562959143670554E-5</c:v>
                </c:pt>
                <c:pt idx="46">
                  <c:v>1.7461164339052757E-5</c:v>
                </c:pt>
                <c:pt idx="47">
                  <c:v>8.7377850390131519E-6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579432"/>
        <c:axId val="489997112"/>
      </c:barChart>
      <c:catAx>
        <c:axId val="481579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997112"/>
        <c:crosses val="autoZero"/>
        <c:auto val="1"/>
        <c:lblAlgn val="ctr"/>
        <c:lblOffset val="100"/>
        <c:noMultiLvlLbl val="0"/>
      </c:catAx>
      <c:valAx>
        <c:axId val="489997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579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7784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12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5308036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deelliin%20san\Members\&#1040;&#1088;&#1080;&#1083;&#1078;&#1072;&#1072;&#1085;&#1099;%20&#1090;&#1072;&#1081;&#1083;&#1072;&#1085;\2020\Mnth20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11%20Ariljaanii%20tailan%20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/>
          <cell r="N9"/>
          <cell r="O9"/>
          <cell r="P9"/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/>
          <cell r="W9"/>
          <cell r="X9"/>
          <cell r="Y9"/>
          <cell r="Z9"/>
          <cell r="AA9"/>
          <cell r="AB9">
            <v>0</v>
          </cell>
          <cell r="AC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/>
          <cell r="J10"/>
          <cell r="K10"/>
          <cell r="L10"/>
          <cell r="M10"/>
          <cell r="N10"/>
          <cell r="O10"/>
          <cell r="P10"/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/>
          <cell r="W10"/>
          <cell r="X10"/>
          <cell r="Y10"/>
          <cell r="Z10"/>
          <cell r="AA10"/>
          <cell r="AB10">
            <v>0</v>
          </cell>
          <cell r="AC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1687</v>
          </cell>
          <cell r="E11">
            <v>408594.72</v>
          </cell>
          <cell r="F11">
            <v>20393</v>
          </cell>
          <cell r="G11">
            <v>11312260.5</v>
          </cell>
          <cell r="H11">
            <v>11720855.220000001</v>
          </cell>
          <cell r="I11"/>
          <cell r="J11"/>
          <cell r="K11"/>
          <cell r="L11"/>
          <cell r="M11"/>
          <cell r="N11"/>
          <cell r="O11"/>
          <cell r="P11"/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/>
          <cell r="W11"/>
          <cell r="X11"/>
          <cell r="Y11"/>
          <cell r="Z11"/>
          <cell r="AA11"/>
          <cell r="AB11">
            <v>22080</v>
          </cell>
          <cell r="AC11">
            <v>11720855.220000001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95275</v>
          </cell>
          <cell r="E12">
            <v>18255480.52</v>
          </cell>
          <cell r="F12">
            <v>72278</v>
          </cell>
          <cell r="G12">
            <v>44941212.520000003</v>
          </cell>
          <cell r="H12">
            <v>63196693.040000007</v>
          </cell>
          <cell r="I12"/>
          <cell r="J12"/>
          <cell r="K12"/>
          <cell r="L12"/>
          <cell r="M12"/>
          <cell r="N12"/>
          <cell r="O12"/>
          <cell r="P12"/>
          <cell r="Q12">
            <v>300</v>
          </cell>
          <cell r="R12">
            <v>30000000</v>
          </cell>
          <cell r="S12">
            <v>182</v>
          </cell>
          <cell r="T12">
            <v>18200000</v>
          </cell>
          <cell r="U12">
            <v>48200000</v>
          </cell>
          <cell r="V12"/>
          <cell r="W12"/>
          <cell r="X12"/>
          <cell r="Y12"/>
          <cell r="Z12"/>
          <cell r="AA12"/>
          <cell r="AB12">
            <v>168035</v>
          </cell>
          <cell r="AC12">
            <v>111396693.04000001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/>
          <cell r="N13"/>
          <cell r="O13"/>
          <cell r="P13"/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/>
          <cell r="W13"/>
          <cell r="X13"/>
          <cell r="Y13"/>
          <cell r="Z13"/>
          <cell r="AA13"/>
          <cell r="AB13">
            <v>0</v>
          </cell>
          <cell r="AC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3380</v>
          </cell>
          <cell r="E14">
            <v>1991456</v>
          </cell>
          <cell r="F14">
            <v>0</v>
          </cell>
          <cell r="G14">
            <v>0</v>
          </cell>
          <cell r="H14">
            <v>1991456</v>
          </cell>
          <cell r="I14"/>
          <cell r="J14"/>
          <cell r="K14"/>
          <cell r="L14"/>
          <cell r="M14"/>
          <cell r="N14"/>
          <cell r="O14"/>
          <cell r="P14"/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/>
          <cell r="W14"/>
          <cell r="X14"/>
          <cell r="Y14"/>
          <cell r="Z14"/>
          <cell r="AA14"/>
          <cell r="AB14">
            <v>3380</v>
          </cell>
          <cell r="AC14">
            <v>1991456</v>
          </cell>
        </row>
        <row r="15">
          <cell r="B15" t="str">
            <v>BDSC</v>
          </cell>
          <cell r="C15" t="str">
            <v>БиДиСек ХК</v>
          </cell>
          <cell r="D15">
            <v>12640199</v>
          </cell>
          <cell r="E15">
            <v>1332133637.22</v>
          </cell>
          <cell r="F15">
            <v>12408545</v>
          </cell>
          <cell r="G15">
            <v>1309129393.99</v>
          </cell>
          <cell r="H15">
            <v>2641263031.21</v>
          </cell>
          <cell r="I15"/>
          <cell r="J15"/>
          <cell r="K15"/>
          <cell r="L15"/>
          <cell r="M15"/>
          <cell r="N15"/>
          <cell r="O15"/>
          <cell r="P15"/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/>
          <cell r="W15"/>
          <cell r="X15"/>
          <cell r="Y15"/>
          <cell r="Z15"/>
          <cell r="AA15"/>
          <cell r="AB15">
            <v>25048744</v>
          </cell>
          <cell r="AC15">
            <v>2641263031.21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/>
          <cell r="J16"/>
          <cell r="K16"/>
          <cell r="L16"/>
          <cell r="M16"/>
          <cell r="N16"/>
          <cell r="O16"/>
          <cell r="P16"/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/>
          <cell r="W16"/>
          <cell r="X16"/>
          <cell r="Y16"/>
          <cell r="Z16"/>
          <cell r="AA16"/>
          <cell r="AB16">
            <v>0</v>
          </cell>
          <cell r="AC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456</v>
          </cell>
          <cell r="E17">
            <v>1247430</v>
          </cell>
          <cell r="F17">
            <v>3456</v>
          </cell>
          <cell r="G17">
            <v>1111140</v>
          </cell>
          <cell r="H17">
            <v>2358570</v>
          </cell>
          <cell r="I17"/>
          <cell r="J17"/>
          <cell r="K17"/>
          <cell r="L17"/>
          <cell r="M17"/>
          <cell r="N17"/>
          <cell r="O17"/>
          <cell r="P17"/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/>
          <cell r="W17"/>
          <cell r="X17"/>
          <cell r="Y17"/>
          <cell r="Z17"/>
          <cell r="AA17"/>
          <cell r="AB17">
            <v>3912</v>
          </cell>
          <cell r="AC17">
            <v>2358570</v>
          </cell>
          <cell r="AD17"/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/>
          <cell r="J18"/>
          <cell r="K18"/>
          <cell r="L18"/>
          <cell r="M18"/>
          <cell r="N18"/>
          <cell r="O18"/>
          <cell r="P18"/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/>
          <cell r="W18"/>
          <cell r="X18"/>
          <cell r="Y18"/>
          <cell r="Z18"/>
          <cell r="AA18"/>
          <cell r="AB18">
            <v>0</v>
          </cell>
          <cell r="AC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50</v>
          </cell>
          <cell r="E19">
            <v>100000</v>
          </cell>
          <cell r="F19">
            <v>608</v>
          </cell>
          <cell r="G19">
            <v>569800</v>
          </cell>
          <cell r="H19">
            <v>669800</v>
          </cell>
          <cell r="I19"/>
          <cell r="J19"/>
          <cell r="K19"/>
          <cell r="L19"/>
          <cell r="M19"/>
          <cell r="N19"/>
          <cell r="O19"/>
          <cell r="P19"/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/>
          <cell r="W19"/>
          <cell r="X19"/>
          <cell r="Y19"/>
          <cell r="Z19"/>
          <cell r="AA19"/>
          <cell r="AB19">
            <v>658</v>
          </cell>
          <cell r="AC19">
            <v>669800</v>
          </cell>
        </row>
        <row r="20">
          <cell r="B20" t="str">
            <v>BUMB</v>
          </cell>
          <cell r="C20" t="str">
            <v>Бумбат-Алтай ХХК</v>
          </cell>
          <cell r="D20">
            <v>944160</v>
          </cell>
          <cell r="E20">
            <v>107602351.97999999</v>
          </cell>
          <cell r="F20">
            <v>886740</v>
          </cell>
          <cell r="G20">
            <v>88173952.969999999</v>
          </cell>
          <cell r="H20">
            <v>195776304.94999999</v>
          </cell>
          <cell r="I20"/>
          <cell r="J20"/>
          <cell r="K20"/>
          <cell r="L20"/>
          <cell r="M20"/>
          <cell r="N20"/>
          <cell r="O20"/>
          <cell r="P20"/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/>
          <cell r="W20"/>
          <cell r="X20"/>
          <cell r="Y20"/>
          <cell r="Z20"/>
          <cell r="AA20"/>
          <cell r="AB20">
            <v>1830900</v>
          </cell>
          <cell r="AC20">
            <v>195776304.94999999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3748707</v>
          </cell>
          <cell r="E21">
            <v>122554711.67</v>
          </cell>
          <cell r="F21">
            <v>3582155</v>
          </cell>
          <cell r="G21">
            <v>125273452.28</v>
          </cell>
          <cell r="H21">
            <v>247828163.94999999</v>
          </cell>
          <cell r="I21"/>
          <cell r="J21"/>
          <cell r="K21"/>
          <cell r="L21"/>
          <cell r="M21"/>
          <cell r="N21"/>
          <cell r="O21"/>
          <cell r="P21"/>
          <cell r="Q21">
            <v>134</v>
          </cell>
          <cell r="R21">
            <v>13398380</v>
          </cell>
          <cell r="S21">
            <v>122</v>
          </cell>
          <cell r="T21">
            <v>12193160</v>
          </cell>
          <cell r="U21">
            <v>25591540</v>
          </cell>
          <cell r="V21"/>
          <cell r="W21"/>
          <cell r="X21"/>
          <cell r="Y21"/>
          <cell r="Z21"/>
          <cell r="AA21"/>
          <cell r="AB21">
            <v>7331118</v>
          </cell>
          <cell r="AC21">
            <v>273419703.94999999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/>
          <cell r="J22"/>
          <cell r="K22"/>
          <cell r="L22"/>
          <cell r="M22"/>
          <cell r="N22"/>
          <cell r="O22"/>
          <cell r="P22"/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/>
          <cell r="W22"/>
          <cell r="X22"/>
          <cell r="Y22"/>
          <cell r="Z22"/>
          <cell r="AA22"/>
          <cell r="AB22">
            <v>0</v>
          </cell>
          <cell r="AC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46864</v>
          </cell>
          <cell r="E23">
            <v>6338441.54</v>
          </cell>
          <cell r="F23">
            <v>80916</v>
          </cell>
          <cell r="G23">
            <v>12206175.609999999</v>
          </cell>
          <cell r="H23">
            <v>18544617.149999999</v>
          </cell>
          <cell r="I23"/>
          <cell r="J23"/>
          <cell r="K23"/>
          <cell r="L23"/>
          <cell r="M23"/>
          <cell r="N23"/>
          <cell r="O23"/>
          <cell r="P23"/>
          <cell r="Q23">
            <v>1</v>
          </cell>
          <cell r="R23">
            <v>98000</v>
          </cell>
          <cell r="S23">
            <v>0</v>
          </cell>
          <cell r="T23">
            <v>0</v>
          </cell>
          <cell r="U23">
            <v>98000</v>
          </cell>
          <cell r="V23"/>
          <cell r="W23"/>
          <cell r="X23"/>
          <cell r="Y23"/>
          <cell r="Z23"/>
          <cell r="AA23"/>
          <cell r="AB23">
            <v>127781</v>
          </cell>
          <cell r="AC23">
            <v>18642617.149999999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/>
          <cell r="N24"/>
          <cell r="O24"/>
          <cell r="P24"/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/>
          <cell r="W24"/>
          <cell r="X24"/>
          <cell r="Y24"/>
          <cell r="Z24"/>
          <cell r="AA24"/>
          <cell r="AB24">
            <v>0</v>
          </cell>
          <cell r="AC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0</v>
          </cell>
          <cell r="E25">
            <v>0</v>
          </cell>
          <cell r="F25">
            <v>25</v>
          </cell>
          <cell r="G25">
            <v>87500</v>
          </cell>
          <cell r="H25">
            <v>87500</v>
          </cell>
          <cell r="I25"/>
          <cell r="J25"/>
          <cell r="K25"/>
          <cell r="L25"/>
          <cell r="M25"/>
          <cell r="N25"/>
          <cell r="O25"/>
          <cell r="P25"/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/>
          <cell r="W25"/>
          <cell r="X25"/>
          <cell r="Y25"/>
          <cell r="Z25"/>
          <cell r="AA25"/>
          <cell r="AB25">
            <v>25</v>
          </cell>
          <cell r="AC25">
            <v>87500</v>
          </cell>
        </row>
        <row r="26">
          <cell r="B26" t="str">
            <v>DOMI</v>
          </cell>
          <cell r="C26" t="str">
            <v>Домикс сек ҮЦК ХХК</v>
          </cell>
          <cell r="D26">
            <v>3008</v>
          </cell>
          <cell r="E26">
            <v>2649095.2000000002</v>
          </cell>
          <cell r="F26">
            <v>13920</v>
          </cell>
          <cell r="G26">
            <v>5292252</v>
          </cell>
          <cell r="H26">
            <v>7941347.2000000002</v>
          </cell>
          <cell r="I26"/>
          <cell r="J26"/>
          <cell r="K26"/>
          <cell r="L26"/>
          <cell r="M26"/>
          <cell r="N26"/>
          <cell r="O26"/>
          <cell r="P26"/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/>
          <cell r="W26"/>
          <cell r="X26"/>
          <cell r="Y26"/>
          <cell r="Z26"/>
          <cell r="AA26"/>
          <cell r="AB26">
            <v>16928</v>
          </cell>
          <cell r="AC26">
            <v>7941347.2000000002</v>
          </cell>
        </row>
        <row r="27">
          <cell r="B27" t="str">
            <v>DRBR</v>
          </cell>
          <cell r="C27" t="str">
            <v>Дархан брокер ХХК</v>
          </cell>
          <cell r="D27">
            <v>6615</v>
          </cell>
          <cell r="E27">
            <v>892587.5</v>
          </cell>
          <cell r="F27">
            <v>4736</v>
          </cell>
          <cell r="G27">
            <v>5370121.3300000001</v>
          </cell>
          <cell r="H27">
            <v>6262708.8300000001</v>
          </cell>
          <cell r="I27"/>
          <cell r="J27"/>
          <cell r="K27"/>
          <cell r="L27"/>
          <cell r="M27"/>
          <cell r="N27"/>
          <cell r="O27"/>
          <cell r="P27"/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/>
          <cell r="W27"/>
          <cell r="X27"/>
          <cell r="Y27"/>
          <cell r="Z27"/>
          <cell r="AA27"/>
          <cell r="AB27">
            <v>11351</v>
          </cell>
          <cell r="AC27">
            <v>6262708.8300000001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/>
          <cell r="J28"/>
          <cell r="K28"/>
          <cell r="L28"/>
          <cell r="M28"/>
          <cell r="N28"/>
          <cell r="O28"/>
          <cell r="P28"/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/>
          <cell r="W28"/>
          <cell r="X28"/>
          <cell r="Y28"/>
          <cell r="Z28"/>
          <cell r="AA28"/>
          <cell r="AB28">
            <v>0</v>
          </cell>
          <cell r="AC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/>
          <cell r="J29"/>
          <cell r="K29"/>
          <cell r="L29"/>
          <cell r="M29"/>
          <cell r="N29"/>
          <cell r="O29"/>
          <cell r="P29"/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/>
          <cell r="W29"/>
          <cell r="X29"/>
          <cell r="Y29"/>
          <cell r="Z29"/>
          <cell r="AA29"/>
          <cell r="AB29">
            <v>0</v>
          </cell>
          <cell r="AC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260</v>
          </cell>
          <cell r="E30">
            <v>218250</v>
          </cell>
          <cell r="F30">
            <v>0</v>
          </cell>
          <cell r="G30">
            <v>0</v>
          </cell>
          <cell r="H30">
            <v>218250</v>
          </cell>
          <cell r="I30"/>
          <cell r="J30"/>
          <cell r="K30"/>
          <cell r="L30"/>
          <cell r="M30"/>
          <cell r="N30"/>
          <cell r="O30"/>
          <cell r="P30"/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/>
          <cell r="W30"/>
          <cell r="X30"/>
          <cell r="Y30"/>
          <cell r="Z30"/>
          <cell r="AA30"/>
          <cell r="AB30">
            <v>260</v>
          </cell>
          <cell r="AC30">
            <v>218250</v>
          </cell>
        </row>
        <row r="31">
          <cell r="B31" t="str">
            <v>GAUL</v>
          </cell>
          <cell r="C31" t="str">
            <v>Гаүли ХХК</v>
          </cell>
          <cell r="D31">
            <v>670032</v>
          </cell>
          <cell r="E31">
            <v>166765212.97</v>
          </cell>
          <cell r="F31">
            <v>371708</v>
          </cell>
          <cell r="G31">
            <v>59217519.460000001</v>
          </cell>
          <cell r="H31">
            <v>225982732.43000001</v>
          </cell>
          <cell r="I31"/>
          <cell r="J31"/>
          <cell r="K31"/>
          <cell r="L31"/>
          <cell r="M31"/>
          <cell r="N31"/>
          <cell r="O31"/>
          <cell r="P31"/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/>
          <cell r="W31"/>
          <cell r="X31"/>
          <cell r="Y31"/>
          <cell r="Z31"/>
          <cell r="AA31"/>
          <cell r="AB31">
            <v>1041740</v>
          </cell>
          <cell r="AC31">
            <v>225982732.43000001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61347</v>
          </cell>
          <cell r="E32">
            <v>2483496.4</v>
          </cell>
          <cell r="F32">
            <v>48455</v>
          </cell>
          <cell r="G32">
            <v>15865152.34</v>
          </cell>
          <cell r="H32">
            <v>18348648.739999998</v>
          </cell>
          <cell r="I32"/>
          <cell r="J32"/>
          <cell r="K32"/>
          <cell r="L32"/>
          <cell r="M32"/>
          <cell r="N32"/>
          <cell r="O32"/>
          <cell r="P32"/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/>
          <cell r="W32"/>
          <cell r="X32"/>
          <cell r="Y32"/>
          <cell r="Z32"/>
          <cell r="AA32"/>
          <cell r="AB32">
            <v>109802</v>
          </cell>
          <cell r="AC32">
            <v>18348648.739999998</v>
          </cell>
        </row>
        <row r="33">
          <cell r="B33" t="str">
            <v>GDSC</v>
          </cell>
          <cell r="C33" t="str">
            <v>Гүүдсек ХХК</v>
          </cell>
          <cell r="D33">
            <v>39335</v>
          </cell>
          <cell r="E33">
            <v>14468167.32</v>
          </cell>
          <cell r="F33">
            <v>23778</v>
          </cell>
          <cell r="G33">
            <v>10409893.82</v>
          </cell>
          <cell r="H33">
            <v>24878061.140000001</v>
          </cell>
          <cell r="I33"/>
          <cell r="J33"/>
          <cell r="K33"/>
          <cell r="L33"/>
          <cell r="M33"/>
          <cell r="N33"/>
          <cell r="O33"/>
          <cell r="P33"/>
          <cell r="Q33">
            <v>4</v>
          </cell>
          <cell r="R33">
            <v>400000</v>
          </cell>
          <cell r="S33">
            <v>0</v>
          </cell>
          <cell r="T33">
            <v>0</v>
          </cell>
          <cell r="U33">
            <v>400000</v>
          </cell>
          <cell r="V33"/>
          <cell r="W33"/>
          <cell r="X33"/>
          <cell r="Y33"/>
          <cell r="Z33"/>
          <cell r="AA33"/>
          <cell r="AB33">
            <v>63117</v>
          </cell>
          <cell r="AC33">
            <v>25278061.140000001</v>
          </cell>
        </row>
        <row r="34">
          <cell r="B34" t="str">
            <v>GLMT</v>
          </cell>
          <cell r="C34" t="str">
            <v>Голомт Капитал ХХК</v>
          </cell>
          <cell r="D34">
            <v>229019</v>
          </cell>
          <cell r="E34">
            <v>47816579</v>
          </cell>
          <cell r="F34">
            <v>209943</v>
          </cell>
          <cell r="G34">
            <v>34809262.219999999</v>
          </cell>
          <cell r="H34">
            <v>82625841.219999999</v>
          </cell>
          <cell r="I34"/>
          <cell r="J34"/>
          <cell r="K34"/>
          <cell r="L34"/>
          <cell r="M34"/>
          <cell r="N34"/>
          <cell r="O34"/>
          <cell r="P34"/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/>
          <cell r="W34"/>
          <cell r="X34"/>
          <cell r="Y34"/>
          <cell r="Z34"/>
          <cell r="AA34"/>
          <cell r="AB34">
            <v>438962</v>
          </cell>
          <cell r="AC34">
            <v>82625841.219999999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9000</v>
          </cell>
          <cell r="G35">
            <v>5247010</v>
          </cell>
          <cell r="H35">
            <v>5247010</v>
          </cell>
          <cell r="I35"/>
          <cell r="J35"/>
          <cell r="K35"/>
          <cell r="L35"/>
          <cell r="M35"/>
          <cell r="N35"/>
          <cell r="O35"/>
          <cell r="P35"/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/>
          <cell r="W35"/>
          <cell r="X35"/>
          <cell r="Y35"/>
          <cell r="Z35"/>
          <cell r="AA35"/>
          <cell r="AB35">
            <v>9000</v>
          </cell>
          <cell r="AC35">
            <v>5247010</v>
          </cell>
        </row>
        <row r="36">
          <cell r="B36" t="str">
            <v>HUN</v>
          </cell>
          <cell r="C36" t="str">
            <v>Хүннү Эмпайр ХХК</v>
          </cell>
          <cell r="D36">
            <v>15138</v>
          </cell>
          <cell r="E36">
            <v>2043511.95</v>
          </cell>
          <cell r="F36">
            <v>0</v>
          </cell>
          <cell r="G36">
            <v>0</v>
          </cell>
          <cell r="H36">
            <v>2043511.95</v>
          </cell>
          <cell r="I36"/>
          <cell r="J36"/>
          <cell r="K36"/>
          <cell r="L36"/>
          <cell r="M36"/>
          <cell r="N36"/>
          <cell r="O36"/>
          <cell r="P36"/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/>
          <cell r="W36"/>
          <cell r="X36"/>
          <cell r="Y36"/>
          <cell r="Z36"/>
          <cell r="AA36"/>
          <cell r="AB36">
            <v>15138</v>
          </cell>
          <cell r="AC36">
            <v>2043511.95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1200311</v>
          </cell>
          <cell r="E37">
            <v>2709866188</v>
          </cell>
          <cell r="F37">
            <v>1203925</v>
          </cell>
          <cell r="G37">
            <v>2718991314</v>
          </cell>
          <cell r="H37">
            <v>5428857502</v>
          </cell>
          <cell r="I37"/>
          <cell r="J37"/>
          <cell r="K37"/>
          <cell r="L37"/>
          <cell r="M37"/>
          <cell r="N37"/>
          <cell r="O37"/>
          <cell r="P37"/>
          <cell r="Q37">
            <v>2</v>
          </cell>
          <cell r="R37">
            <v>200000</v>
          </cell>
          <cell r="S37">
            <v>0</v>
          </cell>
          <cell r="T37">
            <v>0</v>
          </cell>
          <cell r="U37">
            <v>200000</v>
          </cell>
          <cell r="V37"/>
          <cell r="W37"/>
          <cell r="X37"/>
          <cell r="Y37"/>
          <cell r="Z37"/>
          <cell r="AA37"/>
          <cell r="AB37">
            <v>2404238</v>
          </cell>
          <cell r="AC37">
            <v>5429057502</v>
          </cell>
          <cell r="AD37"/>
        </row>
        <row r="38">
          <cell r="B38" t="str">
            <v>LFTI</v>
          </cell>
          <cell r="C38" t="str">
            <v>Лайфтайм инвестмент ХХК</v>
          </cell>
          <cell r="D38">
            <v>3723</v>
          </cell>
          <cell r="E38">
            <v>19716930</v>
          </cell>
          <cell r="F38">
            <v>20606</v>
          </cell>
          <cell r="G38">
            <v>9488713.5</v>
          </cell>
          <cell r="H38">
            <v>29205643.5</v>
          </cell>
          <cell r="I38"/>
          <cell r="J38"/>
          <cell r="K38"/>
          <cell r="L38"/>
          <cell r="M38"/>
          <cell r="N38"/>
          <cell r="O38"/>
          <cell r="P38"/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/>
          <cell r="W38"/>
          <cell r="X38"/>
          <cell r="Y38"/>
          <cell r="Z38"/>
          <cell r="AA38"/>
          <cell r="AB38">
            <v>24329</v>
          </cell>
          <cell r="AC38">
            <v>29205643.5</v>
          </cell>
        </row>
        <row r="39">
          <cell r="B39" t="str">
            <v>MERG</v>
          </cell>
          <cell r="C39" t="str">
            <v>Мэргэн санаа ХХК</v>
          </cell>
          <cell r="D39">
            <v>350</v>
          </cell>
          <cell r="E39">
            <v>57830</v>
          </cell>
          <cell r="F39">
            <v>7834</v>
          </cell>
          <cell r="G39">
            <v>2340869</v>
          </cell>
          <cell r="H39">
            <v>2398699</v>
          </cell>
          <cell r="I39"/>
          <cell r="J39"/>
          <cell r="K39"/>
          <cell r="L39"/>
          <cell r="M39"/>
          <cell r="N39"/>
          <cell r="O39"/>
          <cell r="P39"/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/>
          <cell r="W39"/>
          <cell r="X39"/>
          <cell r="Y39"/>
          <cell r="Z39"/>
          <cell r="AA39"/>
          <cell r="AB39">
            <v>8184</v>
          </cell>
          <cell r="AC39">
            <v>2398699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140469</v>
          </cell>
          <cell r="G40">
            <v>45453289.170000002</v>
          </cell>
          <cell r="H40">
            <v>45453289.170000002</v>
          </cell>
          <cell r="I40"/>
          <cell r="J40"/>
          <cell r="K40"/>
          <cell r="L40"/>
          <cell r="M40"/>
          <cell r="N40"/>
          <cell r="O40"/>
          <cell r="P40"/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/>
          <cell r="W40"/>
          <cell r="X40"/>
          <cell r="Y40"/>
          <cell r="Z40"/>
          <cell r="AA40"/>
          <cell r="AB40">
            <v>140469</v>
          </cell>
          <cell r="AC40">
            <v>45453289.170000002</v>
          </cell>
        </row>
        <row r="41">
          <cell r="B41" t="str">
            <v>MICC</v>
          </cell>
          <cell r="C41" t="str">
            <v>Эм Ай Си Си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/>
          <cell r="J41"/>
          <cell r="K41"/>
          <cell r="L41"/>
          <cell r="M41"/>
          <cell r="N41"/>
          <cell r="O41"/>
          <cell r="P41"/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/>
          <cell r="W41"/>
          <cell r="X41"/>
          <cell r="Y41"/>
          <cell r="Z41"/>
          <cell r="AA41"/>
          <cell r="AB41">
            <v>0</v>
          </cell>
          <cell r="AC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425463</v>
          </cell>
          <cell r="E42">
            <v>122426811.68000001</v>
          </cell>
          <cell r="F42">
            <v>498778</v>
          </cell>
          <cell r="G42">
            <v>150461453.47</v>
          </cell>
          <cell r="H42">
            <v>272888265.14999998</v>
          </cell>
          <cell r="I42"/>
          <cell r="J42"/>
          <cell r="K42"/>
          <cell r="L42"/>
          <cell r="M42"/>
          <cell r="N42"/>
          <cell r="O42"/>
          <cell r="P42"/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/>
          <cell r="W42"/>
          <cell r="X42"/>
          <cell r="Y42"/>
          <cell r="Z42"/>
          <cell r="AA42"/>
          <cell r="AB42">
            <v>924241</v>
          </cell>
          <cell r="AC42">
            <v>272888265.14999998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/>
          <cell r="J43"/>
          <cell r="K43"/>
          <cell r="L43"/>
          <cell r="M43"/>
          <cell r="N43"/>
          <cell r="O43"/>
          <cell r="P43"/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/>
          <cell r="W43"/>
          <cell r="X43"/>
          <cell r="Y43"/>
          <cell r="Z43"/>
          <cell r="AA43"/>
          <cell r="AB43">
            <v>0</v>
          </cell>
          <cell r="AC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/>
          <cell r="J44"/>
          <cell r="K44"/>
          <cell r="L44"/>
          <cell r="M44"/>
          <cell r="N44"/>
          <cell r="O44"/>
          <cell r="P44"/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/>
          <cell r="W44"/>
          <cell r="X44"/>
          <cell r="Y44"/>
          <cell r="Z44"/>
          <cell r="AA44"/>
          <cell r="AB44">
            <v>0</v>
          </cell>
          <cell r="AC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17551</v>
          </cell>
          <cell r="E45">
            <v>3569143.46</v>
          </cell>
          <cell r="F45">
            <v>54800</v>
          </cell>
          <cell r="G45">
            <v>1923696.6</v>
          </cell>
          <cell r="H45">
            <v>5492840.0600000005</v>
          </cell>
          <cell r="I45"/>
          <cell r="J45"/>
          <cell r="K45"/>
          <cell r="L45"/>
          <cell r="M45"/>
          <cell r="N45"/>
          <cell r="O45"/>
          <cell r="P45"/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/>
          <cell r="W45"/>
          <cell r="X45"/>
          <cell r="Y45"/>
          <cell r="Z45"/>
          <cell r="AA45"/>
          <cell r="AB45">
            <v>72351</v>
          </cell>
          <cell r="AC45">
            <v>5492840.0600000005</v>
          </cell>
        </row>
        <row r="46">
          <cell r="B46" t="str">
            <v>MSEC</v>
          </cell>
          <cell r="C46" t="str">
            <v>Монсек ХХК</v>
          </cell>
          <cell r="D46">
            <v>234745</v>
          </cell>
          <cell r="E46">
            <v>16560659.640000001</v>
          </cell>
          <cell r="F46">
            <v>61115</v>
          </cell>
          <cell r="G46">
            <v>9899562.3100000005</v>
          </cell>
          <cell r="H46">
            <v>26460221.950000003</v>
          </cell>
          <cell r="I46"/>
          <cell r="J46"/>
          <cell r="K46"/>
          <cell r="L46"/>
          <cell r="M46"/>
          <cell r="N46"/>
          <cell r="O46"/>
          <cell r="P46"/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/>
          <cell r="W46"/>
          <cell r="X46"/>
          <cell r="Y46"/>
          <cell r="Z46"/>
          <cell r="AA46"/>
          <cell r="AB46">
            <v>295860</v>
          </cell>
          <cell r="AC46">
            <v>26460221.950000003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53765</v>
          </cell>
          <cell r="E47">
            <v>55953988.289999999</v>
          </cell>
          <cell r="F47">
            <v>312692</v>
          </cell>
          <cell r="G47">
            <v>37259667.5</v>
          </cell>
          <cell r="H47">
            <v>93213655.789999992</v>
          </cell>
          <cell r="I47"/>
          <cell r="J47"/>
          <cell r="K47"/>
          <cell r="L47"/>
          <cell r="M47"/>
          <cell r="N47"/>
          <cell r="O47"/>
          <cell r="P47"/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/>
          <cell r="W47"/>
          <cell r="X47"/>
          <cell r="Y47"/>
          <cell r="Z47"/>
          <cell r="AA47"/>
          <cell r="AB47">
            <v>366457</v>
          </cell>
          <cell r="AC47">
            <v>93213655.789999992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5158</v>
          </cell>
          <cell r="E48">
            <v>1034187.5</v>
          </cell>
          <cell r="F48">
            <v>801</v>
          </cell>
          <cell r="G48">
            <v>4618238.5999999996</v>
          </cell>
          <cell r="H48">
            <v>5652426.0999999996</v>
          </cell>
          <cell r="I48"/>
          <cell r="J48"/>
          <cell r="K48"/>
          <cell r="L48"/>
          <cell r="M48"/>
          <cell r="N48"/>
          <cell r="O48"/>
          <cell r="P48"/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/>
          <cell r="W48"/>
          <cell r="X48"/>
          <cell r="Y48"/>
          <cell r="Z48"/>
          <cell r="AA48"/>
          <cell r="AB48">
            <v>5959</v>
          </cell>
          <cell r="AC48">
            <v>5652426.0999999996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1644395</v>
          </cell>
          <cell r="G49">
            <v>51555088.890000001</v>
          </cell>
          <cell r="H49">
            <v>51555088.890000001</v>
          </cell>
          <cell r="I49"/>
          <cell r="J49"/>
          <cell r="K49"/>
          <cell r="L49"/>
          <cell r="M49"/>
          <cell r="N49"/>
          <cell r="O49"/>
          <cell r="P49"/>
          <cell r="Q49">
            <v>5</v>
          </cell>
          <cell r="R49">
            <v>495000</v>
          </cell>
          <cell r="S49">
            <v>142</v>
          </cell>
          <cell r="T49">
            <v>14198220</v>
          </cell>
          <cell r="U49">
            <v>14693220</v>
          </cell>
          <cell r="V49"/>
          <cell r="W49"/>
          <cell r="X49"/>
          <cell r="Y49"/>
          <cell r="Z49"/>
          <cell r="AA49"/>
          <cell r="AB49">
            <v>1644542</v>
          </cell>
          <cell r="AC49">
            <v>66248308.890000001</v>
          </cell>
        </row>
        <row r="50">
          <cell r="B50" t="str">
            <v>SANR</v>
          </cell>
          <cell r="C50" t="str">
            <v>Санар ХХК</v>
          </cell>
          <cell r="D50">
            <v>28415</v>
          </cell>
          <cell r="E50">
            <v>2934000</v>
          </cell>
          <cell r="F50">
            <v>57000</v>
          </cell>
          <cell r="G50">
            <v>16322345.199999999</v>
          </cell>
          <cell r="H50">
            <v>19256345.199999999</v>
          </cell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>
            <v>0</v>
          </cell>
          <cell r="V50"/>
          <cell r="W50"/>
          <cell r="X50"/>
          <cell r="Y50"/>
          <cell r="Z50"/>
          <cell r="AA50"/>
          <cell r="AB50">
            <v>85415</v>
          </cell>
          <cell r="AC50">
            <v>19256345.199999999</v>
          </cell>
        </row>
        <row r="51">
          <cell r="B51" t="str">
            <v>SECP</v>
          </cell>
          <cell r="C51" t="str">
            <v>СИКАП</v>
          </cell>
          <cell r="D51">
            <v>155068</v>
          </cell>
          <cell r="E51">
            <v>2912803</v>
          </cell>
          <cell r="F51">
            <v>155340</v>
          </cell>
          <cell r="G51">
            <v>2511672</v>
          </cell>
          <cell r="H51">
            <v>5424475</v>
          </cell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>
            <v>0</v>
          </cell>
          <cell r="V51"/>
          <cell r="W51"/>
          <cell r="X51"/>
          <cell r="Y51"/>
          <cell r="Z51"/>
          <cell r="AA51"/>
          <cell r="AB51">
            <v>310408</v>
          </cell>
          <cell r="AC51">
            <v>5424475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2200</v>
          </cell>
          <cell r="G52">
            <v>1001000</v>
          </cell>
          <cell r="H52">
            <v>1001000</v>
          </cell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>
            <v>0</v>
          </cell>
          <cell r="V52"/>
          <cell r="W52"/>
          <cell r="X52"/>
          <cell r="Y52"/>
          <cell r="Z52"/>
          <cell r="AA52"/>
          <cell r="AB52">
            <v>2200</v>
          </cell>
          <cell r="AC52">
            <v>1001000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>
            <v>0</v>
          </cell>
          <cell r="V53"/>
          <cell r="W53"/>
          <cell r="X53"/>
          <cell r="Y53"/>
          <cell r="Z53"/>
          <cell r="AA53"/>
          <cell r="AB53">
            <v>0</v>
          </cell>
          <cell r="AC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531943</v>
          </cell>
          <cell r="E54">
            <v>112265040.88</v>
          </cell>
          <cell r="F54">
            <v>586337</v>
          </cell>
          <cell r="G54">
            <v>93825639.25</v>
          </cell>
          <cell r="H54">
            <v>206090680.13</v>
          </cell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>
            <v>0</v>
          </cell>
          <cell r="V54"/>
          <cell r="W54"/>
          <cell r="X54"/>
          <cell r="Y54"/>
          <cell r="Z54"/>
          <cell r="AA54"/>
          <cell r="AB54">
            <v>1118280</v>
          </cell>
          <cell r="AC54">
            <v>206090680.13</v>
          </cell>
        </row>
        <row r="55">
          <cell r="B55" t="str">
            <v>TABO</v>
          </cell>
          <cell r="C55" t="str">
            <v>Таван богд ХХК</v>
          </cell>
          <cell r="D55">
            <v>444830</v>
          </cell>
          <cell r="E55">
            <v>7007289.5599999996</v>
          </cell>
          <cell r="F55">
            <v>11300</v>
          </cell>
          <cell r="G55">
            <v>2204510</v>
          </cell>
          <cell r="H55">
            <v>9211799.5599999987</v>
          </cell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>
            <v>0</v>
          </cell>
          <cell r="V55"/>
          <cell r="W55"/>
          <cell r="X55"/>
          <cell r="Y55"/>
          <cell r="Z55"/>
          <cell r="AA55"/>
          <cell r="AB55">
            <v>456130</v>
          </cell>
          <cell r="AC55">
            <v>9211799.5599999987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2383</v>
          </cell>
          <cell r="E56">
            <v>1510530</v>
          </cell>
          <cell r="F56">
            <v>3488</v>
          </cell>
          <cell r="G56">
            <v>15933580</v>
          </cell>
          <cell r="H56">
            <v>17444110</v>
          </cell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>
            <v>0</v>
          </cell>
          <cell r="V56"/>
          <cell r="W56"/>
          <cell r="X56"/>
          <cell r="Y56"/>
          <cell r="Z56"/>
          <cell r="AA56"/>
          <cell r="AB56">
            <v>5871</v>
          </cell>
          <cell r="AC56">
            <v>17444110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541118</v>
          </cell>
          <cell r="E57">
            <v>97573436.849999994</v>
          </cell>
          <cell r="F57">
            <v>225655</v>
          </cell>
          <cell r="G57">
            <v>61390144.640000001</v>
          </cell>
          <cell r="H57">
            <v>158963581.49000001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>
            <v>0</v>
          </cell>
          <cell r="V57"/>
          <cell r="W57"/>
          <cell r="X57"/>
          <cell r="Y57"/>
          <cell r="Z57"/>
          <cell r="AA57"/>
          <cell r="AB57">
            <v>766773</v>
          </cell>
          <cell r="AC57">
            <v>158963581.49000001</v>
          </cell>
        </row>
        <row r="58">
          <cell r="B58" t="str">
            <v>TNGR</v>
          </cell>
          <cell r="C58" t="str">
            <v>Тэнгэр капитал ХХК</v>
          </cell>
          <cell r="D58">
            <v>2159</v>
          </cell>
          <cell r="E58">
            <v>1938247.16</v>
          </cell>
          <cell r="F58">
            <v>405</v>
          </cell>
          <cell r="G58">
            <v>19047</v>
          </cell>
          <cell r="H58">
            <v>1957294.16</v>
          </cell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>
            <v>0</v>
          </cell>
          <cell r="V58"/>
          <cell r="W58"/>
          <cell r="X58"/>
          <cell r="Y58"/>
          <cell r="Z58"/>
          <cell r="AA58"/>
          <cell r="AB58">
            <v>2564</v>
          </cell>
          <cell r="AC58">
            <v>1957294.16</v>
          </cell>
        </row>
        <row r="59">
          <cell r="B59" t="str">
            <v>TTOL</v>
          </cell>
          <cell r="C59" t="str">
            <v>Апекс Капитал ҮЦК</v>
          </cell>
          <cell r="D59">
            <v>1294101</v>
          </cell>
          <cell r="E59">
            <v>81202967.290000007</v>
          </cell>
          <cell r="F59">
            <v>650354</v>
          </cell>
          <cell r="G59">
            <v>122771022.13</v>
          </cell>
          <cell r="H59">
            <v>203973989.42000002</v>
          </cell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>
            <v>0</v>
          </cell>
          <cell r="V59"/>
          <cell r="W59"/>
          <cell r="X59"/>
          <cell r="Y59"/>
          <cell r="Z59"/>
          <cell r="AA59"/>
          <cell r="AB59">
            <v>1944455</v>
          </cell>
          <cell r="AC59">
            <v>203973989.42000002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1869</v>
          </cell>
          <cell r="E60">
            <v>1157377</v>
          </cell>
          <cell r="F60">
            <v>4947</v>
          </cell>
          <cell r="G60">
            <v>1458470</v>
          </cell>
          <cell r="H60">
            <v>2615847</v>
          </cell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>
            <v>0</v>
          </cell>
          <cell r="V60"/>
          <cell r="W60"/>
          <cell r="X60"/>
          <cell r="Y60"/>
          <cell r="Z60"/>
          <cell r="AA60"/>
          <cell r="AB60">
            <v>6816</v>
          </cell>
          <cell r="AC60">
            <v>2615847</v>
          </cell>
        </row>
        <row r="61">
          <cell r="B61" t="str">
            <v>ZGB</v>
          </cell>
          <cell r="C61" t="str">
            <v>Зэт жи би ХХК</v>
          </cell>
          <cell r="D61">
            <v>1000</v>
          </cell>
          <cell r="E61">
            <v>546000</v>
          </cell>
          <cell r="F61">
            <v>14000</v>
          </cell>
          <cell r="G61">
            <v>8120000</v>
          </cell>
          <cell r="H61">
            <v>8666000</v>
          </cell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>
            <v>0</v>
          </cell>
          <cell r="V61"/>
          <cell r="W61"/>
          <cell r="X61"/>
          <cell r="Y61"/>
          <cell r="Z61"/>
          <cell r="AA61"/>
          <cell r="AB61">
            <v>15000</v>
          </cell>
          <cell r="AC61">
            <v>8666000</v>
          </cell>
        </row>
        <row r="62">
          <cell r="B62" t="str">
            <v>ZRGD</v>
          </cell>
          <cell r="C62" t="str">
            <v>Зэргэд ХХК</v>
          </cell>
          <cell r="D62">
            <v>100799</v>
          </cell>
          <cell r="E62">
            <v>24334141.989999998</v>
          </cell>
          <cell r="F62">
            <v>157186</v>
          </cell>
          <cell r="G62">
            <v>3971153.99</v>
          </cell>
          <cell r="H62">
            <v>28305295.979999997</v>
          </cell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>
            <v>0</v>
          </cell>
          <cell r="V62"/>
          <cell r="W62"/>
          <cell r="X62"/>
          <cell r="Y62"/>
          <cell r="Z62"/>
          <cell r="AA62"/>
          <cell r="AB62">
            <v>257985</v>
          </cell>
          <cell r="AC62">
            <v>28305295.979999997</v>
          </cell>
        </row>
        <row r="63">
          <cell r="B63" t="str">
            <v>нийт</v>
          </cell>
          <cell r="C63"/>
          <cell r="D63">
            <v>23550283</v>
          </cell>
          <cell r="E63">
            <v>5090536576.2900009</v>
          </cell>
          <cell r="F63">
            <v>23550283</v>
          </cell>
          <cell r="G63">
            <v>5090536576.2900019</v>
          </cell>
          <cell r="H63"/>
          <cell r="I63"/>
          <cell r="J63"/>
          <cell r="K63"/>
          <cell r="L63"/>
          <cell r="M63"/>
          <cell r="N63"/>
          <cell r="O63"/>
          <cell r="P63"/>
          <cell r="Q63">
            <v>446</v>
          </cell>
          <cell r="R63">
            <v>44591380</v>
          </cell>
          <cell r="S63">
            <v>446</v>
          </cell>
          <cell r="T63">
            <v>44591380</v>
          </cell>
          <cell r="U63"/>
          <cell r="V63"/>
          <cell r="W63"/>
          <cell r="X63">
            <v>0</v>
          </cell>
          <cell r="Y63"/>
          <cell r="Z63"/>
          <cell r="AA63"/>
          <cell r="AB63">
            <v>47101458</v>
          </cell>
          <cell r="AC63">
            <v>10270255912.579998</v>
          </cell>
        </row>
        <row r="64">
          <cell r="D64"/>
          <cell r="E64"/>
          <cell r="F64"/>
          <cell r="G64"/>
          <cell r="H64"/>
          <cell r="X64"/>
          <cell r="Y64"/>
          <cell r="Z64"/>
          <cell r="AA64"/>
          <cell r="AB64"/>
          <cell r="AC64"/>
        </row>
        <row r="65">
          <cell r="D65"/>
          <cell r="E65"/>
          <cell r="F65"/>
          <cell r="G65"/>
          <cell r="H65"/>
          <cell r="X65"/>
          <cell r="Y65"/>
          <cell r="Z65"/>
          <cell r="AA65"/>
          <cell r="AB65"/>
          <cell r="AC65"/>
        </row>
        <row r="66">
          <cell r="D66"/>
          <cell r="E66"/>
          <cell r="F66"/>
          <cell r="G66"/>
          <cell r="H66"/>
          <cell r="X66"/>
          <cell r="Y66"/>
          <cell r="Z66"/>
          <cell r="AA66"/>
          <cell r="AB66"/>
          <cell r="AC66"/>
        </row>
        <row r="67">
          <cell r="D67"/>
          <cell r="E67"/>
          <cell r="F67"/>
          <cell r="G67"/>
          <cell r="H67"/>
          <cell r="X67"/>
          <cell r="Y67"/>
          <cell r="Z67"/>
          <cell r="AA67"/>
          <cell r="AB67"/>
          <cell r="AC67"/>
        </row>
        <row r="68">
          <cell r="D68"/>
          <cell r="E68"/>
          <cell r="F68"/>
          <cell r="G68"/>
          <cell r="H68"/>
          <cell r="X68"/>
          <cell r="Y68"/>
          <cell r="Z68"/>
          <cell r="AA68"/>
          <cell r="AB68"/>
        </row>
        <row r="69">
          <cell r="D69"/>
          <cell r="E69"/>
          <cell r="F69"/>
          <cell r="G69"/>
          <cell r="H69"/>
          <cell r="X69"/>
          <cell r="Y69"/>
          <cell r="Z69"/>
          <cell r="AA69"/>
          <cell r="AB69"/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6">
          <cell r="B16" t="str">
            <v>BDSC</v>
          </cell>
          <cell r="C16" t="str">
            <v>"БИ ДИ СЕК ҮЦК" 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7871875731.7299995</v>
          </cell>
          <cell r="H16">
            <v>0</v>
          </cell>
          <cell r="I16">
            <v>927086014.63999999</v>
          </cell>
          <cell r="J16">
            <v>8798961746.3699989</v>
          </cell>
          <cell r="K16">
            <v>204667209718.17996</v>
          </cell>
        </row>
        <row r="17">
          <cell r="B17" t="str">
            <v>ARD</v>
          </cell>
          <cell r="C17" t="str">
            <v>"ӨЛЗИЙ ЭНД КО КАПИТАЛ ҮЦК" ХХК</v>
          </cell>
          <cell r="D17" t="str">
            <v>●</v>
          </cell>
          <cell r="E17" t="str">
            <v>●</v>
          </cell>
          <cell r="G17">
            <v>470910310.5</v>
          </cell>
          <cell r="H17">
            <v>0</v>
          </cell>
          <cell r="I17">
            <v>600000000</v>
          </cell>
          <cell r="J17">
            <v>1070910310.5</v>
          </cell>
          <cell r="K17">
            <v>151112875490.16998</v>
          </cell>
        </row>
        <row r="18">
          <cell r="B18" t="str">
            <v>GLMT</v>
          </cell>
          <cell r="C18" t="str">
            <v>"ГОЛОМТ КАПИТАЛ ҮЦК" ХХК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1547139294.21</v>
          </cell>
          <cell r="H18">
            <v>0</v>
          </cell>
          <cell r="I18">
            <v>126448406</v>
          </cell>
          <cell r="J18">
            <v>1673587700.21</v>
          </cell>
          <cell r="K18">
            <v>150229224090.53998</v>
          </cell>
        </row>
        <row r="19">
          <cell r="B19" t="str">
            <v>MIBG</v>
          </cell>
          <cell r="C19" t="str">
            <v>"МАНДАЛ КАПИТАЛ МАРКЕТС ҮЦК" ХХК</v>
          </cell>
          <cell r="D19" t="str">
            <v>●</v>
          </cell>
          <cell r="E19" t="str">
            <v>●</v>
          </cell>
          <cell r="F19" t="str">
            <v>●</v>
          </cell>
          <cell r="G19">
            <v>1108651866.27</v>
          </cell>
          <cell r="H19">
            <v>0</v>
          </cell>
          <cell r="I19">
            <v>1408132280</v>
          </cell>
          <cell r="J19">
            <v>2516784146.27</v>
          </cell>
          <cell r="K19">
            <v>103446231779.08</v>
          </cell>
        </row>
        <row r="20">
          <cell r="B20" t="str">
            <v>TTOL</v>
          </cell>
          <cell r="C20" t="str">
            <v>"АПЕКС КАПИТАЛ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1063692430.8499999</v>
          </cell>
          <cell r="H20">
            <v>0</v>
          </cell>
          <cell r="I20">
            <v>0</v>
          </cell>
          <cell r="J20">
            <v>1063692430.8499999</v>
          </cell>
          <cell r="K20">
            <v>60246931314.889992</v>
          </cell>
        </row>
        <row r="21">
          <cell r="B21" t="str">
            <v>MNET</v>
          </cell>
          <cell r="C21" t="str">
            <v>"АРД СЕКЬЮРИТИЗ ҮЦК" ХХК</v>
          </cell>
          <cell r="D21" t="str">
            <v>●</v>
          </cell>
          <cell r="E21" t="str">
            <v>●</v>
          </cell>
          <cell r="F21" t="str">
            <v>●</v>
          </cell>
          <cell r="G21">
            <v>6332105866.3500004</v>
          </cell>
          <cell r="H21">
            <v>0</v>
          </cell>
          <cell r="I21">
            <v>283500</v>
          </cell>
          <cell r="J21">
            <v>6332389366.3500004</v>
          </cell>
          <cell r="K21">
            <v>57461083754.120003</v>
          </cell>
        </row>
        <row r="22">
          <cell r="B22" t="str">
            <v>INVC</v>
          </cell>
          <cell r="C22" t="str">
            <v>"ИНВЕСКОР КАПИТАЛ ҮЦК" ХХК</v>
          </cell>
          <cell r="D22" t="str">
            <v>●</v>
          </cell>
          <cell r="E22" t="str">
            <v>●</v>
          </cell>
          <cell r="F22" t="str">
            <v>●</v>
          </cell>
          <cell r="G22">
            <v>2466773331.8299999</v>
          </cell>
          <cell r="H22">
            <v>0</v>
          </cell>
          <cell r="I22">
            <v>40126000</v>
          </cell>
          <cell r="J22">
            <v>2506899331.8299999</v>
          </cell>
          <cell r="K22">
            <v>24195863123.120003</v>
          </cell>
        </row>
        <row r="23">
          <cell r="B23" t="str">
            <v>ZGB</v>
          </cell>
          <cell r="C23" t="str">
            <v>"ТАВАНБОГД КАПИТАЛ ҮЦК" ХХК</v>
          </cell>
          <cell r="D23" t="str">
            <v>●</v>
          </cell>
          <cell r="E23" t="str">
            <v>●</v>
          </cell>
          <cell r="F23" t="str">
            <v>●</v>
          </cell>
          <cell r="G23">
            <v>281824851.45999998</v>
          </cell>
          <cell r="H23">
            <v>0</v>
          </cell>
          <cell r="I23">
            <v>23747570</v>
          </cell>
          <cell r="J23">
            <v>305572421.45999998</v>
          </cell>
          <cell r="K23">
            <v>12972616372.599998</v>
          </cell>
        </row>
        <row r="24">
          <cell r="B24" t="str">
            <v>RISM</v>
          </cell>
          <cell r="C24" t="str">
            <v>"РАЙНОС ИНВЕСТМЕНТ ҮЦК" ХХК</v>
          </cell>
          <cell r="D24" t="str">
            <v>●</v>
          </cell>
          <cell r="E24" t="str">
            <v>●</v>
          </cell>
          <cell r="F24" t="str">
            <v>●</v>
          </cell>
          <cell r="G24">
            <v>21554042.689999998</v>
          </cell>
          <cell r="H24">
            <v>0</v>
          </cell>
          <cell r="I24">
            <v>121176091</v>
          </cell>
          <cell r="J24">
            <v>142730133.69</v>
          </cell>
          <cell r="K24">
            <v>7594825845.1099997</v>
          </cell>
        </row>
        <row r="25">
          <cell r="B25" t="str">
            <v>LFTI</v>
          </cell>
          <cell r="C25" t="str">
            <v>"ЛАЙФТАЙМ ИНВЕСТМЕНТ ҮЦК" ХХК</v>
          </cell>
          <cell r="D25" t="str">
            <v>●</v>
          </cell>
          <cell r="E25" t="str">
            <v>●</v>
          </cell>
          <cell r="G25">
            <v>16877355.25</v>
          </cell>
          <cell r="H25">
            <v>0</v>
          </cell>
          <cell r="I25">
            <v>0</v>
          </cell>
          <cell r="J25">
            <v>16877355.25</v>
          </cell>
          <cell r="K25">
            <v>6968450278.1300001</v>
          </cell>
        </row>
        <row r="26">
          <cell r="B26" t="str">
            <v>STIN</v>
          </cell>
          <cell r="C26" t="str">
            <v>"СТАНДАРТ ИНВЕСТМЕНТ ҮЦК" ХХК</v>
          </cell>
          <cell r="D26" t="str">
            <v>●</v>
          </cell>
          <cell r="E26" t="str">
            <v>●</v>
          </cell>
          <cell r="F26" t="str">
            <v>●</v>
          </cell>
          <cell r="G26">
            <v>99957223.229999989</v>
          </cell>
          <cell r="H26">
            <v>0</v>
          </cell>
          <cell r="I26">
            <v>1706490</v>
          </cell>
          <cell r="J26">
            <v>101663713.22999999</v>
          </cell>
          <cell r="K26">
            <v>6909389872.7900009</v>
          </cell>
        </row>
        <row r="27">
          <cell r="B27" t="str">
            <v>TDB</v>
          </cell>
          <cell r="C27" t="str">
            <v>"ТИ ДИ БИ СЕКЬЮРИТИЗ ҮЦК" ХХК</v>
          </cell>
          <cell r="D27" t="str">
            <v>●</v>
          </cell>
          <cell r="E27" t="str">
            <v>●</v>
          </cell>
          <cell r="F27" t="str">
            <v>●</v>
          </cell>
          <cell r="G27">
            <v>348439129.52999997</v>
          </cell>
          <cell r="H27">
            <v>0</v>
          </cell>
          <cell r="I27">
            <v>22736173</v>
          </cell>
          <cell r="J27">
            <v>371175302.52999997</v>
          </cell>
          <cell r="K27">
            <v>6439126670.1300001</v>
          </cell>
        </row>
        <row r="28">
          <cell r="B28" t="str">
            <v>GDSC</v>
          </cell>
          <cell r="C28" t="str">
            <v>"ГҮҮДСЕК ҮЦК" ХХК</v>
          </cell>
          <cell r="D28" t="str">
            <v>●</v>
          </cell>
          <cell r="E28" t="str">
            <v>●</v>
          </cell>
          <cell r="F28" t="str">
            <v>●</v>
          </cell>
          <cell r="G28">
            <v>155150267.92000002</v>
          </cell>
          <cell r="H28">
            <v>0</v>
          </cell>
          <cell r="I28">
            <v>931000</v>
          </cell>
          <cell r="J28">
            <v>156081267.92000002</v>
          </cell>
          <cell r="K28">
            <v>5988886073.0699997</v>
          </cell>
        </row>
        <row r="29">
          <cell r="B29" t="str">
            <v>BUMB</v>
          </cell>
          <cell r="C29" t="str">
            <v>"БУМБАТ-АЛТАЙ ҮЦК" ХХК</v>
          </cell>
          <cell r="D29" t="str">
            <v>●</v>
          </cell>
          <cell r="G29">
            <v>68089489.609999999</v>
          </cell>
          <cell r="H29">
            <v>0</v>
          </cell>
          <cell r="I29">
            <v>0</v>
          </cell>
          <cell r="J29">
            <v>68089489.609999999</v>
          </cell>
          <cell r="K29">
            <v>2982500849.7600002</v>
          </cell>
        </row>
        <row r="30">
          <cell r="B30" t="str">
            <v>BZIN</v>
          </cell>
          <cell r="C30" t="str">
            <v>"МИРЭ ЭССЭТ СЕКЬЮРИТИС МОНГОЛ ҮЦК" ХХК</v>
          </cell>
          <cell r="D30" t="str">
            <v>●</v>
          </cell>
          <cell r="E30" t="str">
            <v>●</v>
          </cell>
          <cell r="F30" t="str">
            <v>●</v>
          </cell>
          <cell r="G30">
            <v>49719408.75</v>
          </cell>
          <cell r="H30">
            <v>0</v>
          </cell>
          <cell r="I30">
            <v>0</v>
          </cell>
          <cell r="J30">
            <v>49719408.75</v>
          </cell>
          <cell r="K30">
            <v>2324086747.8699999</v>
          </cell>
        </row>
        <row r="31">
          <cell r="B31" t="str">
            <v>STOK</v>
          </cell>
          <cell r="C31" t="str">
            <v>"СТОКЛАБ СЕКЬЮРИТИЗ ҮЦК" ХХК</v>
          </cell>
          <cell r="D31" t="str">
            <v>●</v>
          </cell>
          <cell r="G31">
            <v>173910354.15000001</v>
          </cell>
          <cell r="H31">
            <v>0</v>
          </cell>
          <cell r="I31">
            <v>99800</v>
          </cell>
          <cell r="J31">
            <v>174010154.15000001</v>
          </cell>
          <cell r="K31">
            <v>1964364912.05</v>
          </cell>
        </row>
        <row r="32">
          <cell r="B32" t="str">
            <v>GAUL</v>
          </cell>
          <cell r="C32" t="str">
            <v>"ГАҮЛИ ҮЦК" ХХК</v>
          </cell>
          <cell r="D32" t="str">
            <v>●</v>
          </cell>
          <cell r="G32">
            <v>290836744.47000003</v>
          </cell>
          <cell r="H32">
            <v>0</v>
          </cell>
          <cell r="I32">
            <v>399702000</v>
          </cell>
          <cell r="J32">
            <v>690538744.47000003</v>
          </cell>
          <cell r="K32">
            <v>1805724818.9199998</v>
          </cell>
        </row>
        <row r="33">
          <cell r="B33" t="str">
            <v>NOVL</v>
          </cell>
          <cell r="C33" t="str">
            <v>"НОВЕЛ ИНВЕСТМЕНТ ҮЦК" ХХК</v>
          </cell>
          <cell r="D33" t="str">
            <v>●</v>
          </cell>
          <cell r="E33" t="str">
            <v>●</v>
          </cell>
          <cell r="F33" t="str">
            <v>●</v>
          </cell>
          <cell r="G33">
            <v>30069098.43</v>
          </cell>
          <cell r="H33">
            <v>0</v>
          </cell>
          <cell r="I33">
            <v>0</v>
          </cell>
          <cell r="J33">
            <v>30069098.43</v>
          </cell>
          <cell r="K33">
            <v>1664953445.4600003</v>
          </cell>
        </row>
        <row r="34">
          <cell r="B34" t="str">
            <v>NSEC</v>
          </cell>
          <cell r="C34" t="str">
            <v>"НЭЙШНЛ СЕКЮРИТИС ҮЦК" ХХК</v>
          </cell>
          <cell r="D34" t="str">
            <v>●</v>
          </cell>
          <cell r="E34" t="str">
            <v>●</v>
          </cell>
          <cell r="F34" t="str">
            <v>●</v>
          </cell>
          <cell r="G34">
            <v>2083766.7</v>
          </cell>
          <cell r="H34">
            <v>0</v>
          </cell>
          <cell r="I34">
            <v>0</v>
          </cell>
          <cell r="J34">
            <v>2083766.7</v>
          </cell>
          <cell r="K34">
            <v>1586325314.1800001</v>
          </cell>
        </row>
        <row r="35">
          <cell r="B35" t="str">
            <v>DELG</v>
          </cell>
          <cell r="C35" t="str">
            <v>"ДИ ЭЙЧ КАПИТАЛ ҮЦК" ХХК</v>
          </cell>
          <cell r="D35" t="str">
            <v>●</v>
          </cell>
          <cell r="G35">
            <v>8634016.0899999999</v>
          </cell>
          <cell r="H35">
            <v>0</v>
          </cell>
          <cell r="I35">
            <v>0</v>
          </cell>
          <cell r="J35">
            <v>8634016.0899999999</v>
          </cell>
          <cell r="K35">
            <v>1439695488.53</v>
          </cell>
        </row>
        <row r="36">
          <cell r="B36" t="str">
            <v>TCHB</v>
          </cell>
          <cell r="C36" t="str">
            <v>"ТУЛГАТ ЧАНДМАНЬ БАЯН  ҮЦК" ХХК</v>
          </cell>
          <cell r="D36" t="str">
            <v>●</v>
          </cell>
          <cell r="G36">
            <v>2741441</v>
          </cell>
          <cell r="H36">
            <v>0</v>
          </cell>
          <cell r="I36">
            <v>0</v>
          </cell>
          <cell r="J36">
            <v>2741441</v>
          </cell>
          <cell r="K36">
            <v>1101464663.97</v>
          </cell>
        </row>
        <row r="37">
          <cell r="B37" t="str">
            <v>ARGB</v>
          </cell>
          <cell r="C37" t="str">
            <v>"АРГАЙ БЭСТ ҮЦК" ХХК</v>
          </cell>
          <cell r="D37" t="str">
            <v>●</v>
          </cell>
          <cell r="G37">
            <v>32726786.970000003</v>
          </cell>
          <cell r="H37">
            <v>0</v>
          </cell>
          <cell r="I37">
            <v>44211733</v>
          </cell>
          <cell r="J37">
            <v>76938519.969999999</v>
          </cell>
          <cell r="K37">
            <v>1015707403</v>
          </cell>
        </row>
        <row r="38">
          <cell r="B38" t="str">
            <v>SECP</v>
          </cell>
          <cell r="C38" t="str">
            <v>"СИКАП  ҮЦК" ХХК</v>
          </cell>
          <cell r="D38" t="str">
            <v>●</v>
          </cell>
          <cell r="F38" t="str">
            <v>●</v>
          </cell>
          <cell r="G38">
            <v>2312282.4</v>
          </cell>
          <cell r="H38">
            <v>0</v>
          </cell>
          <cell r="I38">
            <v>0</v>
          </cell>
          <cell r="J38">
            <v>2312282.4</v>
          </cell>
          <cell r="K38">
            <v>733110392.41999996</v>
          </cell>
        </row>
        <row r="39">
          <cell r="B39" t="str">
            <v>SILS</v>
          </cell>
          <cell r="C39" t="str">
            <v>"СИЛВЭР ЛАЙТ СЕКЮРИТИЙЗ ҮЦК" ХХК</v>
          </cell>
          <cell r="D39" t="str">
            <v>●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691129434</v>
          </cell>
        </row>
        <row r="40">
          <cell r="B40" t="str">
            <v>MICC</v>
          </cell>
          <cell r="C40" t="str">
            <v>"ЭМ АЙ СИ СИ  ҮЦК" ХХК</v>
          </cell>
          <cell r="D40" t="str">
            <v>●</v>
          </cell>
          <cell r="E40" t="str">
            <v>●</v>
          </cell>
          <cell r="G40">
            <v>4799786.5199999996</v>
          </cell>
          <cell r="H40">
            <v>0</v>
          </cell>
          <cell r="I40">
            <v>4970000</v>
          </cell>
          <cell r="J40">
            <v>9769786.5199999996</v>
          </cell>
          <cell r="K40">
            <v>663304911.39999986</v>
          </cell>
        </row>
        <row r="41">
          <cell r="B41" t="str">
            <v>GNDX</v>
          </cell>
          <cell r="C41" t="str">
            <v>"ГЕНДЕКС ҮЦК" ХХК</v>
          </cell>
          <cell r="D41" t="str">
            <v>●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636605249.4799999</v>
          </cell>
        </row>
        <row r="42">
          <cell r="B42" t="str">
            <v>MSEC</v>
          </cell>
          <cell r="C42" t="str">
            <v>"МОНСЕК ҮЦК" ХХК</v>
          </cell>
          <cell r="D42" t="str">
            <v>●</v>
          </cell>
          <cell r="G42">
            <v>160958639.69999999</v>
          </cell>
          <cell r="H42">
            <v>0</v>
          </cell>
          <cell r="I42">
            <v>0</v>
          </cell>
          <cell r="J42">
            <v>160958639.69999999</v>
          </cell>
          <cell r="K42">
            <v>531850582.28000003</v>
          </cell>
        </row>
        <row r="43">
          <cell r="B43" t="str">
            <v>ZRGD</v>
          </cell>
          <cell r="C43" t="str">
            <v>"ЗЭРГЭД ҮЦК" ХХК</v>
          </cell>
          <cell r="D43" t="str">
            <v>●</v>
          </cell>
          <cell r="G43">
            <v>4668009.3499999996</v>
          </cell>
          <cell r="H43">
            <v>0</v>
          </cell>
          <cell r="I43">
            <v>0</v>
          </cell>
          <cell r="J43">
            <v>4668009.3499999996</v>
          </cell>
          <cell r="K43">
            <v>454349071.43000007</v>
          </cell>
        </row>
        <row r="44">
          <cell r="B44" t="str">
            <v>GATR</v>
          </cell>
          <cell r="C44" t="str">
            <v>"ГАЦУУРТ ТРЕЙД ҮЦК" ХХК</v>
          </cell>
          <cell r="D44" t="str">
            <v>●</v>
          </cell>
          <cell r="G44">
            <v>71708</v>
          </cell>
          <cell r="H44">
            <v>0</v>
          </cell>
          <cell r="I44">
            <v>0</v>
          </cell>
          <cell r="J44">
            <v>71708</v>
          </cell>
          <cell r="K44">
            <v>351823620.07000005</v>
          </cell>
        </row>
        <row r="45">
          <cell r="B45" t="str">
            <v>TABO</v>
          </cell>
          <cell r="C45" t="str">
            <v>"ТАВАН БОГД ҮЦК" ХХК</v>
          </cell>
          <cell r="D45" t="str">
            <v>●</v>
          </cell>
          <cell r="G45">
            <v>6619268.2999999998</v>
          </cell>
          <cell r="H45">
            <v>0</v>
          </cell>
          <cell r="I45">
            <v>0</v>
          </cell>
          <cell r="J45">
            <v>6619268.2999999998</v>
          </cell>
          <cell r="K45">
            <v>338059725.86000001</v>
          </cell>
        </row>
        <row r="46">
          <cell r="B46" t="str">
            <v>MERG</v>
          </cell>
          <cell r="C46" t="str">
            <v>"МЭРГЭН САНАА ҮЦК" ХХК</v>
          </cell>
          <cell r="D46" t="str">
            <v>●</v>
          </cell>
          <cell r="G46">
            <v>4977390.29</v>
          </cell>
          <cell r="H46">
            <v>0</v>
          </cell>
          <cell r="I46">
            <v>0</v>
          </cell>
          <cell r="J46">
            <v>4977390.29</v>
          </cell>
          <cell r="K46">
            <v>218222296.43999997</v>
          </cell>
        </row>
        <row r="47">
          <cell r="B47" t="str">
            <v>SGC</v>
          </cell>
          <cell r="C47" t="str">
            <v>"ЭС ЖИ КАПИТАЛ ҮЦК" ХХК</v>
          </cell>
          <cell r="D47" t="str">
            <v>●</v>
          </cell>
          <cell r="E47" t="str">
            <v>●</v>
          </cell>
          <cell r="F47" t="str">
            <v>●</v>
          </cell>
          <cell r="G47">
            <v>625210</v>
          </cell>
          <cell r="H47">
            <v>0</v>
          </cell>
          <cell r="I47">
            <v>0</v>
          </cell>
          <cell r="J47">
            <v>625210</v>
          </cell>
          <cell r="K47">
            <v>202149439.59999999</v>
          </cell>
        </row>
        <row r="48">
          <cell r="B48" t="str">
            <v>DRBR</v>
          </cell>
          <cell r="C48" t="str">
            <v>"ДАРХАН БРОКЕР ҮЦК" ХХК</v>
          </cell>
          <cell r="D48" t="str">
            <v>●</v>
          </cell>
          <cell r="G48">
            <v>7313271.5800000001</v>
          </cell>
          <cell r="H48">
            <v>0</v>
          </cell>
          <cell r="I48">
            <v>0</v>
          </cell>
          <cell r="J48">
            <v>7313271.5800000001</v>
          </cell>
          <cell r="K48">
            <v>179956881.94000003</v>
          </cell>
        </row>
        <row r="49">
          <cell r="B49" t="str">
            <v>HUN</v>
          </cell>
          <cell r="C49" t="str">
            <v>"ХҮННҮ ЭМПАЙР ҮЦК" ХХК</v>
          </cell>
          <cell r="D49" t="str">
            <v>●</v>
          </cell>
          <cell r="G49">
            <v>20510853</v>
          </cell>
          <cell r="H49">
            <v>0</v>
          </cell>
          <cell r="I49">
            <v>0</v>
          </cell>
          <cell r="J49">
            <v>20510853</v>
          </cell>
          <cell r="K49">
            <v>172073217.93000001</v>
          </cell>
        </row>
        <row r="50">
          <cell r="B50" t="str">
            <v>TNGR</v>
          </cell>
          <cell r="C50" t="str">
            <v>"ТЭНГЭР КАПИТАЛ  ҮЦК" ХХК</v>
          </cell>
          <cell r="D50" t="str">
            <v>●</v>
          </cell>
          <cell r="E50" t="str">
            <v>●</v>
          </cell>
          <cell r="F50" t="str">
            <v>●</v>
          </cell>
          <cell r="G50">
            <v>4905892.41</v>
          </cell>
          <cell r="H50">
            <v>0</v>
          </cell>
          <cell r="I50">
            <v>0</v>
          </cell>
          <cell r="J50">
            <v>4905892.41</v>
          </cell>
          <cell r="K50">
            <v>143264553.54999998</v>
          </cell>
        </row>
        <row r="51">
          <cell r="B51" t="str">
            <v>GDEV</v>
          </cell>
          <cell r="C51" t="str">
            <v>"ГРАНДДЕВЕЛОПМЕНТ ҮЦК" ХХК</v>
          </cell>
          <cell r="D51" t="str">
            <v>●</v>
          </cell>
          <cell r="G51">
            <v>3658309.07</v>
          </cell>
          <cell r="H51">
            <v>0</v>
          </cell>
          <cell r="I51">
            <v>0</v>
          </cell>
          <cell r="J51">
            <v>3658309.07</v>
          </cell>
          <cell r="K51">
            <v>142752370.92999998</v>
          </cell>
        </row>
        <row r="52">
          <cell r="B52" t="str">
            <v>ALTN</v>
          </cell>
          <cell r="C52" t="str">
            <v>"АЛТАН ХОРОМСОГ ҮЦК" ХХК</v>
          </cell>
          <cell r="D52" t="str">
            <v>●</v>
          </cell>
          <cell r="G52">
            <v>8180862.5999999996</v>
          </cell>
          <cell r="H52">
            <v>0</v>
          </cell>
          <cell r="I52">
            <v>0</v>
          </cell>
          <cell r="J52">
            <v>8180862.5999999996</v>
          </cell>
          <cell r="K52">
            <v>135664292.59</v>
          </cell>
        </row>
        <row r="53">
          <cell r="B53" t="str">
            <v>BULG</v>
          </cell>
          <cell r="C53" t="str">
            <v>"БУЛГАН БРОКЕР ҮЦК" ХХК</v>
          </cell>
          <cell r="D53" t="str">
            <v>●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96790531.360000014</v>
          </cell>
        </row>
        <row r="54">
          <cell r="B54" t="str">
            <v>DOMI</v>
          </cell>
          <cell r="C54" t="str">
            <v>"ДОМИКС СЕК ҮЦК" ХХК</v>
          </cell>
          <cell r="D54" t="str">
            <v>●</v>
          </cell>
          <cell r="G54">
            <v>4934652.09</v>
          </cell>
          <cell r="H54">
            <v>0</v>
          </cell>
          <cell r="I54">
            <v>0</v>
          </cell>
          <cell r="J54">
            <v>4934652.09</v>
          </cell>
          <cell r="K54">
            <v>77348947.090000004</v>
          </cell>
        </row>
        <row r="55">
          <cell r="B55" t="str">
            <v>UNDR</v>
          </cell>
          <cell r="C55" t="str">
            <v>"ӨНДӨРХААН ИНВЕСТ ҮЦК" ХХК</v>
          </cell>
          <cell r="D55" t="str">
            <v>●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65614543.170000002</v>
          </cell>
        </row>
        <row r="56">
          <cell r="B56" t="str">
            <v>BATS</v>
          </cell>
          <cell r="C56" t="str">
            <v>"БАТС ҮЦК" ХХК</v>
          </cell>
          <cell r="D56" t="str">
            <v>●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42485653.460000001</v>
          </cell>
        </row>
        <row r="57">
          <cell r="B57" t="str">
            <v>SANR</v>
          </cell>
          <cell r="C57" t="str">
            <v>"САНАР ҮЦК" ХХК</v>
          </cell>
          <cell r="D57" t="str">
            <v>●</v>
          </cell>
          <cell r="G57">
            <v>650475</v>
          </cell>
          <cell r="H57">
            <v>0</v>
          </cell>
          <cell r="I57">
            <v>0</v>
          </cell>
          <cell r="J57">
            <v>650475</v>
          </cell>
          <cell r="K57">
            <v>41408755.769999996</v>
          </cell>
        </row>
        <row r="58">
          <cell r="B58" t="str">
            <v>MOHU</v>
          </cell>
          <cell r="C58" t="str">
            <v>"MОНГОЛ ХУВЬЦАА" ХХК</v>
          </cell>
          <cell r="D58" t="str">
            <v>●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34934938.200000003</v>
          </cell>
        </row>
        <row r="59">
          <cell r="B59" t="str">
            <v>BLMB</v>
          </cell>
          <cell r="C59" t="str">
            <v xml:space="preserve">"БЛҮМСБЮРИ СЕКЮРИТИЕС ҮЦК" ХХК </v>
          </cell>
          <cell r="D59" t="str">
            <v>●</v>
          </cell>
          <cell r="G59">
            <v>461200</v>
          </cell>
          <cell r="H59">
            <v>0</v>
          </cell>
          <cell r="I59">
            <v>0</v>
          </cell>
          <cell r="J59">
            <v>461200</v>
          </cell>
          <cell r="K59">
            <v>32442074.27</v>
          </cell>
        </row>
        <row r="60">
          <cell r="B60" t="str">
            <v>BKOC</v>
          </cell>
          <cell r="C60" t="str">
            <v>"БКО КАПИТАЛ ҮЦК" ХХК</v>
          </cell>
          <cell r="D60" t="str">
            <v>●</v>
          </cell>
          <cell r="G60">
            <v>1320642.6000000001</v>
          </cell>
          <cell r="I60">
            <v>0</v>
          </cell>
          <cell r="J60">
            <v>1320642.6000000001</v>
          </cell>
          <cell r="K60">
            <v>27871664.170000002</v>
          </cell>
        </row>
        <row r="61">
          <cell r="B61" t="str">
            <v>APS</v>
          </cell>
          <cell r="C61" t="str">
            <v>"АЗИА ПАСИФИК СЕКЬЮРИТИС ҮЦК" ХХК</v>
          </cell>
          <cell r="D61" t="str">
            <v>●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18727201.039999999</v>
          </cell>
        </row>
        <row r="62">
          <cell r="B62" t="str">
            <v>BSK</v>
          </cell>
          <cell r="C62" t="str">
            <v>"БЛЮСКАЙ СЕКЬЮРИТИЗ ҮЦК" ХК</v>
          </cell>
          <cell r="D62" t="str">
            <v>●</v>
          </cell>
          <cell r="G62">
            <v>1327500</v>
          </cell>
          <cell r="H62">
            <v>0</v>
          </cell>
          <cell r="I62">
            <v>0</v>
          </cell>
          <cell r="J62">
            <v>1327500</v>
          </cell>
          <cell r="K62">
            <v>16045285</v>
          </cell>
        </row>
        <row r="63">
          <cell r="B63" t="str">
            <v>ECM</v>
          </cell>
          <cell r="C63" t="str">
            <v>"ЕВРАЗИА КАПИТАЛ ХОЛДИНГ ҮЦК" ХК</v>
          </cell>
          <cell r="D63" t="str">
            <v>●</v>
          </cell>
          <cell r="E63" t="str">
            <v>●</v>
          </cell>
          <cell r="F63" t="str">
            <v>●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14321420.199999999</v>
          </cell>
        </row>
        <row r="64">
          <cell r="B64" t="str">
            <v>MONG</v>
          </cell>
          <cell r="C64" t="str">
            <v>"МОНГОЛ СЕКЮРИТИЕС ҮЦК" ХК</v>
          </cell>
          <cell r="D64" t="str">
            <v>●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7166617.7999999998</v>
          </cell>
        </row>
        <row r="65">
          <cell r="B65" t="str">
            <v>BLAC</v>
          </cell>
          <cell r="C65" t="str">
            <v>"БЛЭКСТОУН ИНТЕРНЭЙШНЛ ҮЦК" ХХК</v>
          </cell>
          <cell r="D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B66" t="str">
            <v>CTRL</v>
          </cell>
          <cell r="C66" t="str">
            <v>"ЦЕНТРАЛ СЕКЬЮРИТИЙЗ ҮЦК" ХХК</v>
          </cell>
          <cell r="D66" t="str">
            <v>●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B67" t="str">
            <v>FCX</v>
          </cell>
          <cell r="C67" t="str">
            <v>"ЭФ СИ ИКС ҮЦК" ХХК</v>
          </cell>
          <cell r="D67" t="str">
            <v>●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B68" t="str">
            <v>DCF</v>
          </cell>
          <cell r="C68" t="str">
            <v>"ДИ СИ ЭФ ҮЦК" ХХК</v>
          </cell>
          <cell r="D68" t="str">
            <v>●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B69" t="str">
            <v>MSDQ</v>
          </cell>
          <cell r="C69" t="str">
            <v>"МАСДАК ҮНЭТ ЦААСНЫ КОМПАНИ" ХХК</v>
          </cell>
          <cell r="D69" t="str">
            <v>●</v>
          </cell>
          <cell r="G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B70" t="str">
            <v>GACB</v>
          </cell>
          <cell r="C70" t="str">
            <v>"ГЭРЭЛТ АССЭЙМООР КАПИТАЛ ҮЦК" ХХК</v>
          </cell>
          <cell r="D70" t="str">
            <v>●</v>
          </cell>
          <cell r="G70">
            <v>0</v>
          </cell>
          <cell r="I70">
            <v>0</v>
          </cell>
          <cell r="J70">
            <v>0</v>
          </cell>
          <cell r="K70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76"/>
  <sheetViews>
    <sheetView tabSelected="1" view="pageBreakPreview" zoomScale="70" zoomScaleNormal="70" zoomScaleSheetLayoutView="70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F62" sqref="F62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3" style="2" bestFit="1" customWidth="1"/>
    <col min="8" max="8" width="15.85546875" style="3" customWidth="1"/>
    <col min="9" max="9" width="24.140625" style="1" customWidth="1"/>
    <col min="10" max="10" width="24.5703125" style="1" customWidth="1"/>
    <col min="11" max="11" width="24.42578125" style="1" customWidth="1"/>
    <col min="12" max="12" width="16.7109375" style="1" customWidth="1"/>
    <col min="13" max="13" width="22.28515625" style="4" bestFit="1" customWidth="1"/>
    <col min="14" max="253" width="9.140625" style="1"/>
    <col min="254" max="254" width="4.28515625" style="1" customWidth="1"/>
    <col min="255" max="255" width="9.85546875" style="1" customWidth="1"/>
    <col min="256" max="256" width="55.42578125" style="1" bestFit="1" customWidth="1"/>
    <col min="257" max="257" width="12.85546875" style="1" customWidth="1"/>
    <col min="258" max="258" width="14.85546875" style="1" customWidth="1"/>
    <col min="259" max="259" width="14.28515625" style="1" customWidth="1"/>
    <col min="260" max="260" width="20.7109375" style="1" customWidth="1"/>
    <col min="261" max="261" width="21" style="1" customWidth="1"/>
    <col min="262" max="263" width="21.28515625" style="1" customWidth="1"/>
    <col min="264" max="265" width="22.42578125" style="1" bestFit="1" customWidth="1"/>
    <col min="266" max="266" width="22.28515625" style="1" bestFit="1" customWidth="1"/>
    <col min="267" max="267" width="16.7109375" style="1" customWidth="1"/>
    <col min="268" max="268" width="21.42578125" style="1" bestFit="1" customWidth="1"/>
    <col min="269" max="269" width="22.28515625" style="1" bestFit="1" customWidth="1"/>
    <col min="270" max="509" width="9.140625" style="1"/>
    <col min="510" max="510" width="4.28515625" style="1" customWidth="1"/>
    <col min="511" max="511" width="9.85546875" style="1" customWidth="1"/>
    <col min="512" max="512" width="55.42578125" style="1" bestFit="1" customWidth="1"/>
    <col min="513" max="513" width="12.85546875" style="1" customWidth="1"/>
    <col min="514" max="514" width="14.85546875" style="1" customWidth="1"/>
    <col min="515" max="515" width="14.28515625" style="1" customWidth="1"/>
    <col min="516" max="516" width="20.7109375" style="1" customWidth="1"/>
    <col min="517" max="517" width="21" style="1" customWidth="1"/>
    <col min="518" max="519" width="21.28515625" style="1" customWidth="1"/>
    <col min="520" max="521" width="22.42578125" style="1" bestFit="1" customWidth="1"/>
    <col min="522" max="522" width="22.28515625" style="1" bestFit="1" customWidth="1"/>
    <col min="523" max="523" width="16.7109375" style="1" customWidth="1"/>
    <col min="524" max="524" width="21.42578125" style="1" bestFit="1" customWidth="1"/>
    <col min="525" max="525" width="22.28515625" style="1" bestFit="1" customWidth="1"/>
    <col min="526" max="765" width="9.140625" style="1"/>
    <col min="766" max="766" width="4.28515625" style="1" customWidth="1"/>
    <col min="767" max="767" width="9.85546875" style="1" customWidth="1"/>
    <col min="768" max="768" width="55.42578125" style="1" bestFit="1" customWidth="1"/>
    <col min="769" max="769" width="12.85546875" style="1" customWidth="1"/>
    <col min="770" max="770" width="14.85546875" style="1" customWidth="1"/>
    <col min="771" max="771" width="14.28515625" style="1" customWidth="1"/>
    <col min="772" max="772" width="20.7109375" style="1" customWidth="1"/>
    <col min="773" max="773" width="21" style="1" customWidth="1"/>
    <col min="774" max="775" width="21.28515625" style="1" customWidth="1"/>
    <col min="776" max="777" width="22.42578125" style="1" bestFit="1" customWidth="1"/>
    <col min="778" max="778" width="22.28515625" style="1" bestFit="1" customWidth="1"/>
    <col min="779" max="779" width="16.7109375" style="1" customWidth="1"/>
    <col min="780" max="780" width="21.42578125" style="1" bestFit="1" customWidth="1"/>
    <col min="781" max="781" width="22.28515625" style="1" bestFit="1" customWidth="1"/>
    <col min="782" max="1021" width="9.140625" style="1"/>
    <col min="1022" max="1022" width="4.28515625" style="1" customWidth="1"/>
    <col min="1023" max="1023" width="9.85546875" style="1" customWidth="1"/>
    <col min="1024" max="1024" width="55.42578125" style="1" bestFit="1" customWidth="1"/>
    <col min="1025" max="1025" width="12.85546875" style="1" customWidth="1"/>
    <col min="1026" max="1026" width="14.85546875" style="1" customWidth="1"/>
    <col min="1027" max="1027" width="14.28515625" style="1" customWidth="1"/>
    <col min="1028" max="1028" width="20.7109375" style="1" customWidth="1"/>
    <col min="1029" max="1029" width="21" style="1" customWidth="1"/>
    <col min="1030" max="1031" width="21.28515625" style="1" customWidth="1"/>
    <col min="1032" max="1033" width="22.42578125" style="1" bestFit="1" customWidth="1"/>
    <col min="1034" max="1034" width="22.28515625" style="1" bestFit="1" customWidth="1"/>
    <col min="1035" max="1035" width="16.7109375" style="1" customWidth="1"/>
    <col min="1036" max="1036" width="21.42578125" style="1" bestFit="1" customWidth="1"/>
    <col min="1037" max="1037" width="22.28515625" style="1" bestFit="1" customWidth="1"/>
    <col min="1038" max="1277" width="9.140625" style="1"/>
    <col min="1278" max="1278" width="4.28515625" style="1" customWidth="1"/>
    <col min="1279" max="1279" width="9.85546875" style="1" customWidth="1"/>
    <col min="1280" max="1280" width="55.42578125" style="1" bestFit="1" customWidth="1"/>
    <col min="1281" max="1281" width="12.85546875" style="1" customWidth="1"/>
    <col min="1282" max="1282" width="14.85546875" style="1" customWidth="1"/>
    <col min="1283" max="1283" width="14.28515625" style="1" customWidth="1"/>
    <col min="1284" max="1284" width="20.7109375" style="1" customWidth="1"/>
    <col min="1285" max="1285" width="21" style="1" customWidth="1"/>
    <col min="1286" max="1287" width="21.28515625" style="1" customWidth="1"/>
    <col min="1288" max="1289" width="22.42578125" style="1" bestFit="1" customWidth="1"/>
    <col min="1290" max="1290" width="22.28515625" style="1" bestFit="1" customWidth="1"/>
    <col min="1291" max="1291" width="16.7109375" style="1" customWidth="1"/>
    <col min="1292" max="1292" width="21.42578125" style="1" bestFit="1" customWidth="1"/>
    <col min="1293" max="1293" width="22.28515625" style="1" bestFit="1" customWidth="1"/>
    <col min="1294" max="1533" width="9.140625" style="1"/>
    <col min="1534" max="1534" width="4.28515625" style="1" customWidth="1"/>
    <col min="1535" max="1535" width="9.85546875" style="1" customWidth="1"/>
    <col min="1536" max="1536" width="55.42578125" style="1" bestFit="1" customWidth="1"/>
    <col min="1537" max="1537" width="12.85546875" style="1" customWidth="1"/>
    <col min="1538" max="1538" width="14.85546875" style="1" customWidth="1"/>
    <col min="1539" max="1539" width="14.28515625" style="1" customWidth="1"/>
    <col min="1540" max="1540" width="20.7109375" style="1" customWidth="1"/>
    <col min="1541" max="1541" width="21" style="1" customWidth="1"/>
    <col min="1542" max="1543" width="21.28515625" style="1" customWidth="1"/>
    <col min="1544" max="1545" width="22.42578125" style="1" bestFit="1" customWidth="1"/>
    <col min="1546" max="1546" width="22.28515625" style="1" bestFit="1" customWidth="1"/>
    <col min="1547" max="1547" width="16.7109375" style="1" customWidth="1"/>
    <col min="1548" max="1548" width="21.42578125" style="1" bestFit="1" customWidth="1"/>
    <col min="1549" max="1549" width="22.28515625" style="1" bestFit="1" customWidth="1"/>
    <col min="1550" max="1789" width="9.140625" style="1"/>
    <col min="1790" max="1790" width="4.28515625" style="1" customWidth="1"/>
    <col min="1791" max="1791" width="9.85546875" style="1" customWidth="1"/>
    <col min="1792" max="1792" width="55.42578125" style="1" bestFit="1" customWidth="1"/>
    <col min="1793" max="1793" width="12.85546875" style="1" customWidth="1"/>
    <col min="1794" max="1794" width="14.85546875" style="1" customWidth="1"/>
    <col min="1795" max="1795" width="14.28515625" style="1" customWidth="1"/>
    <col min="1796" max="1796" width="20.7109375" style="1" customWidth="1"/>
    <col min="1797" max="1797" width="21" style="1" customWidth="1"/>
    <col min="1798" max="1799" width="21.28515625" style="1" customWidth="1"/>
    <col min="1800" max="1801" width="22.42578125" style="1" bestFit="1" customWidth="1"/>
    <col min="1802" max="1802" width="22.28515625" style="1" bestFit="1" customWidth="1"/>
    <col min="1803" max="1803" width="16.7109375" style="1" customWidth="1"/>
    <col min="1804" max="1804" width="21.42578125" style="1" bestFit="1" customWidth="1"/>
    <col min="1805" max="1805" width="22.28515625" style="1" bestFit="1" customWidth="1"/>
    <col min="1806" max="2045" width="9.140625" style="1"/>
    <col min="2046" max="2046" width="4.28515625" style="1" customWidth="1"/>
    <col min="2047" max="2047" width="9.85546875" style="1" customWidth="1"/>
    <col min="2048" max="2048" width="55.42578125" style="1" bestFit="1" customWidth="1"/>
    <col min="2049" max="2049" width="12.85546875" style="1" customWidth="1"/>
    <col min="2050" max="2050" width="14.85546875" style="1" customWidth="1"/>
    <col min="2051" max="2051" width="14.28515625" style="1" customWidth="1"/>
    <col min="2052" max="2052" width="20.7109375" style="1" customWidth="1"/>
    <col min="2053" max="2053" width="21" style="1" customWidth="1"/>
    <col min="2054" max="2055" width="21.28515625" style="1" customWidth="1"/>
    <col min="2056" max="2057" width="22.42578125" style="1" bestFit="1" customWidth="1"/>
    <col min="2058" max="2058" width="22.28515625" style="1" bestFit="1" customWidth="1"/>
    <col min="2059" max="2059" width="16.7109375" style="1" customWidth="1"/>
    <col min="2060" max="2060" width="21.42578125" style="1" bestFit="1" customWidth="1"/>
    <col min="2061" max="2061" width="22.28515625" style="1" bestFit="1" customWidth="1"/>
    <col min="2062" max="2301" width="9.140625" style="1"/>
    <col min="2302" max="2302" width="4.28515625" style="1" customWidth="1"/>
    <col min="2303" max="2303" width="9.85546875" style="1" customWidth="1"/>
    <col min="2304" max="2304" width="55.42578125" style="1" bestFit="1" customWidth="1"/>
    <col min="2305" max="2305" width="12.85546875" style="1" customWidth="1"/>
    <col min="2306" max="2306" width="14.85546875" style="1" customWidth="1"/>
    <col min="2307" max="2307" width="14.28515625" style="1" customWidth="1"/>
    <col min="2308" max="2308" width="20.7109375" style="1" customWidth="1"/>
    <col min="2309" max="2309" width="21" style="1" customWidth="1"/>
    <col min="2310" max="2311" width="21.28515625" style="1" customWidth="1"/>
    <col min="2312" max="2313" width="22.42578125" style="1" bestFit="1" customWidth="1"/>
    <col min="2314" max="2314" width="22.28515625" style="1" bestFit="1" customWidth="1"/>
    <col min="2315" max="2315" width="16.7109375" style="1" customWidth="1"/>
    <col min="2316" max="2316" width="21.42578125" style="1" bestFit="1" customWidth="1"/>
    <col min="2317" max="2317" width="22.28515625" style="1" bestFit="1" customWidth="1"/>
    <col min="2318" max="2557" width="9.140625" style="1"/>
    <col min="2558" max="2558" width="4.28515625" style="1" customWidth="1"/>
    <col min="2559" max="2559" width="9.85546875" style="1" customWidth="1"/>
    <col min="2560" max="2560" width="55.42578125" style="1" bestFit="1" customWidth="1"/>
    <col min="2561" max="2561" width="12.85546875" style="1" customWidth="1"/>
    <col min="2562" max="2562" width="14.85546875" style="1" customWidth="1"/>
    <col min="2563" max="2563" width="14.28515625" style="1" customWidth="1"/>
    <col min="2564" max="2564" width="20.7109375" style="1" customWidth="1"/>
    <col min="2565" max="2565" width="21" style="1" customWidth="1"/>
    <col min="2566" max="2567" width="21.28515625" style="1" customWidth="1"/>
    <col min="2568" max="2569" width="22.42578125" style="1" bestFit="1" customWidth="1"/>
    <col min="2570" max="2570" width="22.28515625" style="1" bestFit="1" customWidth="1"/>
    <col min="2571" max="2571" width="16.7109375" style="1" customWidth="1"/>
    <col min="2572" max="2572" width="21.42578125" style="1" bestFit="1" customWidth="1"/>
    <col min="2573" max="2573" width="22.28515625" style="1" bestFit="1" customWidth="1"/>
    <col min="2574" max="2813" width="9.140625" style="1"/>
    <col min="2814" max="2814" width="4.28515625" style="1" customWidth="1"/>
    <col min="2815" max="2815" width="9.85546875" style="1" customWidth="1"/>
    <col min="2816" max="2816" width="55.42578125" style="1" bestFit="1" customWidth="1"/>
    <col min="2817" max="2817" width="12.85546875" style="1" customWidth="1"/>
    <col min="2818" max="2818" width="14.85546875" style="1" customWidth="1"/>
    <col min="2819" max="2819" width="14.28515625" style="1" customWidth="1"/>
    <col min="2820" max="2820" width="20.7109375" style="1" customWidth="1"/>
    <col min="2821" max="2821" width="21" style="1" customWidth="1"/>
    <col min="2822" max="2823" width="21.28515625" style="1" customWidth="1"/>
    <col min="2824" max="2825" width="22.42578125" style="1" bestFit="1" customWidth="1"/>
    <col min="2826" max="2826" width="22.28515625" style="1" bestFit="1" customWidth="1"/>
    <col min="2827" max="2827" width="16.7109375" style="1" customWidth="1"/>
    <col min="2828" max="2828" width="21.42578125" style="1" bestFit="1" customWidth="1"/>
    <col min="2829" max="2829" width="22.28515625" style="1" bestFit="1" customWidth="1"/>
    <col min="2830" max="3069" width="9.140625" style="1"/>
    <col min="3070" max="3070" width="4.28515625" style="1" customWidth="1"/>
    <col min="3071" max="3071" width="9.85546875" style="1" customWidth="1"/>
    <col min="3072" max="3072" width="55.42578125" style="1" bestFit="1" customWidth="1"/>
    <col min="3073" max="3073" width="12.85546875" style="1" customWidth="1"/>
    <col min="3074" max="3074" width="14.85546875" style="1" customWidth="1"/>
    <col min="3075" max="3075" width="14.28515625" style="1" customWidth="1"/>
    <col min="3076" max="3076" width="20.7109375" style="1" customWidth="1"/>
    <col min="3077" max="3077" width="21" style="1" customWidth="1"/>
    <col min="3078" max="3079" width="21.28515625" style="1" customWidth="1"/>
    <col min="3080" max="3081" width="22.42578125" style="1" bestFit="1" customWidth="1"/>
    <col min="3082" max="3082" width="22.28515625" style="1" bestFit="1" customWidth="1"/>
    <col min="3083" max="3083" width="16.7109375" style="1" customWidth="1"/>
    <col min="3084" max="3084" width="21.42578125" style="1" bestFit="1" customWidth="1"/>
    <col min="3085" max="3085" width="22.28515625" style="1" bestFit="1" customWidth="1"/>
    <col min="3086" max="3325" width="9.140625" style="1"/>
    <col min="3326" max="3326" width="4.28515625" style="1" customWidth="1"/>
    <col min="3327" max="3327" width="9.85546875" style="1" customWidth="1"/>
    <col min="3328" max="3328" width="55.42578125" style="1" bestFit="1" customWidth="1"/>
    <col min="3329" max="3329" width="12.85546875" style="1" customWidth="1"/>
    <col min="3330" max="3330" width="14.85546875" style="1" customWidth="1"/>
    <col min="3331" max="3331" width="14.28515625" style="1" customWidth="1"/>
    <col min="3332" max="3332" width="20.7109375" style="1" customWidth="1"/>
    <col min="3333" max="3333" width="21" style="1" customWidth="1"/>
    <col min="3334" max="3335" width="21.28515625" style="1" customWidth="1"/>
    <col min="3336" max="3337" width="22.42578125" style="1" bestFit="1" customWidth="1"/>
    <col min="3338" max="3338" width="22.28515625" style="1" bestFit="1" customWidth="1"/>
    <col min="3339" max="3339" width="16.7109375" style="1" customWidth="1"/>
    <col min="3340" max="3340" width="21.42578125" style="1" bestFit="1" customWidth="1"/>
    <col min="3341" max="3341" width="22.28515625" style="1" bestFit="1" customWidth="1"/>
    <col min="3342" max="3581" width="9.140625" style="1"/>
    <col min="3582" max="3582" width="4.28515625" style="1" customWidth="1"/>
    <col min="3583" max="3583" width="9.85546875" style="1" customWidth="1"/>
    <col min="3584" max="3584" width="55.42578125" style="1" bestFit="1" customWidth="1"/>
    <col min="3585" max="3585" width="12.85546875" style="1" customWidth="1"/>
    <col min="3586" max="3586" width="14.85546875" style="1" customWidth="1"/>
    <col min="3587" max="3587" width="14.28515625" style="1" customWidth="1"/>
    <col min="3588" max="3588" width="20.7109375" style="1" customWidth="1"/>
    <col min="3589" max="3589" width="21" style="1" customWidth="1"/>
    <col min="3590" max="3591" width="21.28515625" style="1" customWidth="1"/>
    <col min="3592" max="3593" width="22.42578125" style="1" bestFit="1" customWidth="1"/>
    <col min="3594" max="3594" width="22.28515625" style="1" bestFit="1" customWidth="1"/>
    <col min="3595" max="3595" width="16.7109375" style="1" customWidth="1"/>
    <col min="3596" max="3596" width="21.42578125" style="1" bestFit="1" customWidth="1"/>
    <col min="3597" max="3597" width="22.28515625" style="1" bestFit="1" customWidth="1"/>
    <col min="3598" max="3837" width="9.140625" style="1"/>
    <col min="3838" max="3838" width="4.28515625" style="1" customWidth="1"/>
    <col min="3839" max="3839" width="9.85546875" style="1" customWidth="1"/>
    <col min="3840" max="3840" width="55.42578125" style="1" bestFit="1" customWidth="1"/>
    <col min="3841" max="3841" width="12.85546875" style="1" customWidth="1"/>
    <col min="3842" max="3842" width="14.85546875" style="1" customWidth="1"/>
    <col min="3843" max="3843" width="14.28515625" style="1" customWidth="1"/>
    <col min="3844" max="3844" width="20.7109375" style="1" customWidth="1"/>
    <col min="3845" max="3845" width="21" style="1" customWidth="1"/>
    <col min="3846" max="3847" width="21.28515625" style="1" customWidth="1"/>
    <col min="3848" max="3849" width="22.42578125" style="1" bestFit="1" customWidth="1"/>
    <col min="3850" max="3850" width="22.28515625" style="1" bestFit="1" customWidth="1"/>
    <col min="3851" max="3851" width="16.7109375" style="1" customWidth="1"/>
    <col min="3852" max="3852" width="21.42578125" style="1" bestFit="1" customWidth="1"/>
    <col min="3853" max="3853" width="22.28515625" style="1" bestFit="1" customWidth="1"/>
    <col min="3854" max="4093" width="9.140625" style="1"/>
    <col min="4094" max="4094" width="4.28515625" style="1" customWidth="1"/>
    <col min="4095" max="4095" width="9.85546875" style="1" customWidth="1"/>
    <col min="4096" max="4096" width="55.42578125" style="1" bestFit="1" customWidth="1"/>
    <col min="4097" max="4097" width="12.85546875" style="1" customWidth="1"/>
    <col min="4098" max="4098" width="14.85546875" style="1" customWidth="1"/>
    <col min="4099" max="4099" width="14.28515625" style="1" customWidth="1"/>
    <col min="4100" max="4100" width="20.7109375" style="1" customWidth="1"/>
    <col min="4101" max="4101" width="21" style="1" customWidth="1"/>
    <col min="4102" max="4103" width="21.28515625" style="1" customWidth="1"/>
    <col min="4104" max="4105" width="22.42578125" style="1" bestFit="1" customWidth="1"/>
    <col min="4106" max="4106" width="22.28515625" style="1" bestFit="1" customWidth="1"/>
    <col min="4107" max="4107" width="16.7109375" style="1" customWidth="1"/>
    <col min="4108" max="4108" width="21.42578125" style="1" bestFit="1" customWidth="1"/>
    <col min="4109" max="4109" width="22.28515625" style="1" bestFit="1" customWidth="1"/>
    <col min="4110" max="4349" width="9.140625" style="1"/>
    <col min="4350" max="4350" width="4.28515625" style="1" customWidth="1"/>
    <col min="4351" max="4351" width="9.85546875" style="1" customWidth="1"/>
    <col min="4352" max="4352" width="55.42578125" style="1" bestFit="1" customWidth="1"/>
    <col min="4353" max="4353" width="12.85546875" style="1" customWidth="1"/>
    <col min="4354" max="4354" width="14.85546875" style="1" customWidth="1"/>
    <col min="4355" max="4355" width="14.28515625" style="1" customWidth="1"/>
    <col min="4356" max="4356" width="20.7109375" style="1" customWidth="1"/>
    <col min="4357" max="4357" width="21" style="1" customWidth="1"/>
    <col min="4358" max="4359" width="21.28515625" style="1" customWidth="1"/>
    <col min="4360" max="4361" width="22.42578125" style="1" bestFit="1" customWidth="1"/>
    <col min="4362" max="4362" width="22.28515625" style="1" bestFit="1" customWidth="1"/>
    <col min="4363" max="4363" width="16.7109375" style="1" customWidth="1"/>
    <col min="4364" max="4364" width="21.42578125" style="1" bestFit="1" customWidth="1"/>
    <col min="4365" max="4365" width="22.28515625" style="1" bestFit="1" customWidth="1"/>
    <col min="4366" max="4605" width="9.140625" style="1"/>
    <col min="4606" max="4606" width="4.28515625" style="1" customWidth="1"/>
    <col min="4607" max="4607" width="9.85546875" style="1" customWidth="1"/>
    <col min="4608" max="4608" width="55.42578125" style="1" bestFit="1" customWidth="1"/>
    <col min="4609" max="4609" width="12.85546875" style="1" customWidth="1"/>
    <col min="4610" max="4610" width="14.85546875" style="1" customWidth="1"/>
    <col min="4611" max="4611" width="14.28515625" style="1" customWidth="1"/>
    <col min="4612" max="4612" width="20.7109375" style="1" customWidth="1"/>
    <col min="4613" max="4613" width="21" style="1" customWidth="1"/>
    <col min="4614" max="4615" width="21.28515625" style="1" customWidth="1"/>
    <col min="4616" max="4617" width="22.42578125" style="1" bestFit="1" customWidth="1"/>
    <col min="4618" max="4618" width="22.28515625" style="1" bestFit="1" customWidth="1"/>
    <col min="4619" max="4619" width="16.7109375" style="1" customWidth="1"/>
    <col min="4620" max="4620" width="21.42578125" style="1" bestFit="1" customWidth="1"/>
    <col min="4621" max="4621" width="22.28515625" style="1" bestFit="1" customWidth="1"/>
    <col min="4622" max="4861" width="9.140625" style="1"/>
    <col min="4862" max="4862" width="4.28515625" style="1" customWidth="1"/>
    <col min="4863" max="4863" width="9.85546875" style="1" customWidth="1"/>
    <col min="4864" max="4864" width="55.42578125" style="1" bestFit="1" customWidth="1"/>
    <col min="4865" max="4865" width="12.85546875" style="1" customWidth="1"/>
    <col min="4866" max="4866" width="14.85546875" style="1" customWidth="1"/>
    <col min="4867" max="4867" width="14.28515625" style="1" customWidth="1"/>
    <col min="4868" max="4868" width="20.7109375" style="1" customWidth="1"/>
    <col min="4869" max="4869" width="21" style="1" customWidth="1"/>
    <col min="4870" max="4871" width="21.28515625" style="1" customWidth="1"/>
    <col min="4872" max="4873" width="22.42578125" style="1" bestFit="1" customWidth="1"/>
    <col min="4874" max="4874" width="22.28515625" style="1" bestFit="1" customWidth="1"/>
    <col min="4875" max="4875" width="16.7109375" style="1" customWidth="1"/>
    <col min="4876" max="4876" width="21.42578125" style="1" bestFit="1" customWidth="1"/>
    <col min="4877" max="4877" width="22.28515625" style="1" bestFit="1" customWidth="1"/>
    <col min="4878" max="5117" width="9.140625" style="1"/>
    <col min="5118" max="5118" width="4.28515625" style="1" customWidth="1"/>
    <col min="5119" max="5119" width="9.85546875" style="1" customWidth="1"/>
    <col min="5120" max="5120" width="55.42578125" style="1" bestFit="1" customWidth="1"/>
    <col min="5121" max="5121" width="12.85546875" style="1" customWidth="1"/>
    <col min="5122" max="5122" width="14.85546875" style="1" customWidth="1"/>
    <col min="5123" max="5123" width="14.28515625" style="1" customWidth="1"/>
    <col min="5124" max="5124" width="20.7109375" style="1" customWidth="1"/>
    <col min="5125" max="5125" width="21" style="1" customWidth="1"/>
    <col min="5126" max="5127" width="21.28515625" style="1" customWidth="1"/>
    <col min="5128" max="5129" width="22.42578125" style="1" bestFit="1" customWidth="1"/>
    <col min="5130" max="5130" width="22.28515625" style="1" bestFit="1" customWidth="1"/>
    <col min="5131" max="5131" width="16.7109375" style="1" customWidth="1"/>
    <col min="5132" max="5132" width="21.42578125" style="1" bestFit="1" customWidth="1"/>
    <col min="5133" max="5133" width="22.28515625" style="1" bestFit="1" customWidth="1"/>
    <col min="5134" max="5373" width="9.140625" style="1"/>
    <col min="5374" max="5374" width="4.28515625" style="1" customWidth="1"/>
    <col min="5375" max="5375" width="9.85546875" style="1" customWidth="1"/>
    <col min="5376" max="5376" width="55.42578125" style="1" bestFit="1" customWidth="1"/>
    <col min="5377" max="5377" width="12.85546875" style="1" customWidth="1"/>
    <col min="5378" max="5378" width="14.85546875" style="1" customWidth="1"/>
    <col min="5379" max="5379" width="14.28515625" style="1" customWidth="1"/>
    <col min="5380" max="5380" width="20.7109375" style="1" customWidth="1"/>
    <col min="5381" max="5381" width="21" style="1" customWidth="1"/>
    <col min="5382" max="5383" width="21.28515625" style="1" customWidth="1"/>
    <col min="5384" max="5385" width="22.42578125" style="1" bestFit="1" customWidth="1"/>
    <col min="5386" max="5386" width="22.28515625" style="1" bestFit="1" customWidth="1"/>
    <col min="5387" max="5387" width="16.7109375" style="1" customWidth="1"/>
    <col min="5388" max="5388" width="21.42578125" style="1" bestFit="1" customWidth="1"/>
    <col min="5389" max="5389" width="22.28515625" style="1" bestFit="1" customWidth="1"/>
    <col min="5390" max="5629" width="9.140625" style="1"/>
    <col min="5630" max="5630" width="4.28515625" style="1" customWidth="1"/>
    <col min="5631" max="5631" width="9.85546875" style="1" customWidth="1"/>
    <col min="5632" max="5632" width="55.42578125" style="1" bestFit="1" customWidth="1"/>
    <col min="5633" max="5633" width="12.85546875" style="1" customWidth="1"/>
    <col min="5634" max="5634" width="14.85546875" style="1" customWidth="1"/>
    <col min="5635" max="5635" width="14.28515625" style="1" customWidth="1"/>
    <col min="5636" max="5636" width="20.7109375" style="1" customWidth="1"/>
    <col min="5637" max="5637" width="21" style="1" customWidth="1"/>
    <col min="5638" max="5639" width="21.28515625" style="1" customWidth="1"/>
    <col min="5640" max="5641" width="22.42578125" style="1" bestFit="1" customWidth="1"/>
    <col min="5642" max="5642" width="22.28515625" style="1" bestFit="1" customWidth="1"/>
    <col min="5643" max="5643" width="16.7109375" style="1" customWidth="1"/>
    <col min="5644" max="5644" width="21.42578125" style="1" bestFit="1" customWidth="1"/>
    <col min="5645" max="5645" width="22.28515625" style="1" bestFit="1" customWidth="1"/>
    <col min="5646" max="5885" width="9.140625" style="1"/>
    <col min="5886" max="5886" width="4.28515625" style="1" customWidth="1"/>
    <col min="5887" max="5887" width="9.85546875" style="1" customWidth="1"/>
    <col min="5888" max="5888" width="55.42578125" style="1" bestFit="1" customWidth="1"/>
    <col min="5889" max="5889" width="12.85546875" style="1" customWidth="1"/>
    <col min="5890" max="5890" width="14.85546875" style="1" customWidth="1"/>
    <col min="5891" max="5891" width="14.28515625" style="1" customWidth="1"/>
    <col min="5892" max="5892" width="20.7109375" style="1" customWidth="1"/>
    <col min="5893" max="5893" width="21" style="1" customWidth="1"/>
    <col min="5894" max="5895" width="21.28515625" style="1" customWidth="1"/>
    <col min="5896" max="5897" width="22.42578125" style="1" bestFit="1" customWidth="1"/>
    <col min="5898" max="5898" width="22.28515625" style="1" bestFit="1" customWidth="1"/>
    <col min="5899" max="5899" width="16.7109375" style="1" customWidth="1"/>
    <col min="5900" max="5900" width="21.42578125" style="1" bestFit="1" customWidth="1"/>
    <col min="5901" max="5901" width="22.28515625" style="1" bestFit="1" customWidth="1"/>
    <col min="5902" max="6141" width="9.140625" style="1"/>
    <col min="6142" max="6142" width="4.28515625" style="1" customWidth="1"/>
    <col min="6143" max="6143" width="9.85546875" style="1" customWidth="1"/>
    <col min="6144" max="6144" width="55.42578125" style="1" bestFit="1" customWidth="1"/>
    <col min="6145" max="6145" width="12.85546875" style="1" customWidth="1"/>
    <col min="6146" max="6146" width="14.85546875" style="1" customWidth="1"/>
    <col min="6147" max="6147" width="14.28515625" style="1" customWidth="1"/>
    <col min="6148" max="6148" width="20.7109375" style="1" customWidth="1"/>
    <col min="6149" max="6149" width="21" style="1" customWidth="1"/>
    <col min="6150" max="6151" width="21.28515625" style="1" customWidth="1"/>
    <col min="6152" max="6153" width="22.42578125" style="1" bestFit="1" customWidth="1"/>
    <col min="6154" max="6154" width="22.28515625" style="1" bestFit="1" customWidth="1"/>
    <col min="6155" max="6155" width="16.7109375" style="1" customWidth="1"/>
    <col min="6156" max="6156" width="21.42578125" style="1" bestFit="1" customWidth="1"/>
    <col min="6157" max="6157" width="22.28515625" style="1" bestFit="1" customWidth="1"/>
    <col min="6158" max="6397" width="9.140625" style="1"/>
    <col min="6398" max="6398" width="4.28515625" style="1" customWidth="1"/>
    <col min="6399" max="6399" width="9.85546875" style="1" customWidth="1"/>
    <col min="6400" max="6400" width="55.42578125" style="1" bestFit="1" customWidth="1"/>
    <col min="6401" max="6401" width="12.85546875" style="1" customWidth="1"/>
    <col min="6402" max="6402" width="14.85546875" style="1" customWidth="1"/>
    <col min="6403" max="6403" width="14.28515625" style="1" customWidth="1"/>
    <col min="6404" max="6404" width="20.7109375" style="1" customWidth="1"/>
    <col min="6405" max="6405" width="21" style="1" customWidth="1"/>
    <col min="6406" max="6407" width="21.28515625" style="1" customWidth="1"/>
    <col min="6408" max="6409" width="22.42578125" style="1" bestFit="1" customWidth="1"/>
    <col min="6410" max="6410" width="22.28515625" style="1" bestFit="1" customWidth="1"/>
    <col min="6411" max="6411" width="16.7109375" style="1" customWidth="1"/>
    <col min="6412" max="6412" width="21.42578125" style="1" bestFit="1" customWidth="1"/>
    <col min="6413" max="6413" width="22.28515625" style="1" bestFit="1" customWidth="1"/>
    <col min="6414" max="6653" width="9.140625" style="1"/>
    <col min="6654" max="6654" width="4.28515625" style="1" customWidth="1"/>
    <col min="6655" max="6655" width="9.85546875" style="1" customWidth="1"/>
    <col min="6656" max="6656" width="55.42578125" style="1" bestFit="1" customWidth="1"/>
    <col min="6657" max="6657" width="12.85546875" style="1" customWidth="1"/>
    <col min="6658" max="6658" width="14.85546875" style="1" customWidth="1"/>
    <col min="6659" max="6659" width="14.28515625" style="1" customWidth="1"/>
    <col min="6660" max="6660" width="20.7109375" style="1" customWidth="1"/>
    <col min="6661" max="6661" width="21" style="1" customWidth="1"/>
    <col min="6662" max="6663" width="21.28515625" style="1" customWidth="1"/>
    <col min="6664" max="6665" width="22.42578125" style="1" bestFit="1" customWidth="1"/>
    <col min="6666" max="6666" width="22.28515625" style="1" bestFit="1" customWidth="1"/>
    <col min="6667" max="6667" width="16.7109375" style="1" customWidth="1"/>
    <col min="6668" max="6668" width="21.42578125" style="1" bestFit="1" customWidth="1"/>
    <col min="6669" max="6669" width="22.28515625" style="1" bestFit="1" customWidth="1"/>
    <col min="6670" max="6909" width="9.140625" style="1"/>
    <col min="6910" max="6910" width="4.28515625" style="1" customWidth="1"/>
    <col min="6911" max="6911" width="9.85546875" style="1" customWidth="1"/>
    <col min="6912" max="6912" width="55.42578125" style="1" bestFit="1" customWidth="1"/>
    <col min="6913" max="6913" width="12.85546875" style="1" customWidth="1"/>
    <col min="6914" max="6914" width="14.85546875" style="1" customWidth="1"/>
    <col min="6915" max="6915" width="14.28515625" style="1" customWidth="1"/>
    <col min="6916" max="6916" width="20.7109375" style="1" customWidth="1"/>
    <col min="6917" max="6917" width="21" style="1" customWidth="1"/>
    <col min="6918" max="6919" width="21.28515625" style="1" customWidth="1"/>
    <col min="6920" max="6921" width="22.42578125" style="1" bestFit="1" customWidth="1"/>
    <col min="6922" max="6922" width="22.28515625" style="1" bestFit="1" customWidth="1"/>
    <col min="6923" max="6923" width="16.7109375" style="1" customWidth="1"/>
    <col min="6924" max="6924" width="21.42578125" style="1" bestFit="1" customWidth="1"/>
    <col min="6925" max="6925" width="22.28515625" style="1" bestFit="1" customWidth="1"/>
    <col min="6926" max="7165" width="9.140625" style="1"/>
    <col min="7166" max="7166" width="4.28515625" style="1" customWidth="1"/>
    <col min="7167" max="7167" width="9.85546875" style="1" customWidth="1"/>
    <col min="7168" max="7168" width="55.42578125" style="1" bestFit="1" customWidth="1"/>
    <col min="7169" max="7169" width="12.85546875" style="1" customWidth="1"/>
    <col min="7170" max="7170" width="14.85546875" style="1" customWidth="1"/>
    <col min="7171" max="7171" width="14.28515625" style="1" customWidth="1"/>
    <col min="7172" max="7172" width="20.7109375" style="1" customWidth="1"/>
    <col min="7173" max="7173" width="21" style="1" customWidth="1"/>
    <col min="7174" max="7175" width="21.28515625" style="1" customWidth="1"/>
    <col min="7176" max="7177" width="22.42578125" style="1" bestFit="1" customWidth="1"/>
    <col min="7178" max="7178" width="22.28515625" style="1" bestFit="1" customWidth="1"/>
    <col min="7179" max="7179" width="16.7109375" style="1" customWidth="1"/>
    <col min="7180" max="7180" width="21.42578125" style="1" bestFit="1" customWidth="1"/>
    <col min="7181" max="7181" width="22.28515625" style="1" bestFit="1" customWidth="1"/>
    <col min="7182" max="7421" width="9.140625" style="1"/>
    <col min="7422" max="7422" width="4.28515625" style="1" customWidth="1"/>
    <col min="7423" max="7423" width="9.85546875" style="1" customWidth="1"/>
    <col min="7424" max="7424" width="55.42578125" style="1" bestFit="1" customWidth="1"/>
    <col min="7425" max="7425" width="12.85546875" style="1" customWidth="1"/>
    <col min="7426" max="7426" width="14.85546875" style="1" customWidth="1"/>
    <col min="7427" max="7427" width="14.28515625" style="1" customWidth="1"/>
    <col min="7428" max="7428" width="20.7109375" style="1" customWidth="1"/>
    <col min="7429" max="7429" width="21" style="1" customWidth="1"/>
    <col min="7430" max="7431" width="21.28515625" style="1" customWidth="1"/>
    <col min="7432" max="7433" width="22.42578125" style="1" bestFit="1" customWidth="1"/>
    <col min="7434" max="7434" width="22.28515625" style="1" bestFit="1" customWidth="1"/>
    <col min="7435" max="7435" width="16.7109375" style="1" customWidth="1"/>
    <col min="7436" max="7436" width="21.42578125" style="1" bestFit="1" customWidth="1"/>
    <col min="7437" max="7437" width="22.28515625" style="1" bestFit="1" customWidth="1"/>
    <col min="7438" max="7677" width="9.140625" style="1"/>
    <col min="7678" max="7678" width="4.28515625" style="1" customWidth="1"/>
    <col min="7679" max="7679" width="9.85546875" style="1" customWidth="1"/>
    <col min="7680" max="7680" width="55.42578125" style="1" bestFit="1" customWidth="1"/>
    <col min="7681" max="7681" width="12.85546875" style="1" customWidth="1"/>
    <col min="7682" max="7682" width="14.85546875" style="1" customWidth="1"/>
    <col min="7683" max="7683" width="14.28515625" style="1" customWidth="1"/>
    <col min="7684" max="7684" width="20.7109375" style="1" customWidth="1"/>
    <col min="7685" max="7685" width="21" style="1" customWidth="1"/>
    <col min="7686" max="7687" width="21.28515625" style="1" customWidth="1"/>
    <col min="7688" max="7689" width="22.42578125" style="1" bestFit="1" customWidth="1"/>
    <col min="7690" max="7690" width="22.28515625" style="1" bestFit="1" customWidth="1"/>
    <col min="7691" max="7691" width="16.7109375" style="1" customWidth="1"/>
    <col min="7692" max="7692" width="21.42578125" style="1" bestFit="1" customWidth="1"/>
    <col min="7693" max="7693" width="22.28515625" style="1" bestFit="1" customWidth="1"/>
    <col min="7694" max="7933" width="9.140625" style="1"/>
    <col min="7934" max="7934" width="4.28515625" style="1" customWidth="1"/>
    <col min="7935" max="7935" width="9.85546875" style="1" customWidth="1"/>
    <col min="7936" max="7936" width="55.42578125" style="1" bestFit="1" customWidth="1"/>
    <col min="7937" max="7937" width="12.85546875" style="1" customWidth="1"/>
    <col min="7938" max="7938" width="14.85546875" style="1" customWidth="1"/>
    <col min="7939" max="7939" width="14.28515625" style="1" customWidth="1"/>
    <col min="7940" max="7940" width="20.7109375" style="1" customWidth="1"/>
    <col min="7941" max="7941" width="21" style="1" customWidth="1"/>
    <col min="7942" max="7943" width="21.28515625" style="1" customWidth="1"/>
    <col min="7944" max="7945" width="22.42578125" style="1" bestFit="1" customWidth="1"/>
    <col min="7946" max="7946" width="22.28515625" style="1" bestFit="1" customWidth="1"/>
    <col min="7947" max="7947" width="16.7109375" style="1" customWidth="1"/>
    <col min="7948" max="7948" width="21.42578125" style="1" bestFit="1" customWidth="1"/>
    <col min="7949" max="7949" width="22.28515625" style="1" bestFit="1" customWidth="1"/>
    <col min="7950" max="8189" width="9.140625" style="1"/>
    <col min="8190" max="8190" width="4.28515625" style="1" customWidth="1"/>
    <col min="8191" max="8191" width="9.85546875" style="1" customWidth="1"/>
    <col min="8192" max="8192" width="55.42578125" style="1" bestFit="1" customWidth="1"/>
    <col min="8193" max="8193" width="12.85546875" style="1" customWidth="1"/>
    <col min="8194" max="8194" width="14.85546875" style="1" customWidth="1"/>
    <col min="8195" max="8195" width="14.28515625" style="1" customWidth="1"/>
    <col min="8196" max="8196" width="20.7109375" style="1" customWidth="1"/>
    <col min="8197" max="8197" width="21" style="1" customWidth="1"/>
    <col min="8198" max="8199" width="21.28515625" style="1" customWidth="1"/>
    <col min="8200" max="8201" width="22.42578125" style="1" bestFit="1" customWidth="1"/>
    <col min="8202" max="8202" width="22.28515625" style="1" bestFit="1" customWidth="1"/>
    <col min="8203" max="8203" width="16.7109375" style="1" customWidth="1"/>
    <col min="8204" max="8204" width="21.42578125" style="1" bestFit="1" customWidth="1"/>
    <col min="8205" max="8205" width="22.28515625" style="1" bestFit="1" customWidth="1"/>
    <col min="8206" max="8445" width="9.140625" style="1"/>
    <col min="8446" max="8446" width="4.28515625" style="1" customWidth="1"/>
    <col min="8447" max="8447" width="9.85546875" style="1" customWidth="1"/>
    <col min="8448" max="8448" width="55.42578125" style="1" bestFit="1" customWidth="1"/>
    <col min="8449" max="8449" width="12.85546875" style="1" customWidth="1"/>
    <col min="8450" max="8450" width="14.85546875" style="1" customWidth="1"/>
    <col min="8451" max="8451" width="14.28515625" style="1" customWidth="1"/>
    <col min="8452" max="8452" width="20.7109375" style="1" customWidth="1"/>
    <col min="8453" max="8453" width="21" style="1" customWidth="1"/>
    <col min="8454" max="8455" width="21.28515625" style="1" customWidth="1"/>
    <col min="8456" max="8457" width="22.42578125" style="1" bestFit="1" customWidth="1"/>
    <col min="8458" max="8458" width="22.28515625" style="1" bestFit="1" customWidth="1"/>
    <col min="8459" max="8459" width="16.7109375" style="1" customWidth="1"/>
    <col min="8460" max="8460" width="21.42578125" style="1" bestFit="1" customWidth="1"/>
    <col min="8461" max="8461" width="22.28515625" style="1" bestFit="1" customWidth="1"/>
    <col min="8462" max="8701" width="9.140625" style="1"/>
    <col min="8702" max="8702" width="4.28515625" style="1" customWidth="1"/>
    <col min="8703" max="8703" width="9.85546875" style="1" customWidth="1"/>
    <col min="8704" max="8704" width="55.42578125" style="1" bestFit="1" customWidth="1"/>
    <col min="8705" max="8705" width="12.85546875" style="1" customWidth="1"/>
    <col min="8706" max="8706" width="14.85546875" style="1" customWidth="1"/>
    <col min="8707" max="8707" width="14.28515625" style="1" customWidth="1"/>
    <col min="8708" max="8708" width="20.7109375" style="1" customWidth="1"/>
    <col min="8709" max="8709" width="21" style="1" customWidth="1"/>
    <col min="8710" max="8711" width="21.28515625" style="1" customWidth="1"/>
    <col min="8712" max="8713" width="22.42578125" style="1" bestFit="1" customWidth="1"/>
    <col min="8714" max="8714" width="22.28515625" style="1" bestFit="1" customWidth="1"/>
    <col min="8715" max="8715" width="16.7109375" style="1" customWidth="1"/>
    <col min="8716" max="8716" width="21.42578125" style="1" bestFit="1" customWidth="1"/>
    <col min="8717" max="8717" width="22.28515625" style="1" bestFit="1" customWidth="1"/>
    <col min="8718" max="8957" width="9.140625" style="1"/>
    <col min="8958" max="8958" width="4.28515625" style="1" customWidth="1"/>
    <col min="8959" max="8959" width="9.85546875" style="1" customWidth="1"/>
    <col min="8960" max="8960" width="55.42578125" style="1" bestFit="1" customWidth="1"/>
    <col min="8961" max="8961" width="12.85546875" style="1" customWidth="1"/>
    <col min="8962" max="8962" width="14.85546875" style="1" customWidth="1"/>
    <col min="8963" max="8963" width="14.28515625" style="1" customWidth="1"/>
    <col min="8964" max="8964" width="20.7109375" style="1" customWidth="1"/>
    <col min="8965" max="8965" width="21" style="1" customWidth="1"/>
    <col min="8966" max="8967" width="21.28515625" style="1" customWidth="1"/>
    <col min="8968" max="8969" width="22.42578125" style="1" bestFit="1" customWidth="1"/>
    <col min="8970" max="8970" width="22.28515625" style="1" bestFit="1" customWidth="1"/>
    <col min="8971" max="8971" width="16.7109375" style="1" customWidth="1"/>
    <col min="8972" max="8972" width="21.42578125" style="1" bestFit="1" customWidth="1"/>
    <col min="8973" max="8973" width="22.28515625" style="1" bestFit="1" customWidth="1"/>
    <col min="8974" max="9213" width="9.140625" style="1"/>
    <col min="9214" max="9214" width="4.28515625" style="1" customWidth="1"/>
    <col min="9215" max="9215" width="9.85546875" style="1" customWidth="1"/>
    <col min="9216" max="9216" width="55.42578125" style="1" bestFit="1" customWidth="1"/>
    <col min="9217" max="9217" width="12.85546875" style="1" customWidth="1"/>
    <col min="9218" max="9218" width="14.85546875" style="1" customWidth="1"/>
    <col min="9219" max="9219" width="14.28515625" style="1" customWidth="1"/>
    <col min="9220" max="9220" width="20.7109375" style="1" customWidth="1"/>
    <col min="9221" max="9221" width="21" style="1" customWidth="1"/>
    <col min="9222" max="9223" width="21.28515625" style="1" customWidth="1"/>
    <col min="9224" max="9225" width="22.42578125" style="1" bestFit="1" customWidth="1"/>
    <col min="9226" max="9226" width="22.28515625" style="1" bestFit="1" customWidth="1"/>
    <col min="9227" max="9227" width="16.7109375" style="1" customWidth="1"/>
    <col min="9228" max="9228" width="21.42578125" style="1" bestFit="1" customWidth="1"/>
    <col min="9229" max="9229" width="22.28515625" style="1" bestFit="1" customWidth="1"/>
    <col min="9230" max="9469" width="9.140625" style="1"/>
    <col min="9470" max="9470" width="4.28515625" style="1" customWidth="1"/>
    <col min="9471" max="9471" width="9.85546875" style="1" customWidth="1"/>
    <col min="9472" max="9472" width="55.42578125" style="1" bestFit="1" customWidth="1"/>
    <col min="9473" max="9473" width="12.85546875" style="1" customWidth="1"/>
    <col min="9474" max="9474" width="14.85546875" style="1" customWidth="1"/>
    <col min="9475" max="9475" width="14.28515625" style="1" customWidth="1"/>
    <col min="9476" max="9476" width="20.7109375" style="1" customWidth="1"/>
    <col min="9477" max="9477" width="21" style="1" customWidth="1"/>
    <col min="9478" max="9479" width="21.28515625" style="1" customWidth="1"/>
    <col min="9480" max="9481" width="22.42578125" style="1" bestFit="1" customWidth="1"/>
    <col min="9482" max="9482" width="22.28515625" style="1" bestFit="1" customWidth="1"/>
    <col min="9483" max="9483" width="16.7109375" style="1" customWidth="1"/>
    <col min="9484" max="9484" width="21.42578125" style="1" bestFit="1" customWidth="1"/>
    <col min="9485" max="9485" width="22.28515625" style="1" bestFit="1" customWidth="1"/>
    <col min="9486" max="9725" width="9.140625" style="1"/>
    <col min="9726" max="9726" width="4.28515625" style="1" customWidth="1"/>
    <col min="9727" max="9727" width="9.85546875" style="1" customWidth="1"/>
    <col min="9728" max="9728" width="55.42578125" style="1" bestFit="1" customWidth="1"/>
    <col min="9729" max="9729" width="12.85546875" style="1" customWidth="1"/>
    <col min="9730" max="9730" width="14.85546875" style="1" customWidth="1"/>
    <col min="9731" max="9731" width="14.28515625" style="1" customWidth="1"/>
    <col min="9732" max="9732" width="20.7109375" style="1" customWidth="1"/>
    <col min="9733" max="9733" width="21" style="1" customWidth="1"/>
    <col min="9734" max="9735" width="21.28515625" style="1" customWidth="1"/>
    <col min="9736" max="9737" width="22.42578125" style="1" bestFit="1" customWidth="1"/>
    <col min="9738" max="9738" width="22.28515625" style="1" bestFit="1" customWidth="1"/>
    <col min="9739" max="9739" width="16.7109375" style="1" customWidth="1"/>
    <col min="9740" max="9740" width="21.42578125" style="1" bestFit="1" customWidth="1"/>
    <col min="9741" max="9741" width="22.28515625" style="1" bestFit="1" customWidth="1"/>
    <col min="9742" max="9981" width="9.140625" style="1"/>
    <col min="9982" max="9982" width="4.28515625" style="1" customWidth="1"/>
    <col min="9983" max="9983" width="9.85546875" style="1" customWidth="1"/>
    <col min="9984" max="9984" width="55.42578125" style="1" bestFit="1" customWidth="1"/>
    <col min="9985" max="9985" width="12.85546875" style="1" customWidth="1"/>
    <col min="9986" max="9986" width="14.85546875" style="1" customWidth="1"/>
    <col min="9987" max="9987" width="14.28515625" style="1" customWidth="1"/>
    <col min="9988" max="9988" width="20.7109375" style="1" customWidth="1"/>
    <col min="9989" max="9989" width="21" style="1" customWidth="1"/>
    <col min="9990" max="9991" width="21.28515625" style="1" customWidth="1"/>
    <col min="9992" max="9993" width="22.42578125" style="1" bestFit="1" customWidth="1"/>
    <col min="9994" max="9994" width="22.28515625" style="1" bestFit="1" customWidth="1"/>
    <col min="9995" max="9995" width="16.7109375" style="1" customWidth="1"/>
    <col min="9996" max="9996" width="21.42578125" style="1" bestFit="1" customWidth="1"/>
    <col min="9997" max="9997" width="22.28515625" style="1" bestFit="1" customWidth="1"/>
    <col min="9998" max="10237" width="9.140625" style="1"/>
    <col min="10238" max="10238" width="4.28515625" style="1" customWidth="1"/>
    <col min="10239" max="10239" width="9.85546875" style="1" customWidth="1"/>
    <col min="10240" max="10240" width="55.42578125" style="1" bestFit="1" customWidth="1"/>
    <col min="10241" max="10241" width="12.85546875" style="1" customWidth="1"/>
    <col min="10242" max="10242" width="14.85546875" style="1" customWidth="1"/>
    <col min="10243" max="10243" width="14.28515625" style="1" customWidth="1"/>
    <col min="10244" max="10244" width="20.7109375" style="1" customWidth="1"/>
    <col min="10245" max="10245" width="21" style="1" customWidth="1"/>
    <col min="10246" max="10247" width="21.28515625" style="1" customWidth="1"/>
    <col min="10248" max="10249" width="22.42578125" style="1" bestFit="1" customWidth="1"/>
    <col min="10250" max="10250" width="22.28515625" style="1" bestFit="1" customWidth="1"/>
    <col min="10251" max="10251" width="16.7109375" style="1" customWidth="1"/>
    <col min="10252" max="10252" width="21.42578125" style="1" bestFit="1" customWidth="1"/>
    <col min="10253" max="10253" width="22.28515625" style="1" bestFit="1" customWidth="1"/>
    <col min="10254" max="10493" width="9.140625" style="1"/>
    <col min="10494" max="10494" width="4.28515625" style="1" customWidth="1"/>
    <col min="10495" max="10495" width="9.85546875" style="1" customWidth="1"/>
    <col min="10496" max="10496" width="55.42578125" style="1" bestFit="1" customWidth="1"/>
    <col min="10497" max="10497" width="12.85546875" style="1" customWidth="1"/>
    <col min="10498" max="10498" width="14.85546875" style="1" customWidth="1"/>
    <col min="10499" max="10499" width="14.28515625" style="1" customWidth="1"/>
    <col min="10500" max="10500" width="20.7109375" style="1" customWidth="1"/>
    <col min="10501" max="10501" width="21" style="1" customWidth="1"/>
    <col min="10502" max="10503" width="21.28515625" style="1" customWidth="1"/>
    <col min="10504" max="10505" width="22.42578125" style="1" bestFit="1" customWidth="1"/>
    <col min="10506" max="10506" width="22.28515625" style="1" bestFit="1" customWidth="1"/>
    <col min="10507" max="10507" width="16.7109375" style="1" customWidth="1"/>
    <col min="10508" max="10508" width="21.42578125" style="1" bestFit="1" customWidth="1"/>
    <col min="10509" max="10509" width="22.28515625" style="1" bestFit="1" customWidth="1"/>
    <col min="10510" max="10749" width="9.140625" style="1"/>
    <col min="10750" max="10750" width="4.28515625" style="1" customWidth="1"/>
    <col min="10751" max="10751" width="9.85546875" style="1" customWidth="1"/>
    <col min="10752" max="10752" width="55.42578125" style="1" bestFit="1" customWidth="1"/>
    <col min="10753" max="10753" width="12.85546875" style="1" customWidth="1"/>
    <col min="10754" max="10754" width="14.85546875" style="1" customWidth="1"/>
    <col min="10755" max="10755" width="14.28515625" style="1" customWidth="1"/>
    <col min="10756" max="10756" width="20.7109375" style="1" customWidth="1"/>
    <col min="10757" max="10757" width="21" style="1" customWidth="1"/>
    <col min="10758" max="10759" width="21.28515625" style="1" customWidth="1"/>
    <col min="10760" max="10761" width="22.42578125" style="1" bestFit="1" customWidth="1"/>
    <col min="10762" max="10762" width="22.28515625" style="1" bestFit="1" customWidth="1"/>
    <col min="10763" max="10763" width="16.7109375" style="1" customWidth="1"/>
    <col min="10764" max="10764" width="21.42578125" style="1" bestFit="1" customWidth="1"/>
    <col min="10765" max="10765" width="22.28515625" style="1" bestFit="1" customWidth="1"/>
    <col min="10766" max="11005" width="9.140625" style="1"/>
    <col min="11006" max="11006" width="4.28515625" style="1" customWidth="1"/>
    <col min="11007" max="11007" width="9.85546875" style="1" customWidth="1"/>
    <col min="11008" max="11008" width="55.42578125" style="1" bestFit="1" customWidth="1"/>
    <col min="11009" max="11009" width="12.85546875" style="1" customWidth="1"/>
    <col min="11010" max="11010" width="14.85546875" style="1" customWidth="1"/>
    <col min="11011" max="11011" width="14.28515625" style="1" customWidth="1"/>
    <col min="11012" max="11012" width="20.7109375" style="1" customWidth="1"/>
    <col min="11013" max="11013" width="21" style="1" customWidth="1"/>
    <col min="11014" max="11015" width="21.28515625" style="1" customWidth="1"/>
    <col min="11016" max="11017" width="22.42578125" style="1" bestFit="1" customWidth="1"/>
    <col min="11018" max="11018" width="22.28515625" style="1" bestFit="1" customWidth="1"/>
    <col min="11019" max="11019" width="16.7109375" style="1" customWidth="1"/>
    <col min="11020" max="11020" width="21.42578125" style="1" bestFit="1" customWidth="1"/>
    <col min="11021" max="11021" width="22.28515625" style="1" bestFit="1" customWidth="1"/>
    <col min="11022" max="11261" width="9.140625" style="1"/>
    <col min="11262" max="11262" width="4.28515625" style="1" customWidth="1"/>
    <col min="11263" max="11263" width="9.85546875" style="1" customWidth="1"/>
    <col min="11264" max="11264" width="55.42578125" style="1" bestFit="1" customWidth="1"/>
    <col min="11265" max="11265" width="12.85546875" style="1" customWidth="1"/>
    <col min="11266" max="11266" width="14.85546875" style="1" customWidth="1"/>
    <col min="11267" max="11267" width="14.28515625" style="1" customWidth="1"/>
    <col min="11268" max="11268" width="20.7109375" style="1" customWidth="1"/>
    <col min="11269" max="11269" width="21" style="1" customWidth="1"/>
    <col min="11270" max="11271" width="21.28515625" style="1" customWidth="1"/>
    <col min="11272" max="11273" width="22.42578125" style="1" bestFit="1" customWidth="1"/>
    <col min="11274" max="11274" width="22.28515625" style="1" bestFit="1" customWidth="1"/>
    <col min="11275" max="11275" width="16.7109375" style="1" customWidth="1"/>
    <col min="11276" max="11276" width="21.42578125" style="1" bestFit="1" customWidth="1"/>
    <col min="11277" max="11277" width="22.28515625" style="1" bestFit="1" customWidth="1"/>
    <col min="11278" max="11517" width="9.140625" style="1"/>
    <col min="11518" max="11518" width="4.28515625" style="1" customWidth="1"/>
    <col min="11519" max="11519" width="9.85546875" style="1" customWidth="1"/>
    <col min="11520" max="11520" width="55.42578125" style="1" bestFit="1" customWidth="1"/>
    <col min="11521" max="11521" width="12.85546875" style="1" customWidth="1"/>
    <col min="11522" max="11522" width="14.85546875" style="1" customWidth="1"/>
    <col min="11523" max="11523" width="14.28515625" style="1" customWidth="1"/>
    <col min="11524" max="11524" width="20.7109375" style="1" customWidth="1"/>
    <col min="11525" max="11525" width="21" style="1" customWidth="1"/>
    <col min="11526" max="11527" width="21.28515625" style="1" customWidth="1"/>
    <col min="11528" max="11529" width="22.42578125" style="1" bestFit="1" customWidth="1"/>
    <col min="11530" max="11530" width="22.28515625" style="1" bestFit="1" customWidth="1"/>
    <col min="11531" max="11531" width="16.7109375" style="1" customWidth="1"/>
    <col min="11532" max="11532" width="21.42578125" style="1" bestFit="1" customWidth="1"/>
    <col min="11533" max="11533" width="22.28515625" style="1" bestFit="1" customWidth="1"/>
    <col min="11534" max="11773" width="9.140625" style="1"/>
    <col min="11774" max="11774" width="4.28515625" style="1" customWidth="1"/>
    <col min="11775" max="11775" width="9.85546875" style="1" customWidth="1"/>
    <col min="11776" max="11776" width="55.42578125" style="1" bestFit="1" customWidth="1"/>
    <col min="11777" max="11777" width="12.85546875" style="1" customWidth="1"/>
    <col min="11778" max="11778" width="14.85546875" style="1" customWidth="1"/>
    <col min="11779" max="11779" width="14.28515625" style="1" customWidth="1"/>
    <col min="11780" max="11780" width="20.7109375" style="1" customWidth="1"/>
    <col min="11781" max="11781" width="21" style="1" customWidth="1"/>
    <col min="11782" max="11783" width="21.28515625" style="1" customWidth="1"/>
    <col min="11784" max="11785" width="22.42578125" style="1" bestFit="1" customWidth="1"/>
    <col min="11786" max="11786" width="22.28515625" style="1" bestFit="1" customWidth="1"/>
    <col min="11787" max="11787" width="16.7109375" style="1" customWidth="1"/>
    <col min="11788" max="11788" width="21.42578125" style="1" bestFit="1" customWidth="1"/>
    <col min="11789" max="11789" width="22.28515625" style="1" bestFit="1" customWidth="1"/>
    <col min="11790" max="12029" width="9.140625" style="1"/>
    <col min="12030" max="12030" width="4.28515625" style="1" customWidth="1"/>
    <col min="12031" max="12031" width="9.85546875" style="1" customWidth="1"/>
    <col min="12032" max="12032" width="55.42578125" style="1" bestFit="1" customWidth="1"/>
    <col min="12033" max="12033" width="12.85546875" style="1" customWidth="1"/>
    <col min="12034" max="12034" width="14.85546875" style="1" customWidth="1"/>
    <col min="12035" max="12035" width="14.28515625" style="1" customWidth="1"/>
    <col min="12036" max="12036" width="20.7109375" style="1" customWidth="1"/>
    <col min="12037" max="12037" width="21" style="1" customWidth="1"/>
    <col min="12038" max="12039" width="21.28515625" style="1" customWidth="1"/>
    <col min="12040" max="12041" width="22.42578125" style="1" bestFit="1" customWidth="1"/>
    <col min="12042" max="12042" width="22.28515625" style="1" bestFit="1" customWidth="1"/>
    <col min="12043" max="12043" width="16.7109375" style="1" customWidth="1"/>
    <col min="12044" max="12044" width="21.42578125" style="1" bestFit="1" customWidth="1"/>
    <col min="12045" max="12045" width="22.28515625" style="1" bestFit="1" customWidth="1"/>
    <col min="12046" max="12285" width="9.140625" style="1"/>
    <col min="12286" max="12286" width="4.28515625" style="1" customWidth="1"/>
    <col min="12287" max="12287" width="9.85546875" style="1" customWidth="1"/>
    <col min="12288" max="12288" width="55.42578125" style="1" bestFit="1" customWidth="1"/>
    <col min="12289" max="12289" width="12.85546875" style="1" customWidth="1"/>
    <col min="12290" max="12290" width="14.85546875" style="1" customWidth="1"/>
    <col min="12291" max="12291" width="14.28515625" style="1" customWidth="1"/>
    <col min="12292" max="12292" width="20.7109375" style="1" customWidth="1"/>
    <col min="12293" max="12293" width="21" style="1" customWidth="1"/>
    <col min="12294" max="12295" width="21.28515625" style="1" customWidth="1"/>
    <col min="12296" max="12297" width="22.42578125" style="1" bestFit="1" customWidth="1"/>
    <col min="12298" max="12298" width="22.28515625" style="1" bestFit="1" customWidth="1"/>
    <col min="12299" max="12299" width="16.7109375" style="1" customWidth="1"/>
    <col min="12300" max="12300" width="21.42578125" style="1" bestFit="1" customWidth="1"/>
    <col min="12301" max="12301" width="22.28515625" style="1" bestFit="1" customWidth="1"/>
    <col min="12302" max="12541" width="9.140625" style="1"/>
    <col min="12542" max="12542" width="4.28515625" style="1" customWidth="1"/>
    <col min="12543" max="12543" width="9.85546875" style="1" customWidth="1"/>
    <col min="12544" max="12544" width="55.42578125" style="1" bestFit="1" customWidth="1"/>
    <col min="12545" max="12545" width="12.85546875" style="1" customWidth="1"/>
    <col min="12546" max="12546" width="14.85546875" style="1" customWidth="1"/>
    <col min="12547" max="12547" width="14.28515625" style="1" customWidth="1"/>
    <col min="12548" max="12548" width="20.7109375" style="1" customWidth="1"/>
    <col min="12549" max="12549" width="21" style="1" customWidth="1"/>
    <col min="12550" max="12551" width="21.28515625" style="1" customWidth="1"/>
    <col min="12552" max="12553" width="22.42578125" style="1" bestFit="1" customWidth="1"/>
    <col min="12554" max="12554" width="22.28515625" style="1" bestFit="1" customWidth="1"/>
    <col min="12555" max="12555" width="16.7109375" style="1" customWidth="1"/>
    <col min="12556" max="12556" width="21.42578125" style="1" bestFit="1" customWidth="1"/>
    <col min="12557" max="12557" width="22.28515625" style="1" bestFit="1" customWidth="1"/>
    <col min="12558" max="12797" width="9.140625" style="1"/>
    <col min="12798" max="12798" width="4.28515625" style="1" customWidth="1"/>
    <col min="12799" max="12799" width="9.85546875" style="1" customWidth="1"/>
    <col min="12800" max="12800" width="55.42578125" style="1" bestFit="1" customWidth="1"/>
    <col min="12801" max="12801" width="12.85546875" style="1" customWidth="1"/>
    <col min="12802" max="12802" width="14.85546875" style="1" customWidth="1"/>
    <col min="12803" max="12803" width="14.28515625" style="1" customWidth="1"/>
    <col min="12804" max="12804" width="20.7109375" style="1" customWidth="1"/>
    <col min="12805" max="12805" width="21" style="1" customWidth="1"/>
    <col min="12806" max="12807" width="21.28515625" style="1" customWidth="1"/>
    <col min="12808" max="12809" width="22.42578125" style="1" bestFit="1" customWidth="1"/>
    <col min="12810" max="12810" width="22.28515625" style="1" bestFit="1" customWidth="1"/>
    <col min="12811" max="12811" width="16.7109375" style="1" customWidth="1"/>
    <col min="12812" max="12812" width="21.42578125" style="1" bestFit="1" customWidth="1"/>
    <col min="12813" max="12813" width="22.28515625" style="1" bestFit="1" customWidth="1"/>
    <col min="12814" max="13053" width="9.140625" style="1"/>
    <col min="13054" max="13054" width="4.28515625" style="1" customWidth="1"/>
    <col min="13055" max="13055" width="9.85546875" style="1" customWidth="1"/>
    <col min="13056" max="13056" width="55.42578125" style="1" bestFit="1" customWidth="1"/>
    <col min="13057" max="13057" width="12.85546875" style="1" customWidth="1"/>
    <col min="13058" max="13058" width="14.85546875" style="1" customWidth="1"/>
    <col min="13059" max="13059" width="14.28515625" style="1" customWidth="1"/>
    <col min="13060" max="13060" width="20.7109375" style="1" customWidth="1"/>
    <col min="13061" max="13061" width="21" style="1" customWidth="1"/>
    <col min="13062" max="13063" width="21.28515625" style="1" customWidth="1"/>
    <col min="13064" max="13065" width="22.42578125" style="1" bestFit="1" customWidth="1"/>
    <col min="13066" max="13066" width="22.28515625" style="1" bestFit="1" customWidth="1"/>
    <col min="13067" max="13067" width="16.7109375" style="1" customWidth="1"/>
    <col min="13068" max="13068" width="21.42578125" style="1" bestFit="1" customWidth="1"/>
    <col min="13069" max="13069" width="22.28515625" style="1" bestFit="1" customWidth="1"/>
    <col min="13070" max="13309" width="9.140625" style="1"/>
    <col min="13310" max="13310" width="4.28515625" style="1" customWidth="1"/>
    <col min="13311" max="13311" width="9.85546875" style="1" customWidth="1"/>
    <col min="13312" max="13312" width="55.42578125" style="1" bestFit="1" customWidth="1"/>
    <col min="13313" max="13313" width="12.85546875" style="1" customWidth="1"/>
    <col min="13314" max="13314" width="14.85546875" style="1" customWidth="1"/>
    <col min="13315" max="13315" width="14.28515625" style="1" customWidth="1"/>
    <col min="13316" max="13316" width="20.7109375" style="1" customWidth="1"/>
    <col min="13317" max="13317" width="21" style="1" customWidth="1"/>
    <col min="13318" max="13319" width="21.28515625" style="1" customWidth="1"/>
    <col min="13320" max="13321" width="22.42578125" style="1" bestFit="1" customWidth="1"/>
    <col min="13322" max="13322" width="22.28515625" style="1" bestFit="1" customWidth="1"/>
    <col min="13323" max="13323" width="16.7109375" style="1" customWidth="1"/>
    <col min="13324" max="13324" width="21.42578125" style="1" bestFit="1" customWidth="1"/>
    <col min="13325" max="13325" width="22.28515625" style="1" bestFit="1" customWidth="1"/>
    <col min="13326" max="13565" width="9.140625" style="1"/>
    <col min="13566" max="13566" width="4.28515625" style="1" customWidth="1"/>
    <col min="13567" max="13567" width="9.85546875" style="1" customWidth="1"/>
    <col min="13568" max="13568" width="55.42578125" style="1" bestFit="1" customWidth="1"/>
    <col min="13569" max="13569" width="12.85546875" style="1" customWidth="1"/>
    <col min="13570" max="13570" width="14.85546875" style="1" customWidth="1"/>
    <col min="13571" max="13571" width="14.28515625" style="1" customWidth="1"/>
    <col min="13572" max="13572" width="20.7109375" style="1" customWidth="1"/>
    <col min="13573" max="13573" width="21" style="1" customWidth="1"/>
    <col min="13574" max="13575" width="21.28515625" style="1" customWidth="1"/>
    <col min="13576" max="13577" width="22.42578125" style="1" bestFit="1" customWidth="1"/>
    <col min="13578" max="13578" width="22.28515625" style="1" bestFit="1" customWidth="1"/>
    <col min="13579" max="13579" width="16.7109375" style="1" customWidth="1"/>
    <col min="13580" max="13580" width="21.42578125" style="1" bestFit="1" customWidth="1"/>
    <col min="13581" max="13581" width="22.28515625" style="1" bestFit="1" customWidth="1"/>
    <col min="13582" max="13821" width="9.140625" style="1"/>
    <col min="13822" max="13822" width="4.28515625" style="1" customWidth="1"/>
    <col min="13823" max="13823" width="9.85546875" style="1" customWidth="1"/>
    <col min="13824" max="13824" width="55.42578125" style="1" bestFit="1" customWidth="1"/>
    <col min="13825" max="13825" width="12.85546875" style="1" customWidth="1"/>
    <col min="13826" max="13826" width="14.85546875" style="1" customWidth="1"/>
    <col min="13827" max="13827" width="14.28515625" style="1" customWidth="1"/>
    <col min="13828" max="13828" width="20.7109375" style="1" customWidth="1"/>
    <col min="13829" max="13829" width="21" style="1" customWidth="1"/>
    <col min="13830" max="13831" width="21.28515625" style="1" customWidth="1"/>
    <col min="13832" max="13833" width="22.42578125" style="1" bestFit="1" customWidth="1"/>
    <col min="13834" max="13834" width="22.28515625" style="1" bestFit="1" customWidth="1"/>
    <col min="13835" max="13835" width="16.7109375" style="1" customWidth="1"/>
    <col min="13836" max="13836" width="21.42578125" style="1" bestFit="1" customWidth="1"/>
    <col min="13837" max="13837" width="22.28515625" style="1" bestFit="1" customWidth="1"/>
    <col min="13838" max="14077" width="9.140625" style="1"/>
    <col min="14078" max="14078" width="4.28515625" style="1" customWidth="1"/>
    <col min="14079" max="14079" width="9.85546875" style="1" customWidth="1"/>
    <col min="14080" max="14080" width="55.42578125" style="1" bestFit="1" customWidth="1"/>
    <col min="14081" max="14081" width="12.85546875" style="1" customWidth="1"/>
    <col min="14082" max="14082" width="14.85546875" style="1" customWidth="1"/>
    <col min="14083" max="14083" width="14.28515625" style="1" customWidth="1"/>
    <col min="14084" max="14084" width="20.7109375" style="1" customWidth="1"/>
    <col min="14085" max="14085" width="21" style="1" customWidth="1"/>
    <col min="14086" max="14087" width="21.28515625" style="1" customWidth="1"/>
    <col min="14088" max="14089" width="22.42578125" style="1" bestFit="1" customWidth="1"/>
    <col min="14090" max="14090" width="22.28515625" style="1" bestFit="1" customWidth="1"/>
    <col min="14091" max="14091" width="16.7109375" style="1" customWidth="1"/>
    <col min="14092" max="14092" width="21.42578125" style="1" bestFit="1" customWidth="1"/>
    <col min="14093" max="14093" width="22.28515625" style="1" bestFit="1" customWidth="1"/>
    <col min="14094" max="14333" width="9.140625" style="1"/>
    <col min="14334" max="14334" width="4.28515625" style="1" customWidth="1"/>
    <col min="14335" max="14335" width="9.85546875" style="1" customWidth="1"/>
    <col min="14336" max="14336" width="55.42578125" style="1" bestFit="1" customWidth="1"/>
    <col min="14337" max="14337" width="12.85546875" style="1" customWidth="1"/>
    <col min="14338" max="14338" width="14.85546875" style="1" customWidth="1"/>
    <col min="14339" max="14339" width="14.28515625" style="1" customWidth="1"/>
    <col min="14340" max="14340" width="20.7109375" style="1" customWidth="1"/>
    <col min="14341" max="14341" width="21" style="1" customWidth="1"/>
    <col min="14342" max="14343" width="21.28515625" style="1" customWidth="1"/>
    <col min="14344" max="14345" width="22.42578125" style="1" bestFit="1" customWidth="1"/>
    <col min="14346" max="14346" width="22.28515625" style="1" bestFit="1" customWidth="1"/>
    <col min="14347" max="14347" width="16.7109375" style="1" customWidth="1"/>
    <col min="14348" max="14348" width="21.42578125" style="1" bestFit="1" customWidth="1"/>
    <col min="14349" max="14349" width="22.28515625" style="1" bestFit="1" customWidth="1"/>
    <col min="14350" max="14589" width="9.140625" style="1"/>
    <col min="14590" max="14590" width="4.28515625" style="1" customWidth="1"/>
    <col min="14591" max="14591" width="9.85546875" style="1" customWidth="1"/>
    <col min="14592" max="14592" width="55.42578125" style="1" bestFit="1" customWidth="1"/>
    <col min="14593" max="14593" width="12.85546875" style="1" customWidth="1"/>
    <col min="14594" max="14594" width="14.85546875" style="1" customWidth="1"/>
    <col min="14595" max="14595" width="14.28515625" style="1" customWidth="1"/>
    <col min="14596" max="14596" width="20.7109375" style="1" customWidth="1"/>
    <col min="14597" max="14597" width="21" style="1" customWidth="1"/>
    <col min="14598" max="14599" width="21.28515625" style="1" customWidth="1"/>
    <col min="14600" max="14601" width="22.42578125" style="1" bestFit="1" customWidth="1"/>
    <col min="14602" max="14602" width="22.28515625" style="1" bestFit="1" customWidth="1"/>
    <col min="14603" max="14603" width="16.7109375" style="1" customWidth="1"/>
    <col min="14604" max="14604" width="21.42578125" style="1" bestFit="1" customWidth="1"/>
    <col min="14605" max="14605" width="22.28515625" style="1" bestFit="1" customWidth="1"/>
    <col min="14606" max="14845" width="9.140625" style="1"/>
    <col min="14846" max="14846" width="4.28515625" style="1" customWidth="1"/>
    <col min="14847" max="14847" width="9.85546875" style="1" customWidth="1"/>
    <col min="14848" max="14848" width="55.42578125" style="1" bestFit="1" customWidth="1"/>
    <col min="14849" max="14849" width="12.85546875" style="1" customWidth="1"/>
    <col min="14850" max="14850" width="14.85546875" style="1" customWidth="1"/>
    <col min="14851" max="14851" width="14.28515625" style="1" customWidth="1"/>
    <col min="14852" max="14852" width="20.7109375" style="1" customWidth="1"/>
    <col min="14853" max="14853" width="21" style="1" customWidth="1"/>
    <col min="14854" max="14855" width="21.28515625" style="1" customWidth="1"/>
    <col min="14856" max="14857" width="22.42578125" style="1" bestFit="1" customWidth="1"/>
    <col min="14858" max="14858" width="22.28515625" style="1" bestFit="1" customWidth="1"/>
    <col min="14859" max="14859" width="16.7109375" style="1" customWidth="1"/>
    <col min="14860" max="14860" width="21.42578125" style="1" bestFit="1" customWidth="1"/>
    <col min="14861" max="14861" width="22.28515625" style="1" bestFit="1" customWidth="1"/>
    <col min="14862" max="15101" width="9.140625" style="1"/>
    <col min="15102" max="15102" width="4.28515625" style="1" customWidth="1"/>
    <col min="15103" max="15103" width="9.85546875" style="1" customWidth="1"/>
    <col min="15104" max="15104" width="55.42578125" style="1" bestFit="1" customWidth="1"/>
    <col min="15105" max="15105" width="12.85546875" style="1" customWidth="1"/>
    <col min="15106" max="15106" width="14.85546875" style="1" customWidth="1"/>
    <col min="15107" max="15107" width="14.28515625" style="1" customWidth="1"/>
    <col min="15108" max="15108" width="20.7109375" style="1" customWidth="1"/>
    <col min="15109" max="15109" width="21" style="1" customWidth="1"/>
    <col min="15110" max="15111" width="21.28515625" style="1" customWidth="1"/>
    <col min="15112" max="15113" width="22.42578125" style="1" bestFit="1" customWidth="1"/>
    <col min="15114" max="15114" width="22.28515625" style="1" bestFit="1" customWidth="1"/>
    <col min="15115" max="15115" width="16.7109375" style="1" customWidth="1"/>
    <col min="15116" max="15116" width="21.42578125" style="1" bestFit="1" customWidth="1"/>
    <col min="15117" max="15117" width="22.28515625" style="1" bestFit="1" customWidth="1"/>
    <col min="15118" max="15357" width="9.140625" style="1"/>
    <col min="15358" max="15358" width="4.28515625" style="1" customWidth="1"/>
    <col min="15359" max="15359" width="9.85546875" style="1" customWidth="1"/>
    <col min="15360" max="15360" width="55.42578125" style="1" bestFit="1" customWidth="1"/>
    <col min="15361" max="15361" width="12.85546875" style="1" customWidth="1"/>
    <col min="15362" max="15362" width="14.85546875" style="1" customWidth="1"/>
    <col min="15363" max="15363" width="14.28515625" style="1" customWidth="1"/>
    <col min="15364" max="15364" width="20.7109375" style="1" customWidth="1"/>
    <col min="15365" max="15365" width="21" style="1" customWidth="1"/>
    <col min="15366" max="15367" width="21.28515625" style="1" customWidth="1"/>
    <col min="15368" max="15369" width="22.42578125" style="1" bestFit="1" customWidth="1"/>
    <col min="15370" max="15370" width="22.28515625" style="1" bestFit="1" customWidth="1"/>
    <col min="15371" max="15371" width="16.7109375" style="1" customWidth="1"/>
    <col min="15372" max="15372" width="21.42578125" style="1" bestFit="1" customWidth="1"/>
    <col min="15373" max="15373" width="22.28515625" style="1" bestFit="1" customWidth="1"/>
    <col min="15374" max="15613" width="9.140625" style="1"/>
    <col min="15614" max="15614" width="4.28515625" style="1" customWidth="1"/>
    <col min="15615" max="15615" width="9.85546875" style="1" customWidth="1"/>
    <col min="15616" max="15616" width="55.42578125" style="1" bestFit="1" customWidth="1"/>
    <col min="15617" max="15617" width="12.85546875" style="1" customWidth="1"/>
    <col min="15618" max="15618" width="14.85546875" style="1" customWidth="1"/>
    <col min="15619" max="15619" width="14.28515625" style="1" customWidth="1"/>
    <col min="15620" max="15620" width="20.7109375" style="1" customWidth="1"/>
    <col min="15621" max="15621" width="21" style="1" customWidth="1"/>
    <col min="15622" max="15623" width="21.28515625" style="1" customWidth="1"/>
    <col min="15624" max="15625" width="22.42578125" style="1" bestFit="1" customWidth="1"/>
    <col min="15626" max="15626" width="22.28515625" style="1" bestFit="1" customWidth="1"/>
    <col min="15627" max="15627" width="16.7109375" style="1" customWidth="1"/>
    <col min="15628" max="15628" width="21.42578125" style="1" bestFit="1" customWidth="1"/>
    <col min="15629" max="15629" width="22.28515625" style="1" bestFit="1" customWidth="1"/>
    <col min="15630" max="15869" width="9.140625" style="1"/>
    <col min="15870" max="15870" width="4.28515625" style="1" customWidth="1"/>
    <col min="15871" max="15871" width="9.85546875" style="1" customWidth="1"/>
    <col min="15872" max="15872" width="55.42578125" style="1" bestFit="1" customWidth="1"/>
    <col min="15873" max="15873" width="12.85546875" style="1" customWidth="1"/>
    <col min="15874" max="15874" width="14.85546875" style="1" customWidth="1"/>
    <col min="15875" max="15875" width="14.28515625" style="1" customWidth="1"/>
    <col min="15876" max="15876" width="20.7109375" style="1" customWidth="1"/>
    <col min="15877" max="15877" width="21" style="1" customWidth="1"/>
    <col min="15878" max="15879" width="21.28515625" style="1" customWidth="1"/>
    <col min="15880" max="15881" width="22.42578125" style="1" bestFit="1" customWidth="1"/>
    <col min="15882" max="15882" width="22.28515625" style="1" bestFit="1" customWidth="1"/>
    <col min="15883" max="15883" width="16.7109375" style="1" customWidth="1"/>
    <col min="15884" max="15884" width="21.42578125" style="1" bestFit="1" customWidth="1"/>
    <col min="15885" max="15885" width="22.28515625" style="1" bestFit="1" customWidth="1"/>
    <col min="15886" max="16125" width="9.140625" style="1"/>
    <col min="16126" max="16126" width="4.28515625" style="1" customWidth="1"/>
    <col min="16127" max="16127" width="9.85546875" style="1" customWidth="1"/>
    <col min="16128" max="16128" width="55.42578125" style="1" bestFit="1" customWidth="1"/>
    <col min="16129" max="16129" width="12.85546875" style="1" customWidth="1"/>
    <col min="16130" max="16130" width="14.85546875" style="1" customWidth="1"/>
    <col min="16131" max="16131" width="14.28515625" style="1" customWidth="1"/>
    <col min="16132" max="16132" width="20.7109375" style="1" customWidth="1"/>
    <col min="16133" max="16133" width="21" style="1" customWidth="1"/>
    <col min="16134" max="16135" width="21.28515625" style="1" customWidth="1"/>
    <col min="16136" max="16137" width="22.42578125" style="1" bestFit="1" customWidth="1"/>
    <col min="16138" max="16138" width="22.28515625" style="1" bestFit="1" customWidth="1"/>
    <col min="16139" max="16139" width="16.7109375" style="1" customWidth="1"/>
    <col min="16140" max="16140" width="21.42578125" style="1" bestFit="1" customWidth="1"/>
    <col min="16141" max="16141" width="22.28515625" style="1" bestFit="1" customWidth="1"/>
    <col min="16142" max="16384" width="9.140625" style="1"/>
  </cols>
  <sheetData>
    <row r="6" spans="1:13" ht="13.9" customHeight="1" x14ac:dyDescent="0.25"/>
    <row r="7" spans="1:13" x14ac:dyDescent="0.25">
      <c r="I7" s="5"/>
    </row>
    <row r="8" spans="1:13" x14ac:dyDescent="0.25">
      <c r="H8" s="6"/>
      <c r="I8" s="7"/>
      <c r="J8" s="7"/>
    </row>
    <row r="9" spans="1:13" ht="15" customHeight="1" x14ac:dyDescent="0.25">
      <c r="B9" s="21"/>
      <c r="D9" s="40" t="s">
        <v>56</v>
      </c>
      <c r="E9" s="40"/>
      <c r="F9" s="40"/>
      <c r="G9" s="40"/>
      <c r="H9" s="40"/>
      <c r="I9" s="40"/>
      <c r="J9" s="8"/>
      <c r="K9" s="8"/>
      <c r="L9" s="8"/>
    </row>
    <row r="11" spans="1:13" ht="15" customHeight="1" thickBot="1" x14ac:dyDescent="0.3">
      <c r="J11" s="23"/>
      <c r="K11" s="37" t="s">
        <v>126</v>
      </c>
      <c r="L11" s="37"/>
    </row>
    <row r="12" spans="1:13" ht="14.45" customHeight="1" x14ac:dyDescent="0.25">
      <c r="A12" s="47" t="s">
        <v>0</v>
      </c>
      <c r="B12" s="49" t="s">
        <v>48</v>
      </c>
      <c r="C12" s="49" t="s">
        <v>49</v>
      </c>
      <c r="D12" s="49" t="s">
        <v>50</v>
      </c>
      <c r="E12" s="49"/>
      <c r="F12" s="49"/>
      <c r="G12" s="51" t="s">
        <v>125</v>
      </c>
      <c r="H12" s="51"/>
      <c r="I12" s="51"/>
      <c r="J12" s="51"/>
      <c r="K12" s="54" t="s">
        <v>120</v>
      </c>
      <c r="L12" s="55"/>
    </row>
    <row r="13" spans="1:13" s="21" customFormat="1" ht="15.75" customHeight="1" x14ac:dyDescent="0.25">
      <c r="A13" s="48"/>
      <c r="B13" s="50"/>
      <c r="C13" s="50"/>
      <c r="D13" s="50"/>
      <c r="E13" s="50"/>
      <c r="F13" s="50"/>
      <c r="G13" s="38"/>
      <c r="H13" s="38"/>
      <c r="I13" s="38"/>
      <c r="J13" s="38"/>
      <c r="K13" s="39"/>
      <c r="L13" s="45"/>
      <c r="M13" s="9"/>
    </row>
    <row r="14" spans="1:13" s="21" customFormat="1" ht="42" customHeight="1" x14ac:dyDescent="0.25">
      <c r="A14" s="48"/>
      <c r="B14" s="50"/>
      <c r="C14" s="50"/>
      <c r="D14" s="50"/>
      <c r="E14" s="50"/>
      <c r="F14" s="50"/>
      <c r="G14" s="52" t="s">
        <v>57</v>
      </c>
      <c r="H14" s="53"/>
      <c r="I14" s="53"/>
      <c r="J14" s="38" t="s">
        <v>58</v>
      </c>
      <c r="K14" s="39" t="s">
        <v>59</v>
      </c>
      <c r="L14" s="45" t="s">
        <v>60</v>
      </c>
      <c r="M14" s="9"/>
    </row>
    <row r="15" spans="1:13" s="21" customFormat="1" ht="42" customHeight="1" x14ac:dyDescent="0.25">
      <c r="A15" s="48"/>
      <c r="B15" s="50"/>
      <c r="C15" s="50"/>
      <c r="D15" s="27" t="s">
        <v>51</v>
      </c>
      <c r="E15" s="27" t="s">
        <v>52</v>
      </c>
      <c r="F15" s="27" t="s">
        <v>53</v>
      </c>
      <c r="G15" s="33" t="s">
        <v>112</v>
      </c>
      <c r="H15" s="28" t="s">
        <v>62</v>
      </c>
      <c r="I15" s="28" t="s">
        <v>61</v>
      </c>
      <c r="J15" s="38"/>
      <c r="K15" s="39"/>
      <c r="L15" s="46"/>
      <c r="M15" s="9"/>
    </row>
    <row r="16" spans="1:13" x14ac:dyDescent="0.25">
      <c r="A16" s="10">
        <v>1</v>
      </c>
      <c r="B16" s="11" t="s">
        <v>1</v>
      </c>
      <c r="C16" s="29" t="s">
        <v>73</v>
      </c>
      <c r="D16" s="12" t="s">
        <v>2</v>
      </c>
      <c r="E16" s="12" t="s">
        <v>2</v>
      </c>
      <c r="F16" s="12" t="s">
        <v>2</v>
      </c>
      <c r="G16" s="14">
        <f>VLOOKUP(B16,[2]Sheet1!$B$16:$G$70,6,0)</f>
        <v>7871875731.7299995</v>
      </c>
      <c r="H16" s="14">
        <f>VLOOKUP(B16,[1]Brokers!$B$9:$AD$69,29,0)</f>
        <v>0</v>
      </c>
      <c r="I16" s="14">
        <f>VLOOKUP(B16,[2]Sheet1!$B$16:$I$70,8,0)</f>
        <v>927086014.63999999</v>
      </c>
      <c r="J16" s="34">
        <f>VLOOKUP(B16,[2]Sheet1!$B$16:$J$70,9,0)</f>
        <v>8798961746.3699989</v>
      </c>
      <c r="K16" s="34">
        <f>VLOOKUP(B16,[2]Sheet1!$B$16:$K$70,10,0)</f>
        <v>204667209718.17996</v>
      </c>
      <c r="L16" s="30">
        <f>K16/$K$71</f>
        <v>0.24953724796822288</v>
      </c>
    </row>
    <row r="17" spans="1:13" x14ac:dyDescent="0.25">
      <c r="A17" s="10">
        <f t="shared" ref="A17:A49" si="0">+A16+1</f>
        <v>2</v>
      </c>
      <c r="B17" s="11" t="s">
        <v>7</v>
      </c>
      <c r="C17" s="29" t="s">
        <v>119</v>
      </c>
      <c r="D17" s="12" t="s">
        <v>2</v>
      </c>
      <c r="E17" s="12" t="s">
        <v>2</v>
      </c>
      <c r="F17" s="13"/>
      <c r="G17" s="14">
        <f>VLOOKUP(B17,[2]Sheet1!$B$16:$G$70,6,0)</f>
        <v>470910310.5</v>
      </c>
      <c r="H17" s="14">
        <f>VLOOKUP(B17,[1]Brokers!$B$9:$AD$69,29,0)</f>
        <v>0</v>
      </c>
      <c r="I17" s="14">
        <f>VLOOKUP(B17,[2]Sheet1!$B$16:$I$70,8,0)</f>
        <v>600000000</v>
      </c>
      <c r="J17" s="34">
        <f>VLOOKUP(B17,[2]Sheet1!$B$16:$J$70,9,0)</f>
        <v>1070910310.5</v>
      </c>
      <c r="K17" s="34">
        <f>VLOOKUP(B17,[2]Sheet1!$B$16:$K$70,10,0)</f>
        <v>151112875490.16998</v>
      </c>
      <c r="L17" s="30">
        <f>K17/$K$71</f>
        <v>0.18424197571415968</v>
      </c>
    </row>
    <row r="18" spans="1:13" x14ac:dyDescent="0.25">
      <c r="A18" s="10">
        <f t="shared" si="0"/>
        <v>3</v>
      </c>
      <c r="B18" s="11" t="s">
        <v>5</v>
      </c>
      <c r="C18" s="29" t="s">
        <v>74</v>
      </c>
      <c r="D18" s="12" t="s">
        <v>2</v>
      </c>
      <c r="E18" s="12" t="s">
        <v>2</v>
      </c>
      <c r="F18" s="12" t="s">
        <v>2</v>
      </c>
      <c r="G18" s="14">
        <f>VLOOKUP(B18,[2]Sheet1!$B$16:$G$70,6,0)</f>
        <v>1547139294.21</v>
      </c>
      <c r="H18" s="14">
        <f>VLOOKUP(B18,[1]Brokers!$B$9:$AD$69,29,0)</f>
        <v>0</v>
      </c>
      <c r="I18" s="14">
        <f>VLOOKUP(B18,[2]Sheet1!$B$16:$I$70,8,0)</f>
        <v>126448406</v>
      </c>
      <c r="J18" s="34">
        <f>VLOOKUP(B18,[2]Sheet1!$B$16:$J$70,9,0)</f>
        <v>1673587700.21</v>
      </c>
      <c r="K18" s="34">
        <f>VLOOKUP(B18,[2]Sheet1!$B$16:$K$70,10,0)</f>
        <v>150229224090.53998</v>
      </c>
      <c r="L18" s="30">
        <f>K18/$K$71</f>
        <v>0.18316459776617003</v>
      </c>
    </row>
    <row r="19" spans="1:13" s="22" customFormat="1" x14ac:dyDescent="0.25">
      <c r="A19" s="10">
        <f t="shared" si="0"/>
        <v>4</v>
      </c>
      <c r="B19" s="11" t="s">
        <v>12</v>
      </c>
      <c r="C19" s="29" t="s">
        <v>127</v>
      </c>
      <c r="D19" s="12" t="s">
        <v>2</v>
      </c>
      <c r="E19" s="12" t="s">
        <v>2</v>
      </c>
      <c r="F19" s="12" t="s">
        <v>2</v>
      </c>
      <c r="G19" s="14">
        <f>VLOOKUP(B19,[2]Sheet1!$B$16:$G$70,6,0)</f>
        <v>1108651866.27</v>
      </c>
      <c r="H19" s="14">
        <f>VLOOKUP(B19,[1]Brokers!$B$9:$AD$69,29,0)</f>
        <v>0</v>
      </c>
      <c r="I19" s="14">
        <f>VLOOKUP(B19,[2]Sheet1!$B$16:$I$70,8,0)</f>
        <v>1408132280</v>
      </c>
      <c r="J19" s="34">
        <f>VLOOKUP(B19,[2]Sheet1!$B$16:$J$70,9,0)</f>
        <v>2516784146.27</v>
      </c>
      <c r="K19" s="34">
        <f>VLOOKUP(B19,[2]Sheet1!$B$16:$K$70,10,0)</f>
        <v>103446231779.08</v>
      </c>
      <c r="L19" s="30">
        <f>K19/$K$71</f>
        <v>0.12612517670211632</v>
      </c>
      <c r="M19" s="9"/>
    </row>
    <row r="20" spans="1:13" x14ac:dyDescent="0.25">
      <c r="A20" s="10">
        <f t="shared" si="0"/>
        <v>5</v>
      </c>
      <c r="B20" s="11" t="s">
        <v>34</v>
      </c>
      <c r="C20" s="29" t="s">
        <v>81</v>
      </c>
      <c r="D20" s="12" t="s">
        <v>2</v>
      </c>
      <c r="E20" s="12" t="s">
        <v>2</v>
      </c>
      <c r="F20" s="12" t="s">
        <v>2</v>
      </c>
      <c r="G20" s="14">
        <f>VLOOKUP(B20,[2]Sheet1!$B$16:$G$70,6,0)</f>
        <v>1063692430.8499999</v>
      </c>
      <c r="H20" s="14">
        <f>VLOOKUP(B20,[1]Brokers!$B$9:$AD$69,29,0)</f>
        <v>0</v>
      </c>
      <c r="I20" s="14">
        <f>VLOOKUP(B20,[2]Sheet1!$B$16:$I$70,8,0)</f>
        <v>0</v>
      </c>
      <c r="J20" s="34">
        <f>VLOOKUP(B20,[2]Sheet1!$B$16:$J$70,9,0)</f>
        <v>1063692430.8499999</v>
      </c>
      <c r="K20" s="34">
        <f>VLOOKUP(B20,[2]Sheet1!$B$16:$K$70,10,0)</f>
        <v>60246931314.889992</v>
      </c>
      <c r="L20" s="30">
        <f>K20/$K$71</f>
        <v>7.3455115059951809E-2</v>
      </c>
    </row>
    <row r="21" spans="1:13" x14ac:dyDescent="0.25">
      <c r="A21" s="10">
        <f t="shared" si="0"/>
        <v>6</v>
      </c>
      <c r="B21" s="11" t="s">
        <v>10</v>
      </c>
      <c r="C21" s="29" t="s">
        <v>72</v>
      </c>
      <c r="D21" s="12" t="s">
        <v>2</v>
      </c>
      <c r="E21" s="12" t="s">
        <v>2</v>
      </c>
      <c r="F21" s="12" t="s">
        <v>2</v>
      </c>
      <c r="G21" s="14">
        <f>VLOOKUP(B21,[2]Sheet1!$B$16:$G$70,6,0)</f>
        <v>6332105866.3500004</v>
      </c>
      <c r="H21" s="14">
        <f>VLOOKUP(B21,[1]Brokers!$B$9:$AD$69,29,0)</f>
        <v>0</v>
      </c>
      <c r="I21" s="14">
        <f>VLOOKUP(B21,[2]Sheet1!$B$16:$I$70,8,0)</f>
        <v>283500</v>
      </c>
      <c r="J21" s="34">
        <f>VLOOKUP(B21,[2]Sheet1!$B$16:$J$70,9,0)</f>
        <v>6332389366.3500004</v>
      </c>
      <c r="K21" s="34">
        <f>VLOOKUP(B21,[2]Sheet1!$B$16:$K$70,10,0)</f>
        <v>57461083754.120003</v>
      </c>
      <c r="L21" s="30">
        <f>K21/$K$71</f>
        <v>7.0058514624880858E-2</v>
      </c>
    </row>
    <row r="22" spans="1:13" x14ac:dyDescent="0.25">
      <c r="A22" s="10">
        <f t="shared" si="0"/>
        <v>7</v>
      </c>
      <c r="B22" s="11" t="s">
        <v>64</v>
      </c>
      <c r="C22" s="29" t="s">
        <v>80</v>
      </c>
      <c r="D22" s="12" t="s">
        <v>2</v>
      </c>
      <c r="E22" s="12" t="s">
        <v>2</v>
      </c>
      <c r="F22" s="12" t="s">
        <v>2</v>
      </c>
      <c r="G22" s="14">
        <f>VLOOKUP(B22,[2]Sheet1!$B$16:$G$70,6,0)</f>
        <v>2466773331.8299999</v>
      </c>
      <c r="H22" s="14">
        <f>VLOOKUP(B22,[1]Brokers!$B$9:$AD$69,29,0)</f>
        <v>0</v>
      </c>
      <c r="I22" s="14">
        <f>VLOOKUP(B22,[2]Sheet1!$B$16:$I$70,8,0)</f>
        <v>40126000</v>
      </c>
      <c r="J22" s="34">
        <f>VLOOKUP(B22,[2]Sheet1!$B$16:$J$70,9,0)</f>
        <v>2506899331.8299999</v>
      </c>
      <c r="K22" s="34">
        <f>VLOOKUP(B22,[2]Sheet1!$B$16:$K$70,10,0)</f>
        <v>24195863123.120003</v>
      </c>
      <c r="L22" s="30">
        <f>K22/$K$71</f>
        <v>2.9500422194024076E-2</v>
      </c>
    </row>
    <row r="23" spans="1:13" x14ac:dyDescent="0.25">
      <c r="A23" s="10">
        <f t="shared" si="0"/>
        <v>8</v>
      </c>
      <c r="B23" s="11" t="s">
        <v>42</v>
      </c>
      <c r="C23" s="29" t="s">
        <v>124</v>
      </c>
      <c r="D23" s="12" t="s">
        <v>2</v>
      </c>
      <c r="E23" s="12" t="s">
        <v>2</v>
      </c>
      <c r="F23" s="12" t="s">
        <v>2</v>
      </c>
      <c r="G23" s="14">
        <f>VLOOKUP(B23,[2]Sheet1!$B$16:$G$70,6,0)</f>
        <v>281824851.45999998</v>
      </c>
      <c r="H23" s="14">
        <f>VLOOKUP(B23,[1]Brokers!$B$9:$AD$69,29,0)</f>
        <v>0</v>
      </c>
      <c r="I23" s="14">
        <f>VLOOKUP(B23,[2]Sheet1!$B$16:$I$70,8,0)</f>
        <v>23747570</v>
      </c>
      <c r="J23" s="34">
        <f>VLOOKUP(B23,[2]Sheet1!$B$16:$J$70,9,0)</f>
        <v>305572421.45999998</v>
      </c>
      <c r="K23" s="34">
        <f>VLOOKUP(B23,[2]Sheet1!$B$16:$K$70,10,0)</f>
        <v>12972616372.599998</v>
      </c>
      <c r="L23" s="30">
        <f>K23/$K$71</f>
        <v>1.5816656674137321E-2</v>
      </c>
    </row>
    <row r="24" spans="1:13" x14ac:dyDescent="0.25">
      <c r="A24" s="10">
        <f t="shared" si="0"/>
        <v>9</v>
      </c>
      <c r="B24" s="11" t="s">
        <v>69</v>
      </c>
      <c r="C24" s="29" t="s">
        <v>70</v>
      </c>
      <c r="D24" s="12" t="s">
        <v>2</v>
      </c>
      <c r="E24" s="12" t="s">
        <v>2</v>
      </c>
      <c r="F24" s="12" t="s">
        <v>2</v>
      </c>
      <c r="G24" s="14">
        <f>VLOOKUP(B24,[2]Sheet1!$B$16:$G$70,6,0)</f>
        <v>21554042.689999998</v>
      </c>
      <c r="H24" s="14">
        <f>VLOOKUP(B24,[1]Brokers!$B$9:$AD$69,29,0)</f>
        <v>0</v>
      </c>
      <c r="I24" s="14">
        <f>VLOOKUP(B24,[2]Sheet1!$B$16:$I$70,8,0)</f>
        <v>121176091</v>
      </c>
      <c r="J24" s="34">
        <f>VLOOKUP(B24,[2]Sheet1!$B$16:$J$70,9,0)</f>
        <v>142730133.69</v>
      </c>
      <c r="K24" s="34">
        <f>VLOOKUP(B24,[2]Sheet1!$B$16:$K$70,10,0)</f>
        <v>7594825845.1099997</v>
      </c>
      <c r="L24" s="30">
        <f>K24/$K$71</f>
        <v>9.2598709035819626E-3</v>
      </c>
      <c r="M24" s="1"/>
    </row>
    <row r="25" spans="1:13" x14ac:dyDescent="0.25">
      <c r="A25" s="10">
        <f t="shared" si="0"/>
        <v>10</v>
      </c>
      <c r="B25" s="11" t="s">
        <v>17</v>
      </c>
      <c r="C25" s="29" t="s">
        <v>87</v>
      </c>
      <c r="D25" s="12" t="s">
        <v>2</v>
      </c>
      <c r="E25" s="12" t="s">
        <v>2</v>
      </c>
      <c r="F25" s="13"/>
      <c r="G25" s="14">
        <f>VLOOKUP(B25,[2]Sheet1!$B$16:$G$70,6,0)</f>
        <v>16877355.25</v>
      </c>
      <c r="H25" s="14">
        <f>VLOOKUP(B25,[1]Brokers!$B$9:$AD$69,29,0)</f>
        <v>0</v>
      </c>
      <c r="I25" s="14">
        <f>VLOOKUP(B25,[2]Sheet1!$B$16:$I$70,8,0)</f>
        <v>0</v>
      </c>
      <c r="J25" s="34">
        <f>VLOOKUP(B25,[2]Sheet1!$B$16:$J$70,9,0)</f>
        <v>16877355.25</v>
      </c>
      <c r="K25" s="34">
        <f>VLOOKUP(B25,[2]Sheet1!$B$16:$K$70,10,0)</f>
        <v>6968450278.1300001</v>
      </c>
      <c r="L25" s="30">
        <f>K25/$K$71</f>
        <v>8.4961724323224484E-3</v>
      </c>
    </row>
    <row r="26" spans="1:13" x14ac:dyDescent="0.25">
      <c r="A26" s="10">
        <f t="shared" si="0"/>
        <v>11</v>
      </c>
      <c r="B26" s="11" t="s">
        <v>9</v>
      </c>
      <c r="C26" s="29" t="s">
        <v>76</v>
      </c>
      <c r="D26" s="12" t="s">
        <v>2</v>
      </c>
      <c r="E26" s="12" t="s">
        <v>2</v>
      </c>
      <c r="F26" s="12" t="s">
        <v>2</v>
      </c>
      <c r="G26" s="14">
        <f>VLOOKUP(B26,[2]Sheet1!$B$16:$G$70,6,0)</f>
        <v>99957223.229999989</v>
      </c>
      <c r="H26" s="14">
        <f>VLOOKUP(B26,[1]Brokers!$B$9:$AD$69,29,0)</f>
        <v>0</v>
      </c>
      <c r="I26" s="14">
        <f>VLOOKUP(B26,[2]Sheet1!$B$16:$I$70,8,0)</f>
        <v>1706490</v>
      </c>
      <c r="J26" s="34">
        <f>VLOOKUP(B26,[2]Sheet1!$B$16:$J$70,9,0)</f>
        <v>101663713.22999999</v>
      </c>
      <c r="K26" s="34">
        <f>VLOOKUP(B26,[2]Sheet1!$B$16:$K$70,10,0)</f>
        <v>6909389872.7900009</v>
      </c>
      <c r="L26" s="30">
        <f>K26/$K$71</f>
        <v>8.4241639702306234E-3</v>
      </c>
    </row>
    <row r="27" spans="1:13" x14ac:dyDescent="0.25">
      <c r="A27" s="10">
        <f t="shared" si="0"/>
        <v>12</v>
      </c>
      <c r="B27" s="11" t="s">
        <v>8</v>
      </c>
      <c r="C27" s="29" t="s">
        <v>118</v>
      </c>
      <c r="D27" s="12" t="s">
        <v>2</v>
      </c>
      <c r="E27" s="12" t="s">
        <v>2</v>
      </c>
      <c r="F27" s="12" t="s">
        <v>2</v>
      </c>
      <c r="G27" s="14">
        <f>VLOOKUP(B27,[2]Sheet1!$B$16:$G$70,6,0)</f>
        <v>348439129.52999997</v>
      </c>
      <c r="H27" s="14">
        <f>VLOOKUP(B27,[1]Brokers!$B$9:$AD$69,29,0)</f>
        <v>0</v>
      </c>
      <c r="I27" s="14">
        <f>VLOOKUP(B27,[2]Sheet1!$B$16:$I$70,8,0)</f>
        <v>22736173</v>
      </c>
      <c r="J27" s="34">
        <f>VLOOKUP(B27,[2]Sheet1!$B$16:$J$70,9,0)</f>
        <v>371175302.52999997</v>
      </c>
      <c r="K27" s="34">
        <f>VLOOKUP(B27,[2]Sheet1!$B$16:$K$70,10,0)</f>
        <v>6439126670.1300001</v>
      </c>
      <c r="L27" s="30">
        <f>K27/$K$71</f>
        <v>7.8508030221135124E-3</v>
      </c>
    </row>
    <row r="28" spans="1:13" x14ac:dyDescent="0.25">
      <c r="A28" s="10">
        <f t="shared" si="0"/>
        <v>13</v>
      </c>
      <c r="B28" s="11" t="s">
        <v>41</v>
      </c>
      <c r="C28" s="29" t="s">
        <v>91</v>
      </c>
      <c r="D28" s="12" t="s">
        <v>2</v>
      </c>
      <c r="E28" s="12" t="s">
        <v>2</v>
      </c>
      <c r="F28" s="12" t="s">
        <v>2</v>
      </c>
      <c r="G28" s="14">
        <f>VLOOKUP(B28,[2]Sheet1!$B$16:$G$70,6,0)</f>
        <v>155150267.92000002</v>
      </c>
      <c r="H28" s="14">
        <f>VLOOKUP(B28,[1]Brokers!$B$9:$AD$69,29,0)</f>
        <v>0</v>
      </c>
      <c r="I28" s="14">
        <f>VLOOKUP(B28,[2]Sheet1!$B$16:$I$70,8,0)</f>
        <v>931000</v>
      </c>
      <c r="J28" s="34">
        <f>VLOOKUP(B28,[2]Sheet1!$B$16:$J$70,9,0)</f>
        <v>156081267.92000002</v>
      </c>
      <c r="K28" s="34">
        <f>VLOOKUP(B28,[2]Sheet1!$B$16:$K$70,10,0)</f>
        <v>5988886073.0699997</v>
      </c>
      <c r="L28" s="30">
        <f>K28/$K$71</f>
        <v>7.3018543181729697E-3</v>
      </c>
    </row>
    <row r="29" spans="1:13" x14ac:dyDescent="0.25">
      <c r="A29" s="10">
        <f t="shared" si="0"/>
        <v>14</v>
      </c>
      <c r="B29" s="11" t="s">
        <v>16</v>
      </c>
      <c r="C29" s="29" t="s">
        <v>77</v>
      </c>
      <c r="D29" s="12" t="s">
        <v>2</v>
      </c>
      <c r="E29" s="13"/>
      <c r="F29" s="13"/>
      <c r="G29" s="14">
        <f>VLOOKUP(B29,[2]Sheet1!$B$16:$G$70,6,0)</f>
        <v>68089489.609999999</v>
      </c>
      <c r="H29" s="14">
        <f>VLOOKUP(B29,[1]Brokers!$B$9:$AD$69,29,0)</f>
        <v>0</v>
      </c>
      <c r="I29" s="14">
        <f>VLOOKUP(B29,[2]Sheet1!$B$16:$I$70,8,0)</f>
        <v>0</v>
      </c>
      <c r="J29" s="34">
        <f>VLOOKUP(B29,[2]Sheet1!$B$16:$J$70,9,0)</f>
        <v>68089489.609999999</v>
      </c>
      <c r="K29" s="34">
        <f>VLOOKUP(B29,[2]Sheet1!$B$16:$K$70,10,0)</f>
        <v>2982500849.7600002</v>
      </c>
      <c r="L29" s="30">
        <f>K29/$K$71</f>
        <v>3.6363668373492644E-3</v>
      </c>
    </row>
    <row r="30" spans="1:13" x14ac:dyDescent="0.25">
      <c r="A30" s="10">
        <f t="shared" si="0"/>
        <v>15</v>
      </c>
      <c r="B30" s="11" t="s">
        <v>6</v>
      </c>
      <c r="C30" s="29" t="s">
        <v>75</v>
      </c>
      <c r="D30" s="12" t="s">
        <v>2</v>
      </c>
      <c r="E30" s="12" t="s">
        <v>2</v>
      </c>
      <c r="F30" s="12" t="s">
        <v>2</v>
      </c>
      <c r="G30" s="14">
        <f>VLOOKUP(B30,[2]Sheet1!$B$16:$G$70,6,0)</f>
        <v>49719408.75</v>
      </c>
      <c r="H30" s="14">
        <f>VLOOKUP(B30,[1]Brokers!$B$9:$AD$69,29,0)</f>
        <v>0</v>
      </c>
      <c r="I30" s="14">
        <f>VLOOKUP(B30,[2]Sheet1!$B$16:$I$70,8,0)</f>
        <v>0</v>
      </c>
      <c r="J30" s="34">
        <f>VLOOKUP(B30,[2]Sheet1!$B$16:$J$70,9,0)</f>
        <v>49719408.75</v>
      </c>
      <c r="K30" s="34">
        <f>VLOOKUP(B30,[2]Sheet1!$B$16:$K$70,10,0)</f>
        <v>2324086747.8699999</v>
      </c>
      <c r="L30" s="30">
        <f>K30/$K$71</f>
        <v>2.8336058907602432E-3</v>
      </c>
    </row>
    <row r="31" spans="1:13" x14ac:dyDescent="0.25">
      <c r="A31" s="10">
        <f t="shared" si="0"/>
        <v>16</v>
      </c>
      <c r="B31" s="11" t="s">
        <v>113</v>
      </c>
      <c r="C31" s="29" t="s">
        <v>114</v>
      </c>
      <c r="D31" s="12" t="s">
        <v>2</v>
      </c>
      <c r="E31" s="13"/>
      <c r="F31" s="13"/>
      <c r="G31" s="14">
        <f>VLOOKUP(B31,[2]Sheet1!$B$16:$G$70,6,0)</f>
        <v>173910354.15000001</v>
      </c>
      <c r="H31" s="14">
        <v>0</v>
      </c>
      <c r="I31" s="14">
        <f>VLOOKUP(B31,[2]Sheet1!$B$16:$I$70,8,0)</f>
        <v>99800</v>
      </c>
      <c r="J31" s="34">
        <f>VLOOKUP(B31,[2]Sheet1!$B$16:$J$70,9,0)</f>
        <v>174010154.15000001</v>
      </c>
      <c r="K31" s="34">
        <f>VLOOKUP(B31,[2]Sheet1!$B$16:$K$70,10,0)</f>
        <v>1964364912.05</v>
      </c>
      <c r="L31" s="30">
        <f>K31/$K$71</f>
        <v>2.3950207501888653E-3</v>
      </c>
    </row>
    <row r="32" spans="1:13" x14ac:dyDescent="0.25">
      <c r="A32" s="10">
        <f t="shared" si="0"/>
        <v>17</v>
      </c>
      <c r="B32" s="11" t="s">
        <v>11</v>
      </c>
      <c r="C32" s="29" t="s">
        <v>82</v>
      </c>
      <c r="D32" s="12" t="s">
        <v>2</v>
      </c>
      <c r="E32" s="13" t="s">
        <v>115</v>
      </c>
      <c r="F32" s="13"/>
      <c r="G32" s="14">
        <f>VLOOKUP(B32,[2]Sheet1!$B$16:$G$70,6,0)</f>
        <v>290836744.47000003</v>
      </c>
      <c r="H32" s="14">
        <f>VLOOKUP(B32,[1]Brokers!$B$9:$AD$69,29,0)</f>
        <v>0</v>
      </c>
      <c r="I32" s="14">
        <f>VLOOKUP(B32,[2]Sheet1!$B$16:$I$70,8,0)</f>
        <v>399702000</v>
      </c>
      <c r="J32" s="34">
        <f>VLOOKUP(B32,[2]Sheet1!$B$16:$J$70,9,0)</f>
        <v>690538744.47000003</v>
      </c>
      <c r="K32" s="34">
        <f>VLOOKUP(B32,[2]Sheet1!$B$16:$K$70,10,0)</f>
        <v>1805724818.9199998</v>
      </c>
      <c r="L32" s="30">
        <f>K32/$K$71</f>
        <v>2.2016013338026631E-3</v>
      </c>
      <c r="M32" s="1"/>
    </row>
    <row r="33" spans="1:13" x14ac:dyDescent="0.25">
      <c r="A33" s="10">
        <f t="shared" si="0"/>
        <v>18</v>
      </c>
      <c r="B33" s="11" t="s">
        <v>3</v>
      </c>
      <c r="C33" s="29" t="s">
        <v>78</v>
      </c>
      <c r="D33" s="12" t="s">
        <v>2</v>
      </c>
      <c r="E33" s="12" t="s">
        <v>2</v>
      </c>
      <c r="F33" s="12" t="s">
        <v>2</v>
      </c>
      <c r="G33" s="14">
        <f>VLOOKUP(B33,[2]Sheet1!$B$16:$G$70,6,0)</f>
        <v>30069098.43</v>
      </c>
      <c r="H33" s="14">
        <f>VLOOKUP(B33,[1]Brokers!$B$9:$AD$69,29,0)</f>
        <v>0</v>
      </c>
      <c r="I33" s="14">
        <f>VLOOKUP(B33,[2]Sheet1!$B$16:$I$70,8,0)</f>
        <v>0</v>
      </c>
      <c r="J33" s="34">
        <f>VLOOKUP(B33,[2]Sheet1!$B$16:$J$70,9,0)</f>
        <v>30069098.43</v>
      </c>
      <c r="K33" s="34">
        <f>VLOOKUP(B33,[2]Sheet1!$B$16:$K$70,10,0)</f>
        <v>1664953445.4600003</v>
      </c>
      <c r="L33" s="30">
        <f>K33/$K$71</f>
        <v>2.0299680703488596E-3</v>
      </c>
      <c r="M33" s="1"/>
    </row>
    <row r="34" spans="1:13" x14ac:dyDescent="0.25">
      <c r="A34" s="10">
        <f t="shared" si="0"/>
        <v>19</v>
      </c>
      <c r="B34" s="11" t="s">
        <v>14</v>
      </c>
      <c r="C34" s="29" t="s">
        <v>92</v>
      </c>
      <c r="D34" s="12" t="s">
        <v>2</v>
      </c>
      <c r="E34" s="12" t="s">
        <v>2</v>
      </c>
      <c r="F34" s="12" t="s">
        <v>2</v>
      </c>
      <c r="G34" s="14">
        <f>VLOOKUP(B34,[2]Sheet1!$B$16:$G$70,6,0)</f>
        <v>2083766.7</v>
      </c>
      <c r="H34" s="14">
        <f>VLOOKUP(B34,[1]Brokers!$B$9:$AD$69,29,0)</f>
        <v>0</v>
      </c>
      <c r="I34" s="14">
        <f>VLOOKUP(B34,[2]Sheet1!$B$16:$I$70,8,0)</f>
        <v>0</v>
      </c>
      <c r="J34" s="34">
        <f>VLOOKUP(B34,[2]Sheet1!$B$16:$J$70,9,0)</f>
        <v>2083766.7</v>
      </c>
      <c r="K34" s="34">
        <f>VLOOKUP(B34,[2]Sheet1!$B$16:$K$70,10,0)</f>
        <v>1586325314.1800001</v>
      </c>
      <c r="L34" s="30">
        <f>K34/$K$71</f>
        <v>1.9341019688882868E-3</v>
      </c>
      <c r="M34" s="1"/>
    </row>
    <row r="35" spans="1:13" x14ac:dyDescent="0.25">
      <c r="A35" s="10">
        <f t="shared" si="0"/>
        <v>20</v>
      </c>
      <c r="B35" s="11" t="s">
        <v>18</v>
      </c>
      <c r="C35" s="29" t="s">
        <v>121</v>
      </c>
      <c r="D35" s="12" t="s">
        <v>2</v>
      </c>
      <c r="E35" s="13"/>
      <c r="F35" s="13"/>
      <c r="G35" s="14">
        <f>VLOOKUP(B35,[2]Sheet1!$B$16:$G$70,6,0)</f>
        <v>8634016.0899999999</v>
      </c>
      <c r="H35" s="14">
        <f>VLOOKUP(B35,[1]Brokers!$B$9:$AD$69,29,0)</f>
        <v>0</v>
      </c>
      <c r="I35" s="14">
        <f>VLOOKUP(B35,[2]Sheet1!$B$16:$I$70,8,0)</f>
        <v>0</v>
      </c>
      <c r="J35" s="34">
        <f>VLOOKUP(B35,[2]Sheet1!$B$16:$J$70,9,0)</f>
        <v>8634016.0899999999</v>
      </c>
      <c r="K35" s="34">
        <f>VLOOKUP(B35,[2]Sheet1!$B$16:$K$70,10,0)</f>
        <v>1439695488.53</v>
      </c>
      <c r="L35" s="30">
        <f>K35/$K$71</f>
        <v>1.7553258805586317E-3</v>
      </c>
      <c r="M35" s="1"/>
    </row>
    <row r="36" spans="1:13" x14ac:dyDescent="0.25">
      <c r="A36" s="10">
        <f t="shared" si="0"/>
        <v>21</v>
      </c>
      <c r="B36" s="11" t="s">
        <v>25</v>
      </c>
      <c r="C36" s="29" t="s">
        <v>83</v>
      </c>
      <c r="D36" s="12" t="s">
        <v>2</v>
      </c>
      <c r="E36" s="13"/>
      <c r="F36" s="13"/>
      <c r="G36" s="14">
        <f>VLOOKUP(B36,[2]Sheet1!$B$16:$G$70,6,0)</f>
        <v>2741441</v>
      </c>
      <c r="H36" s="14">
        <f>VLOOKUP(B36,[1]Brokers!$B$9:$AD$69,29,0)</f>
        <v>0</v>
      </c>
      <c r="I36" s="14">
        <f>VLOOKUP(B36,[2]Sheet1!$B$16:$I$70,8,0)</f>
        <v>0</v>
      </c>
      <c r="J36" s="34">
        <f>VLOOKUP(B36,[2]Sheet1!$B$16:$J$70,9,0)</f>
        <v>2741441</v>
      </c>
      <c r="K36" s="34">
        <f>VLOOKUP(B36,[2]Sheet1!$B$16:$K$70,10,0)</f>
        <v>1101464663.97</v>
      </c>
      <c r="L36" s="30">
        <f>K36/$K$71</f>
        <v>1.3429433144653974E-3</v>
      </c>
      <c r="M36" s="1"/>
    </row>
    <row r="37" spans="1:13" x14ac:dyDescent="0.25">
      <c r="A37" s="10">
        <f t="shared" si="0"/>
        <v>22</v>
      </c>
      <c r="B37" s="11" t="s">
        <v>38</v>
      </c>
      <c r="C37" s="29" t="s">
        <v>108</v>
      </c>
      <c r="D37" s="12" t="s">
        <v>2</v>
      </c>
      <c r="E37" s="13"/>
      <c r="F37" s="13"/>
      <c r="G37" s="14">
        <f>VLOOKUP(B37,[2]Sheet1!$B$16:$G$70,6,0)</f>
        <v>32726786.970000003</v>
      </c>
      <c r="H37" s="14">
        <f>VLOOKUP(B37,[1]Brokers!$B$9:$AD$69,29,0)</f>
        <v>0</v>
      </c>
      <c r="I37" s="14">
        <f>VLOOKUP(B37,[2]Sheet1!$B$16:$I$70,8,0)</f>
        <v>44211733</v>
      </c>
      <c r="J37" s="34">
        <f>VLOOKUP(B37,[2]Sheet1!$B$16:$J$70,9,0)</f>
        <v>76938519.969999999</v>
      </c>
      <c r="K37" s="34">
        <f>VLOOKUP(B37,[2]Sheet1!$B$16:$K$70,10,0)</f>
        <v>1015707403</v>
      </c>
      <c r="L37" s="30">
        <f>K37/$K$71</f>
        <v>1.2383851347491004E-3</v>
      </c>
      <c r="M37" s="1"/>
    </row>
    <row r="38" spans="1:13" x14ac:dyDescent="0.25">
      <c r="A38" s="10">
        <f t="shared" si="0"/>
        <v>23</v>
      </c>
      <c r="B38" s="11" t="s">
        <v>24</v>
      </c>
      <c r="C38" s="29" t="s">
        <v>86</v>
      </c>
      <c r="D38" s="12" t="s">
        <v>2</v>
      </c>
      <c r="E38" s="13"/>
      <c r="F38" s="12" t="s">
        <v>2</v>
      </c>
      <c r="G38" s="14">
        <f>VLOOKUP(B38,[2]Sheet1!$B$16:$G$70,6,0)</f>
        <v>2312282.4</v>
      </c>
      <c r="H38" s="14">
        <f>VLOOKUP(B38,[1]Brokers!$B$9:$AD$69,29,0)</f>
        <v>0</v>
      </c>
      <c r="I38" s="14">
        <f>VLOOKUP(B38,[2]Sheet1!$B$16:$I$70,8,0)</f>
        <v>0</v>
      </c>
      <c r="J38" s="34">
        <f>VLOOKUP(B38,[2]Sheet1!$B$16:$J$70,9,0)</f>
        <v>2312282.4</v>
      </c>
      <c r="K38" s="34">
        <f>VLOOKUP(B38,[2]Sheet1!$B$16:$K$70,10,0)</f>
        <v>733110392.41999996</v>
      </c>
      <c r="L38" s="30">
        <f>K38/$K$71</f>
        <v>8.9383321360217319E-4</v>
      </c>
      <c r="M38" s="1"/>
    </row>
    <row r="39" spans="1:13" x14ac:dyDescent="0.25">
      <c r="A39" s="10">
        <f t="shared" si="0"/>
        <v>24</v>
      </c>
      <c r="B39" s="11" t="s">
        <v>63</v>
      </c>
      <c r="C39" s="29" t="s">
        <v>102</v>
      </c>
      <c r="D39" s="12" t="s">
        <v>2</v>
      </c>
      <c r="E39" s="13"/>
      <c r="F39" s="13"/>
      <c r="G39" s="14">
        <f>VLOOKUP(B39,[2]Sheet1!$B$16:$G$70,6,0)</f>
        <v>0</v>
      </c>
      <c r="H39" s="14">
        <f>VLOOKUP(B39,[1]Brokers!$B$9:$AD$69,29,0)</f>
        <v>0</v>
      </c>
      <c r="I39" s="14">
        <f>VLOOKUP(B39,[2]Sheet1!$B$16:$I$70,8,0)</f>
        <v>0</v>
      </c>
      <c r="J39" s="34">
        <f>VLOOKUP(B39,[2]Sheet1!$B$16:$J$70,9,0)</f>
        <v>0</v>
      </c>
      <c r="K39" s="34">
        <f>VLOOKUP(B39,[2]Sheet1!$B$16:$K$70,10,0)</f>
        <v>691129434</v>
      </c>
      <c r="L39" s="30">
        <f>K39/$K$71</f>
        <v>8.4264859616579911E-4</v>
      </c>
      <c r="M39" s="1"/>
    </row>
    <row r="40" spans="1:13" x14ac:dyDescent="0.25">
      <c r="A40" s="10">
        <f t="shared" si="0"/>
        <v>25</v>
      </c>
      <c r="B40" s="11" t="s">
        <v>37</v>
      </c>
      <c r="C40" s="29" t="s">
        <v>37</v>
      </c>
      <c r="D40" s="12" t="s">
        <v>2</v>
      </c>
      <c r="E40" s="12" t="s">
        <v>2</v>
      </c>
      <c r="F40" s="13"/>
      <c r="G40" s="14">
        <f>VLOOKUP(B40,[2]Sheet1!$B$16:$G$70,6,0)</f>
        <v>4799786.5199999996</v>
      </c>
      <c r="H40" s="14">
        <f>VLOOKUP(B40,[1]Brokers!$B$9:$AD$69,29,0)</f>
        <v>0</v>
      </c>
      <c r="I40" s="14">
        <f>VLOOKUP(B40,[2]Sheet1!$B$16:$I$70,8,0)</f>
        <v>4970000</v>
      </c>
      <c r="J40" s="34">
        <f>VLOOKUP(B40,[2]Sheet1!$B$16:$J$70,9,0)</f>
        <v>9769786.5199999996</v>
      </c>
      <c r="K40" s="34">
        <f>VLOOKUP(B40,[2]Sheet1!$B$16:$K$70,10,0)</f>
        <v>663304911.39999986</v>
      </c>
      <c r="L40" s="30">
        <f>K40/$K$71</f>
        <v>8.0872398848099065E-4</v>
      </c>
      <c r="M40" s="1"/>
    </row>
    <row r="41" spans="1:13" x14ac:dyDescent="0.25">
      <c r="A41" s="10">
        <f t="shared" si="0"/>
        <v>26</v>
      </c>
      <c r="B41" s="11" t="s">
        <v>36</v>
      </c>
      <c r="C41" s="29" t="s">
        <v>106</v>
      </c>
      <c r="D41" s="12" t="s">
        <v>2</v>
      </c>
      <c r="E41" s="13"/>
      <c r="F41" s="13"/>
      <c r="G41" s="14">
        <f>VLOOKUP(B41,[2]Sheet1!$B$16:$G$70,6,0)</f>
        <v>0</v>
      </c>
      <c r="H41" s="14">
        <f>VLOOKUP(B41,[1]Brokers!$B$9:$AD$69,29,0)</f>
        <v>0</v>
      </c>
      <c r="I41" s="14">
        <f>VLOOKUP(B41,[2]Sheet1!$B$16:$I$70,8,0)</f>
        <v>0</v>
      </c>
      <c r="J41" s="34">
        <f>VLOOKUP(B41,[2]Sheet1!$B$16:$J$70,9,0)</f>
        <v>0</v>
      </c>
      <c r="K41" s="34">
        <f>VLOOKUP(B41,[2]Sheet1!$B$16:$K$70,10,0)</f>
        <v>636605249.4799999</v>
      </c>
      <c r="L41" s="30">
        <f>K41/$K$71</f>
        <v>7.7617084933196496E-4</v>
      </c>
      <c r="M41" s="1"/>
    </row>
    <row r="42" spans="1:13" x14ac:dyDescent="0.25">
      <c r="A42" s="10">
        <v>27</v>
      </c>
      <c r="B42" s="11" t="s">
        <v>13</v>
      </c>
      <c r="C42" s="29" t="s">
        <v>90</v>
      </c>
      <c r="D42" s="12" t="s">
        <v>2</v>
      </c>
      <c r="E42" s="13"/>
      <c r="F42" s="13"/>
      <c r="G42" s="14">
        <f>VLOOKUP(B42,[2]Sheet1!$B$16:$G$70,6,0)</f>
        <v>160958639.69999999</v>
      </c>
      <c r="H42" s="14">
        <f>VLOOKUP(B42,[1]Brokers!$B$9:$AD$69,29,0)</f>
        <v>0</v>
      </c>
      <c r="I42" s="14">
        <f>VLOOKUP(B42,[2]Sheet1!$B$16:$I$70,8,0)</f>
        <v>0</v>
      </c>
      <c r="J42" s="34">
        <f>VLOOKUP(B42,[2]Sheet1!$B$16:$J$70,9,0)</f>
        <v>160958639.69999999</v>
      </c>
      <c r="K42" s="34">
        <f>VLOOKUP(B42,[2]Sheet1!$B$16:$K$70,10,0)</f>
        <v>531850582.28000003</v>
      </c>
      <c r="L42" s="30">
        <f>K42/$K$71</f>
        <v>6.4845038350400347E-4</v>
      </c>
      <c r="M42" s="1"/>
    </row>
    <row r="43" spans="1:13" x14ac:dyDescent="0.25">
      <c r="A43" s="10">
        <v>28</v>
      </c>
      <c r="B43" s="11" t="s">
        <v>19</v>
      </c>
      <c r="C43" s="29" t="s">
        <v>84</v>
      </c>
      <c r="D43" s="12" t="s">
        <v>2</v>
      </c>
      <c r="E43" s="13"/>
      <c r="F43" s="13"/>
      <c r="G43" s="14">
        <f>VLOOKUP(B43,[2]Sheet1!$B$16:$G$70,6,0)</f>
        <v>4668009.3499999996</v>
      </c>
      <c r="H43" s="14">
        <f>VLOOKUP(B43,[1]Brokers!$B$9:$AD$69,29,0)</f>
        <v>0</v>
      </c>
      <c r="I43" s="14">
        <f>VLOOKUP(B43,[2]Sheet1!$B$16:$I$70,8,0)</f>
        <v>0</v>
      </c>
      <c r="J43" s="34">
        <f>VLOOKUP(B43,[2]Sheet1!$B$16:$J$70,9,0)</f>
        <v>4668009.3499999996</v>
      </c>
      <c r="K43" s="34">
        <f>VLOOKUP(B43,[2]Sheet1!$B$16:$K$70,10,0)</f>
        <v>454349071.43000007</v>
      </c>
      <c r="L43" s="30">
        <f>K43/$K$71</f>
        <v>5.5395789612647857E-4</v>
      </c>
      <c r="M43" s="1"/>
    </row>
    <row r="44" spans="1:13" x14ac:dyDescent="0.25">
      <c r="A44" s="10">
        <f t="shared" si="0"/>
        <v>29</v>
      </c>
      <c r="B44" s="11" t="s">
        <v>40</v>
      </c>
      <c r="C44" s="29" t="s">
        <v>101</v>
      </c>
      <c r="D44" s="12" t="s">
        <v>2</v>
      </c>
      <c r="E44" s="13"/>
      <c r="F44" s="13"/>
      <c r="G44" s="14">
        <f>VLOOKUP(B44,[2]Sheet1!$B$16:$G$70,6,0)</f>
        <v>71708</v>
      </c>
      <c r="H44" s="14">
        <f>VLOOKUP(B44,[1]Brokers!$B$9:$AD$69,29,0)</f>
        <v>0</v>
      </c>
      <c r="I44" s="14">
        <f>VLOOKUP(B44,[2]Sheet1!$B$16:$I$70,8,0)</f>
        <v>0</v>
      </c>
      <c r="J44" s="34">
        <f>VLOOKUP(B44,[2]Sheet1!$B$16:$J$70,9,0)</f>
        <v>71708</v>
      </c>
      <c r="K44" s="34">
        <f>VLOOKUP(B44,[2]Sheet1!$B$16:$K$70,10,0)</f>
        <v>351823620.07000005</v>
      </c>
      <c r="L44" s="30">
        <f>K44/$K$71</f>
        <v>4.2895536634018542E-4</v>
      </c>
      <c r="M44" s="1"/>
    </row>
    <row r="45" spans="1:13" x14ac:dyDescent="0.25">
      <c r="A45" s="10">
        <f t="shared" si="0"/>
        <v>30</v>
      </c>
      <c r="B45" s="11" t="s">
        <v>23</v>
      </c>
      <c r="C45" s="29" t="s">
        <v>88</v>
      </c>
      <c r="D45" s="12" t="s">
        <v>2</v>
      </c>
      <c r="E45" s="13"/>
      <c r="F45" s="13"/>
      <c r="G45" s="14">
        <f>VLOOKUP(B45,[2]Sheet1!$B$16:$G$70,6,0)</f>
        <v>6619268.2999999998</v>
      </c>
      <c r="H45" s="14">
        <f>VLOOKUP(B45,[1]Brokers!$B$9:$AD$69,29,0)</f>
        <v>0</v>
      </c>
      <c r="I45" s="14">
        <f>VLOOKUP(B45,[2]Sheet1!$B$16:$I$70,8,0)</f>
        <v>0</v>
      </c>
      <c r="J45" s="34">
        <f>VLOOKUP(B45,[2]Sheet1!$B$16:$J$70,9,0)</f>
        <v>6619268.2999999998</v>
      </c>
      <c r="K45" s="34">
        <f>VLOOKUP(B45,[2]Sheet1!$B$16:$K$70,10,0)</f>
        <v>338059725.86000001</v>
      </c>
      <c r="L45" s="30">
        <f>K45/$K$71</f>
        <v>4.1217395671810426E-4</v>
      </c>
      <c r="M45" s="1"/>
    </row>
    <row r="46" spans="1:13" x14ac:dyDescent="0.25">
      <c r="A46" s="10">
        <f t="shared" si="0"/>
        <v>31</v>
      </c>
      <c r="B46" s="11" t="s">
        <v>31</v>
      </c>
      <c r="C46" s="29" t="s">
        <v>97</v>
      </c>
      <c r="D46" s="12" t="s">
        <v>2</v>
      </c>
      <c r="E46" s="12" t="s">
        <v>2</v>
      </c>
      <c r="F46" s="12" t="s">
        <v>2</v>
      </c>
      <c r="G46" s="14">
        <f>VLOOKUP(B46,[2]Sheet1!$B$16:$G$70,6,0)</f>
        <v>4977390.29</v>
      </c>
      <c r="H46" s="14">
        <f>VLOOKUP(B46,[1]Brokers!$B$9:$AD$69,29,0)</f>
        <v>0</v>
      </c>
      <c r="I46" s="14">
        <f>VLOOKUP(B46,[2]Sheet1!$B$16:$I$70,8,0)</f>
        <v>0</v>
      </c>
      <c r="J46" s="34">
        <f>VLOOKUP(B46,[2]Sheet1!$B$16:$J$70,9,0)</f>
        <v>4977390.29</v>
      </c>
      <c r="K46" s="34">
        <f>VLOOKUP(B46,[2]Sheet1!$B$16:$K$70,10,0)</f>
        <v>218222296.43999997</v>
      </c>
      <c r="L46" s="30">
        <f>K46/$K$71</f>
        <v>2.6606407237351554E-4</v>
      </c>
      <c r="M46" s="1"/>
    </row>
    <row r="47" spans="1:13" x14ac:dyDescent="0.25">
      <c r="A47" s="10">
        <f t="shared" si="0"/>
        <v>32</v>
      </c>
      <c r="B47" s="11" t="s">
        <v>43</v>
      </c>
      <c r="C47" s="29" t="s">
        <v>111</v>
      </c>
      <c r="D47" s="12" t="s">
        <v>2</v>
      </c>
      <c r="E47" s="13"/>
      <c r="F47" s="13"/>
      <c r="G47" s="14">
        <f>VLOOKUP(B47,[2]Sheet1!$B$16:$G$70,6,0)</f>
        <v>625210</v>
      </c>
      <c r="H47" s="14">
        <f>VLOOKUP(B47,[1]Brokers!$B$9:$AD$69,29,0)</f>
        <v>0</v>
      </c>
      <c r="I47" s="14">
        <f>VLOOKUP(B47,[2]Sheet1!$B$16:$I$70,8,0)</f>
        <v>0</v>
      </c>
      <c r="J47" s="34">
        <f>VLOOKUP(B47,[2]Sheet1!$B$16:$J$70,9,0)</f>
        <v>625210</v>
      </c>
      <c r="K47" s="34">
        <f>VLOOKUP(B47,[2]Sheet1!$B$16:$K$70,10,0)</f>
        <v>202149439.59999999</v>
      </c>
      <c r="L47" s="30">
        <f>K47/$K$71</f>
        <v>2.464674967014109E-4</v>
      </c>
      <c r="M47" s="1"/>
    </row>
    <row r="48" spans="1:13" x14ac:dyDescent="0.25">
      <c r="A48" s="10">
        <f t="shared" si="0"/>
        <v>33</v>
      </c>
      <c r="B48" s="11" t="s">
        <v>30</v>
      </c>
      <c r="C48" s="29" t="s">
        <v>96</v>
      </c>
      <c r="D48" s="12" t="s">
        <v>2</v>
      </c>
      <c r="E48" s="13"/>
      <c r="F48" s="13"/>
      <c r="G48" s="14">
        <f>VLOOKUP(B48,[2]Sheet1!$B$16:$G$70,6,0)</f>
        <v>7313271.5800000001</v>
      </c>
      <c r="H48" s="14">
        <f>VLOOKUP(B48,[1]Brokers!$B$9:$AD$69,29,0)</f>
        <v>0</v>
      </c>
      <c r="I48" s="14">
        <f>VLOOKUP(B48,[2]Sheet1!$B$16:$I$70,8,0)</f>
        <v>0</v>
      </c>
      <c r="J48" s="34">
        <f>VLOOKUP(B48,[2]Sheet1!$B$16:$J$70,9,0)</f>
        <v>7313271.5800000001</v>
      </c>
      <c r="K48" s="34">
        <f>VLOOKUP(B48,[2]Sheet1!$B$16:$K$70,10,0)</f>
        <v>179956881.94000003</v>
      </c>
      <c r="L48" s="30">
        <f>K48/$K$71</f>
        <v>2.1940957290659315E-4</v>
      </c>
      <c r="M48" s="1"/>
    </row>
    <row r="49" spans="1:13" x14ac:dyDescent="0.25">
      <c r="A49" s="10">
        <f t="shared" si="0"/>
        <v>34</v>
      </c>
      <c r="B49" s="11" t="s">
        <v>47</v>
      </c>
      <c r="C49" s="29" t="s">
        <v>98</v>
      </c>
      <c r="D49" s="12" t="s">
        <v>2</v>
      </c>
      <c r="E49" s="13"/>
      <c r="F49" s="13"/>
      <c r="G49" s="14">
        <f>VLOOKUP(B49,[2]Sheet1!$B$16:$G$70,6,0)</f>
        <v>20510853</v>
      </c>
      <c r="H49" s="14">
        <f>VLOOKUP(B49,[1]Brokers!$B$9:$AD$69,29,0)</f>
        <v>0</v>
      </c>
      <c r="I49" s="14">
        <f>VLOOKUP(B49,[2]Sheet1!$B$16:$I$70,8,0)</f>
        <v>0</v>
      </c>
      <c r="J49" s="34">
        <f>VLOOKUP(B49,[2]Sheet1!$B$16:$J$70,9,0)</f>
        <v>20510853</v>
      </c>
      <c r="K49" s="34">
        <f>VLOOKUP(B49,[2]Sheet1!$B$16:$K$70,10,0)</f>
        <v>172073217.93000001</v>
      </c>
      <c r="L49" s="30">
        <f>K49/$K$71</f>
        <v>2.0979754065350096E-4</v>
      </c>
    </row>
    <row r="50" spans="1:13" x14ac:dyDescent="0.25">
      <c r="A50" s="10">
        <f t="shared" ref="A50:A67" si="1">+A49+1</f>
        <v>35</v>
      </c>
      <c r="B50" s="11" t="s">
        <v>4</v>
      </c>
      <c r="C50" s="29" t="s">
        <v>93</v>
      </c>
      <c r="D50" s="12" t="s">
        <v>2</v>
      </c>
      <c r="E50" s="13" t="s">
        <v>2</v>
      </c>
      <c r="F50" s="12" t="s">
        <v>2</v>
      </c>
      <c r="G50" s="14">
        <f>VLOOKUP(B50,[2]Sheet1!$B$16:$G$70,6,0)</f>
        <v>4905892.41</v>
      </c>
      <c r="H50" s="14">
        <f>VLOOKUP(B50,[1]Brokers!$B$9:$AD$69,29,0)</f>
        <v>0</v>
      </c>
      <c r="I50" s="14">
        <f>VLOOKUP(B50,[2]Sheet1!$B$16:$I$70,8,0)</f>
        <v>0</v>
      </c>
      <c r="J50" s="34">
        <f>VLOOKUP(B50,[2]Sheet1!$B$16:$J$70,9,0)</f>
        <v>4905892.41</v>
      </c>
      <c r="K50" s="34">
        <f>VLOOKUP(B50,[2]Sheet1!$B$16:$K$70,10,0)</f>
        <v>143264553.54999998</v>
      </c>
      <c r="L50" s="30">
        <f>K50/$K$71</f>
        <v>1.7467303371893061E-4</v>
      </c>
    </row>
    <row r="51" spans="1:13" s="16" customFormat="1" x14ac:dyDescent="0.25">
      <c r="A51" s="10">
        <f t="shared" si="1"/>
        <v>36</v>
      </c>
      <c r="B51" s="11" t="s">
        <v>33</v>
      </c>
      <c r="C51" s="29" t="s">
        <v>103</v>
      </c>
      <c r="D51" s="12" t="s">
        <v>2</v>
      </c>
      <c r="E51" s="13"/>
      <c r="F51" s="13"/>
      <c r="G51" s="14">
        <f>VLOOKUP(B51,[2]Sheet1!$B$16:$G$70,6,0)</f>
        <v>3658309.07</v>
      </c>
      <c r="H51" s="14">
        <f>VLOOKUP(B51,[1]Brokers!$B$9:$AD$69,29,0)</f>
        <v>0</v>
      </c>
      <c r="I51" s="14">
        <f>VLOOKUP(B51,[2]Sheet1!$B$16:$I$70,8,0)</f>
        <v>0</v>
      </c>
      <c r="J51" s="34">
        <f>VLOOKUP(B51,[2]Sheet1!$B$16:$J$70,9,0)</f>
        <v>3658309.07</v>
      </c>
      <c r="K51" s="34">
        <f>VLOOKUP(B51,[2]Sheet1!$B$16:$K$70,10,0)</f>
        <v>142752370.92999998</v>
      </c>
      <c r="L51" s="30">
        <f>K51/$K$71</f>
        <v>1.7404856318636243E-4</v>
      </c>
      <c r="M51" s="15"/>
    </row>
    <row r="52" spans="1:13" x14ac:dyDescent="0.25">
      <c r="A52" s="10">
        <f t="shared" si="1"/>
        <v>37</v>
      </c>
      <c r="B52" s="11" t="s">
        <v>28</v>
      </c>
      <c r="C52" s="29" t="s">
        <v>107</v>
      </c>
      <c r="D52" s="12" t="s">
        <v>2</v>
      </c>
      <c r="E52" s="13"/>
      <c r="F52" s="13"/>
      <c r="G52" s="14">
        <f>VLOOKUP(B52,[2]Sheet1!$B$16:$G$70,6,0)</f>
        <v>8180862.5999999996</v>
      </c>
      <c r="H52" s="14">
        <f>VLOOKUP(B52,[1]Brokers!$B$9:$AD$69,29,0)</f>
        <v>0</v>
      </c>
      <c r="I52" s="14">
        <f>VLOOKUP(B52,[2]Sheet1!$B$16:$I$70,8,0)</f>
        <v>0</v>
      </c>
      <c r="J52" s="34">
        <f>VLOOKUP(B52,[2]Sheet1!$B$16:$J$70,9,0)</f>
        <v>8180862.5999999996</v>
      </c>
      <c r="K52" s="34">
        <f>VLOOKUP(B52,[2]Sheet1!$B$16:$K$70,10,0)</f>
        <v>135664292.59</v>
      </c>
      <c r="L52" s="30">
        <f>K52/$K$71</f>
        <v>1.6540653613775872E-4</v>
      </c>
    </row>
    <row r="53" spans="1:13" x14ac:dyDescent="0.25">
      <c r="A53" s="10">
        <f t="shared" si="1"/>
        <v>38</v>
      </c>
      <c r="B53" s="11" t="s">
        <v>20</v>
      </c>
      <c r="C53" s="29" t="s">
        <v>100</v>
      </c>
      <c r="D53" s="12" t="s">
        <v>2</v>
      </c>
      <c r="E53" s="13"/>
      <c r="F53" s="13"/>
      <c r="G53" s="14">
        <f>VLOOKUP(B53,[2]Sheet1!$B$16:$G$70,6,0)</f>
        <v>0</v>
      </c>
      <c r="H53" s="14">
        <f>VLOOKUP(B53,[1]Brokers!$B$9:$AD$69,29,0)</f>
        <v>0</v>
      </c>
      <c r="I53" s="14">
        <f>VLOOKUP(B53,[2]Sheet1!$B$16:$I$70,8,0)</f>
        <v>0</v>
      </c>
      <c r="J53" s="34">
        <f>VLOOKUP(B53,[2]Sheet1!$B$16:$J$70,9,0)</f>
        <v>0</v>
      </c>
      <c r="K53" s="34">
        <f>VLOOKUP(B53,[2]Sheet1!$B$16:$K$70,10,0)</f>
        <v>96790531.360000014</v>
      </c>
      <c r="L53" s="30">
        <f>K53/$K$71</f>
        <v>1.1801031957299878E-4</v>
      </c>
    </row>
    <row r="54" spans="1:13" x14ac:dyDescent="0.25">
      <c r="A54" s="10">
        <f t="shared" si="1"/>
        <v>39</v>
      </c>
      <c r="B54" s="11" t="s">
        <v>66</v>
      </c>
      <c r="C54" s="29" t="s">
        <v>67</v>
      </c>
      <c r="D54" s="12" t="s">
        <v>2</v>
      </c>
      <c r="E54" s="13"/>
      <c r="F54" s="13"/>
      <c r="G54" s="14">
        <f>VLOOKUP(B54,[2]Sheet1!$B$16:$G$70,6,0)</f>
        <v>4934652.09</v>
      </c>
      <c r="H54" s="14">
        <f>VLOOKUP(B54,[1]Brokers!$B$9:$AD$69,29,0)</f>
        <v>0</v>
      </c>
      <c r="I54" s="14">
        <f>VLOOKUP(B54,[2]Sheet1!$B$16:$I$70,8,0)</f>
        <v>0</v>
      </c>
      <c r="J54" s="34">
        <f>VLOOKUP(B54,[2]Sheet1!$B$16:$J$70,9,0)</f>
        <v>4934652.09</v>
      </c>
      <c r="K54" s="34">
        <f>VLOOKUP(B54,[2]Sheet1!$B$16:$K$70,10,0)</f>
        <v>77348947.090000004</v>
      </c>
      <c r="L54" s="30">
        <f>K54/$K$71</f>
        <v>9.4306476433893532E-5</v>
      </c>
    </row>
    <row r="55" spans="1:13" x14ac:dyDescent="0.25">
      <c r="A55" s="10">
        <f t="shared" si="1"/>
        <v>40</v>
      </c>
      <c r="B55" s="11" t="s">
        <v>22</v>
      </c>
      <c r="C55" s="29" t="s">
        <v>94</v>
      </c>
      <c r="D55" s="12" t="s">
        <v>2</v>
      </c>
      <c r="E55" s="13"/>
      <c r="F55" s="13"/>
      <c r="G55" s="14">
        <f>VLOOKUP(B55,[2]Sheet1!$B$16:$G$70,6,0)</f>
        <v>0</v>
      </c>
      <c r="H55" s="14">
        <f>VLOOKUP(B55,[1]Brokers!$B$9:$AD$69,29,0)</f>
        <v>0</v>
      </c>
      <c r="I55" s="14">
        <f>VLOOKUP(B55,[2]Sheet1!$B$16:$I$70,8,0)</f>
        <v>0</v>
      </c>
      <c r="J55" s="34">
        <f>VLOOKUP(B55,[2]Sheet1!$B$16:$J$70,9,0)</f>
        <v>0</v>
      </c>
      <c r="K55" s="34">
        <f>VLOOKUP(B55,[2]Sheet1!$B$16:$K$70,10,0)</f>
        <v>65614543.170000002</v>
      </c>
      <c r="L55" s="30">
        <f>K55/$K$71</f>
        <v>7.9999490645714166E-5</v>
      </c>
    </row>
    <row r="56" spans="1:13" x14ac:dyDescent="0.25">
      <c r="A56" s="10">
        <f t="shared" si="1"/>
        <v>41</v>
      </c>
      <c r="B56" s="11" t="s">
        <v>45</v>
      </c>
      <c r="C56" s="29" t="s">
        <v>45</v>
      </c>
      <c r="D56" s="12" t="s">
        <v>2</v>
      </c>
      <c r="E56" s="13"/>
      <c r="F56" s="13"/>
      <c r="G56" s="14">
        <f>VLOOKUP(B56,[2]Sheet1!$B$16:$G$70,6,0)</f>
        <v>0</v>
      </c>
      <c r="H56" s="14">
        <f>VLOOKUP(B56,[1]Brokers!$B$9:$AD$69,29,0)</f>
        <v>0</v>
      </c>
      <c r="I56" s="14">
        <f>VLOOKUP(B56,[2]Sheet1!$B$16:$I$70,8,0)</f>
        <v>0</v>
      </c>
      <c r="J56" s="34">
        <f>VLOOKUP(B56,[2]Sheet1!$B$16:$J$70,9,0)</f>
        <v>0</v>
      </c>
      <c r="K56" s="34">
        <f>VLOOKUP(B56,[2]Sheet1!$B$16:$K$70,10,0)</f>
        <v>42485653.460000001</v>
      </c>
      <c r="L56" s="30">
        <f>K56/$K$71</f>
        <v>5.1799958855833691E-5</v>
      </c>
    </row>
    <row r="57" spans="1:13" x14ac:dyDescent="0.25">
      <c r="A57" s="10">
        <f t="shared" si="1"/>
        <v>42</v>
      </c>
      <c r="B57" s="11" t="s">
        <v>29</v>
      </c>
      <c r="C57" s="29" t="s">
        <v>99</v>
      </c>
      <c r="D57" s="12" t="s">
        <v>2</v>
      </c>
      <c r="E57" s="13"/>
      <c r="F57" s="13"/>
      <c r="G57" s="14">
        <f>VLOOKUP(B57,[2]Sheet1!$B$16:$G$70,6,0)</f>
        <v>650475</v>
      </c>
      <c r="H57" s="14">
        <f>VLOOKUP(B57,[1]Brokers!$B$9:$AD$69,29,0)</f>
        <v>0</v>
      </c>
      <c r="I57" s="14">
        <f>VLOOKUP(B57,[2]Sheet1!$B$16:$I$70,8,0)</f>
        <v>0</v>
      </c>
      <c r="J57" s="34">
        <f>VLOOKUP(B57,[2]Sheet1!$B$16:$J$70,9,0)</f>
        <v>650475</v>
      </c>
      <c r="K57" s="34">
        <f>VLOOKUP(B57,[2]Sheet1!$B$16:$K$70,10,0)</f>
        <v>41408755.769999996</v>
      </c>
      <c r="L57" s="30">
        <f>K57/$K$71</f>
        <v>5.0486968434573905E-5</v>
      </c>
    </row>
    <row r="58" spans="1:13" x14ac:dyDescent="0.25">
      <c r="A58" s="10">
        <f t="shared" si="1"/>
        <v>43</v>
      </c>
      <c r="B58" s="11" t="s">
        <v>71</v>
      </c>
      <c r="C58" s="29" t="s">
        <v>68</v>
      </c>
      <c r="D58" s="12" t="s">
        <v>2</v>
      </c>
      <c r="E58" s="13"/>
      <c r="F58" s="13"/>
      <c r="G58" s="14">
        <f>VLOOKUP(B58,[2]Sheet1!$B$16:$G$70,6,0)</f>
        <v>0</v>
      </c>
      <c r="H58" s="14">
        <f>VLOOKUP(B58,[1]Brokers!$B$9:$AD$69,29,0)</f>
        <v>0</v>
      </c>
      <c r="I58" s="14">
        <f>VLOOKUP(B58,[2]Sheet1!$B$16:$I$70,8,0)</f>
        <v>0</v>
      </c>
      <c r="J58" s="34">
        <f>VLOOKUP(B58,[2]Sheet1!$B$16:$J$70,9,0)</f>
        <v>0</v>
      </c>
      <c r="K58" s="34">
        <f>VLOOKUP(B58,[2]Sheet1!$B$16:$K$70,10,0)</f>
        <v>34934938.200000003</v>
      </c>
      <c r="L58" s="30">
        <f>K58/$K$71</f>
        <v>4.259386908323883E-5</v>
      </c>
    </row>
    <row r="59" spans="1:13" x14ac:dyDescent="0.25">
      <c r="A59" s="10">
        <f t="shared" si="1"/>
        <v>44</v>
      </c>
      <c r="B59" s="11" t="s">
        <v>21</v>
      </c>
      <c r="C59" s="29" t="s">
        <v>79</v>
      </c>
      <c r="D59" s="12" t="s">
        <v>2</v>
      </c>
      <c r="E59" s="13"/>
      <c r="F59" s="13"/>
      <c r="G59" s="14">
        <f>VLOOKUP(B59,[2]Sheet1!$B$16:$G$70,6,0)</f>
        <v>461200</v>
      </c>
      <c r="H59" s="14">
        <f>VLOOKUP(B59,[1]Brokers!$B$9:$AD$69,29,0)</f>
        <v>0</v>
      </c>
      <c r="I59" s="14">
        <f>VLOOKUP(B59,[2]Sheet1!$B$16:$I$70,8,0)</f>
        <v>0</v>
      </c>
      <c r="J59" s="34">
        <f>VLOOKUP(B59,[2]Sheet1!$B$16:$J$70,9,0)</f>
        <v>461200</v>
      </c>
      <c r="K59" s="34">
        <f>VLOOKUP(B59,[2]Sheet1!$B$16:$K$70,10,0)</f>
        <v>32442074.27</v>
      </c>
      <c r="L59" s="30">
        <f>K59/$K$71</f>
        <v>3.9554484291175611E-5</v>
      </c>
    </row>
    <row r="60" spans="1:13" x14ac:dyDescent="0.25">
      <c r="A60" s="10">
        <f t="shared" si="1"/>
        <v>45</v>
      </c>
      <c r="B60" s="11" t="s">
        <v>15</v>
      </c>
      <c r="C60" s="29" t="s">
        <v>104</v>
      </c>
      <c r="D60" s="12" t="s">
        <v>2</v>
      </c>
      <c r="E60" s="13"/>
      <c r="F60" s="13"/>
      <c r="G60" s="14">
        <f>VLOOKUP(B60,[2]Sheet1!$B$16:$G$70,6,0)</f>
        <v>0</v>
      </c>
      <c r="H60" s="14">
        <f>VLOOKUP(B60,[1]Brokers!$B$9:$AD$69,29,0)</f>
        <v>0</v>
      </c>
      <c r="I60" s="14">
        <f>VLOOKUP(B60,[2]Sheet1!$B$16:$I$70,8,0)</f>
        <v>0</v>
      </c>
      <c r="J60" s="34">
        <f>VLOOKUP(B60,[2]Sheet1!$B$16:$J$70,9,0)</f>
        <v>0</v>
      </c>
      <c r="K60" s="34">
        <f>VLOOKUP(B60,[2]Sheet1!$B$16:$K$70,10,0)</f>
        <v>18727201.039999999</v>
      </c>
      <c r="L60" s="30">
        <f>K60/$K$71</f>
        <v>2.2832842721137374E-5</v>
      </c>
    </row>
    <row r="61" spans="1:13" x14ac:dyDescent="0.25">
      <c r="A61" s="10">
        <f t="shared" si="1"/>
        <v>46</v>
      </c>
      <c r="B61" s="11" t="s">
        <v>39</v>
      </c>
      <c r="C61" s="29" t="s">
        <v>109</v>
      </c>
      <c r="D61" s="12" t="s">
        <v>2</v>
      </c>
      <c r="E61" s="13"/>
      <c r="F61" s="13"/>
      <c r="G61" s="14">
        <f>VLOOKUP(B61,[2]Sheet1!$B$16:$G$70,6,0)</f>
        <v>1327500</v>
      </c>
      <c r="H61" s="14">
        <f>VLOOKUP(B61,[1]Brokers!$B$9:$AD$69,29,0)</f>
        <v>0</v>
      </c>
      <c r="I61" s="14">
        <f>VLOOKUP(B61,[2]Sheet1!$B$16:$I$70,8,0)</f>
        <v>0</v>
      </c>
      <c r="J61" s="34">
        <f>VLOOKUP(B61,[2]Sheet1!$B$16:$J$70,9,0)</f>
        <v>1327500</v>
      </c>
      <c r="K61" s="34">
        <f>VLOOKUP(B61,[2]Sheet1!$B$16:$K$70,10,0)</f>
        <v>16045285</v>
      </c>
      <c r="L61" s="30">
        <f>K61/$K$71</f>
        <v>1.9562959143670554E-5</v>
      </c>
    </row>
    <row r="62" spans="1:13" x14ac:dyDescent="0.25">
      <c r="A62" s="10">
        <f t="shared" si="1"/>
        <v>47</v>
      </c>
      <c r="B62" s="11" t="s">
        <v>26</v>
      </c>
      <c r="C62" s="29" t="s">
        <v>105</v>
      </c>
      <c r="D62" s="12" t="s">
        <v>2</v>
      </c>
      <c r="E62" s="12" t="s">
        <v>2</v>
      </c>
      <c r="F62" s="12" t="s">
        <v>2</v>
      </c>
      <c r="G62" s="14">
        <f>VLOOKUP(B62,[2]Sheet1!$B$16:$G$70,6,0)</f>
        <v>0</v>
      </c>
      <c r="H62" s="14">
        <f>VLOOKUP(B62,[1]Brokers!$B$9:$AD$69,29,0)</f>
        <v>0</v>
      </c>
      <c r="I62" s="14">
        <f>VLOOKUP(B62,[2]Sheet1!$B$16:$I$70,8,0)</f>
        <v>0</v>
      </c>
      <c r="J62" s="34">
        <f>VLOOKUP(B62,[2]Sheet1!$B$16:$J$70,9,0)</f>
        <v>0</v>
      </c>
      <c r="K62" s="34">
        <f>VLOOKUP(B62,[2]Sheet1!$B$16:$K$70,10,0)</f>
        <v>14321420.199999999</v>
      </c>
      <c r="L62" s="30">
        <f>K62/$K$71</f>
        <v>1.7461164339052757E-5</v>
      </c>
    </row>
    <row r="63" spans="1:13" x14ac:dyDescent="0.25">
      <c r="A63" s="10">
        <f t="shared" si="1"/>
        <v>48</v>
      </c>
      <c r="B63" s="11" t="s">
        <v>32</v>
      </c>
      <c r="C63" s="29" t="s">
        <v>85</v>
      </c>
      <c r="D63" s="12" t="s">
        <v>2</v>
      </c>
      <c r="E63" s="13"/>
      <c r="F63" s="13"/>
      <c r="G63" s="14">
        <f>VLOOKUP(B63,[2]Sheet1!$B$16:$G$70,6,0)</f>
        <v>0</v>
      </c>
      <c r="H63" s="14">
        <f>VLOOKUP(B63,[1]Brokers!$B$9:$AD$69,29,0)</f>
        <v>0</v>
      </c>
      <c r="I63" s="14">
        <f>VLOOKUP(B63,[2]Sheet1!$B$16:$I$70,8,0)</f>
        <v>0</v>
      </c>
      <c r="J63" s="34">
        <f>VLOOKUP(B63,[2]Sheet1!$B$16:$J$70,9,0)</f>
        <v>0</v>
      </c>
      <c r="K63" s="34">
        <f>VLOOKUP(B63,[2]Sheet1!$B$16:$K$70,10,0)</f>
        <v>7166617.7999999998</v>
      </c>
      <c r="L63" s="30">
        <f>K63/$K$71</f>
        <v>8.7377850390131519E-6</v>
      </c>
    </row>
    <row r="64" spans="1:13" x14ac:dyDescent="0.25">
      <c r="A64" s="10">
        <f t="shared" si="1"/>
        <v>49</v>
      </c>
      <c r="B64" s="11" t="s">
        <v>116</v>
      </c>
      <c r="C64" s="29" t="s">
        <v>117</v>
      </c>
      <c r="D64" s="12" t="s">
        <v>2</v>
      </c>
      <c r="E64" s="13"/>
      <c r="F64" s="13"/>
      <c r="G64" s="14">
        <f>VLOOKUP(B64,[2]Sheet1!$B$16:$G$70,6,0)</f>
        <v>1320642.6000000001</v>
      </c>
      <c r="H64" s="14">
        <v>0</v>
      </c>
      <c r="I64" s="14">
        <f>VLOOKUP(B64,[2]Sheet1!$B$16:$I$70,8,0)</f>
        <v>0</v>
      </c>
      <c r="J64" s="34">
        <f>VLOOKUP(B64,[2]Sheet1!$B$16:$J$70,9,0)</f>
        <v>1320642.6000000001</v>
      </c>
      <c r="K64" s="34">
        <f>VLOOKUP(B64,[2]Sheet1!$B$16:$K$70,10,0)</f>
        <v>27871664.170000002</v>
      </c>
      <c r="L64" s="30">
        <v>0</v>
      </c>
    </row>
    <row r="65" spans="1:13" x14ac:dyDescent="0.25">
      <c r="A65" s="10">
        <f t="shared" si="1"/>
        <v>50</v>
      </c>
      <c r="B65" s="11" t="s">
        <v>27</v>
      </c>
      <c r="C65" s="29" t="s">
        <v>110</v>
      </c>
      <c r="D65" s="12" t="s">
        <v>2</v>
      </c>
      <c r="E65" s="13"/>
      <c r="F65" s="13"/>
      <c r="G65" s="14">
        <f>VLOOKUP(B65,[2]Sheet1!$B$16:$G$70,6,0)</f>
        <v>0</v>
      </c>
      <c r="H65" s="14">
        <f>VLOOKUP(B65,[1]Brokers!$B$9:$AD$69,29,0)</f>
        <v>0</v>
      </c>
      <c r="I65" s="14">
        <f>VLOOKUP(B65,[2]Sheet1!$B$16:$I$70,8,0)</f>
        <v>0</v>
      </c>
      <c r="J65" s="34">
        <f>VLOOKUP(B65,[2]Sheet1!$B$16:$J$70,9,0)</f>
        <v>0</v>
      </c>
      <c r="K65" s="34">
        <f>VLOOKUP(B65,[2]Sheet1!$B$16:$K$70,10,0)</f>
        <v>0</v>
      </c>
      <c r="L65" s="30">
        <f>K65/$K$71</f>
        <v>0</v>
      </c>
    </row>
    <row r="66" spans="1:13" x14ac:dyDescent="0.25">
      <c r="A66" s="10">
        <f t="shared" si="1"/>
        <v>51</v>
      </c>
      <c r="B66" s="11" t="s">
        <v>65</v>
      </c>
      <c r="C66" s="29" t="s">
        <v>89</v>
      </c>
      <c r="D66" s="12" t="s">
        <v>2</v>
      </c>
      <c r="E66" s="13"/>
      <c r="F66" s="13"/>
      <c r="G66" s="14">
        <f>VLOOKUP(B66,[2]Sheet1!$B$16:$G$70,6,0)</f>
        <v>0</v>
      </c>
      <c r="H66" s="14">
        <f>VLOOKUP(B66,[1]Brokers!$B$9:$AD$69,29,0)</f>
        <v>0</v>
      </c>
      <c r="I66" s="14">
        <f>VLOOKUP(B66,[2]Sheet1!$B$16:$I$70,8,0)</f>
        <v>0</v>
      </c>
      <c r="J66" s="34">
        <f>VLOOKUP(B66,[2]Sheet1!$B$16:$J$70,9,0)</f>
        <v>0</v>
      </c>
      <c r="K66" s="34">
        <f>VLOOKUP(B66,[2]Sheet1!$B$16:$K$70,10,0)</f>
        <v>0</v>
      </c>
      <c r="L66" s="30">
        <f>K66/$K$71</f>
        <v>0</v>
      </c>
    </row>
    <row r="67" spans="1:13" x14ac:dyDescent="0.25">
      <c r="A67" s="10">
        <f t="shared" si="1"/>
        <v>52</v>
      </c>
      <c r="B67" s="11" t="s">
        <v>46</v>
      </c>
      <c r="C67" s="29" t="s">
        <v>46</v>
      </c>
      <c r="D67" s="12" t="s">
        <v>2</v>
      </c>
      <c r="E67" s="13"/>
      <c r="F67" s="13"/>
      <c r="G67" s="14">
        <f>VLOOKUP(B67,[2]Sheet1!$B$16:$G$70,6,0)</f>
        <v>0</v>
      </c>
      <c r="H67" s="14">
        <f>VLOOKUP(B67,[1]Brokers!$B$9:$AD$69,29,0)</f>
        <v>0</v>
      </c>
      <c r="I67" s="14">
        <f>VLOOKUP(B67,[2]Sheet1!$B$16:$I$70,8,0)</f>
        <v>0</v>
      </c>
      <c r="J67" s="34">
        <f>VLOOKUP(B67,[2]Sheet1!$B$16:$J$70,9,0)</f>
        <v>0</v>
      </c>
      <c r="K67" s="34">
        <f>VLOOKUP(B67,[2]Sheet1!$B$16:$K$70,10,0)</f>
        <v>0</v>
      </c>
      <c r="L67" s="30">
        <f>K67/$K$71</f>
        <v>0</v>
      </c>
    </row>
    <row r="68" spans="1:13" x14ac:dyDescent="0.25">
      <c r="A68" s="10">
        <v>53</v>
      </c>
      <c r="B68" s="11" t="s">
        <v>44</v>
      </c>
      <c r="C68" s="29" t="s">
        <v>44</v>
      </c>
      <c r="D68" s="12" t="s">
        <v>2</v>
      </c>
      <c r="E68" s="13"/>
      <c r="F68" s="13"/>
      <c r="G68" s="14">
        <f>VLOOKUP(B68,[2]Sheet1!$B$16:$G$70,6,0)</f>
        <v>0</v>
      </c>
      <c r="H68" s="14">
        <f>VLOOKUP(B68,[1]Brokers!$B$9:$AD$69,29,0)</f>
        <v>0</v>
      </c>
      <c r="I68" s="14">
        <f>VLOOKUP(B68,[2]Sheet1!$B$16:$I$70,8,0)</f>
        <v>0</v>
      </c>
      <c r="J68" s="34">
        <f>VLOOKUP(B68,[2]Sheet1!$B$16:$J$70,9,0)</f>
        <v>0</v>
      </c>
      <c r="K68" s="34">
        <f>VLOOKUP(B68,[2]Sheet1!$B$16:$K$70,10,0)</f>
        <v>0</v>
      </c>
      <c r="L68" s="30">
        <f>K68/$K$71</f>
        <v>0</v>
      </c>
    </row>
    <row r="69" spans="1:13" x14ac:dyDescent="0.25">
      <c r="A69" s="10">
        <v>54</v>
      </c>
      <c r="B69" s="11" t="s">
        <v>35</v>
      </c>
      <c r="C69" s="29" t="s">
        <v>95</v>
      </c>
      <c r="D69" s="12" t="s">
        <v>2</v>
      </c>
      <c r="E69" s="13"/>
      <c r="F69" s="13"/>
      <c r="G69" s="14">
        <f>VLOOKUP(B69,[2]Sheet1!$B$16:$G$70,6,0)</f>
        <v>0</v>
      </c>
      <c r="H69" s="14">
        <f>VLOOKUP(B69,[1]Brokers!$B$9:$AD$69,29,0)</f>
        <v>0</v>
      </c>
      <c r="I69" s="14">
        <f>VLOOKUP(B69,[2]Sheet1!$B$16:$I$70,8,0)</f>
        <v>0</v>
      </c>
      <c r="J69" s="34">
        <f>VLOOKUP(B69,[2]Sheet1!$B$16:$J$70,9,0)</f>
        <v>0</v>
      </c>
      <c r="K69" s="34">
        <f>VLOOKUP(B69,[2]Sheet1!$B$16:$K$70,10,0)</f>
        <v>0</v>
      </c>
      <c r="L69" s="30">
        <f>K69/$K$71</f>
        <v>0</v>
      </c>
    </row>
    <row r="70" spans="1:13" x14ac:dyDescent="0.25">
      <c r="A70" s="10">
        <v>55</v>
      </c>
      <c r="B70" s="11" t="s">
        <v>122</v>
      </c>
      <c r="C70" s="29" t="s">
        <v>123</v>
      </c>
      <c r="D70" s="12" t="s">
        <v>2</v>
      </c>
      <c r="E70" s="13"/>
      <c r="F70" s="13"/>
      <c r="G70" s="14">
        <f>VLOOKUP(B70,[2]Sheet1!$B$16:$G$70,6,0)</f>
        <v>0</v>
      </c>
      <c r="H70" s="14"/>
      <c r="I70" s="14">
        <f>VLOOKUP(B70,[2]Sheet1!$B$16:$I$70,8,0)</f>
        <v>0</v>
      </c>
      <c r="J70" s="34">
        <f>VLOOKUP(B70,[2]Sheet1!$B$16:$J$70,9,0)</f>
        <v>0</v>
      </c>
      <c r="K70" s="34">
        <f>VLOOKUP(B70,[2]Sheet1!$B$16:$K$70,10,0)</f>
        <v>0</v>
      </c>
      <c r="L70" s="30">
        <v>0</v>
      </c>
    </row>
    <row r="71" spans="1:13" ht="16.5" customHeight="1" thickBot="1" x14ac:dyDescent="0.3">
      <c r="A71" s="42" t="s">
        <v>54</v>
      </c>
      <c r="B71" s="43"/>
      <c r="C71" s="44"/>
      <c r="D71" s="26">
        <f>COUNTA(D16:D70)</f>
        <v>55</v>
      </c>
      <c r="E71" s="26">
        <f>COUNTA(E16:E70)</f>
        <v>21</v>
      </c>
      <c r="F71" s="26">
        <f>COUNTA(F16:F70)</f>
        <v>18</v>
      </c>
      <c r="G71" s="35">
        <v>22682058760.900002</v>
      </c>
      <c r="H71" s="31">
        <f>SUM(H16:H70)</f>
        <v>0</v>
      </c>
      <c r="I71" s="35">
        <v>3721357057.6399999</v>
      </c>
      <c r="J71" s="36">
        <v>26403415818.540001</v>
      </c>
      <c r="K71" s="36">
        <v>820187011697.12</v>
      </c>
      <c r="L71" s="32">
        <f>SUM(L16:L70)</f>
        <v>0.9999660179157035</v>
      </c>
      <c r="M71" s="17"/>
    </row>
    <row r="72" spans="1:13" x14ac:dyDescent="0.25">
      <c r="J72" s="19" t="s">
        <v>115</v>
      </c>
      <c r="L72" s="18"/>
      <c r="M72" s="17"/>
    </row>
    <row r="73" spans="1:13" ht="27.6" customHeight="1" x14ac:dyDescent="0.25">
      <c r="B73" s="41" t="s">
        <v>55</v>
      </c>
      <c r="C73" s="41"/>
      <c r="D73" s="24"/>
      <c r="E73" s="24"/>
      <c r="F73" s="24"/>
      <c r="H73" s="20"/>
      <c r="J73" s="18"/>
      <c r="K73" s="1" t="s">
        <v>115</v>
      </c>
      <c r="M73" s="17"/>
    </row>
    <row r="74" spans="1:13" ht="27.6" customHeight="1" x14ac:dyDescent="0.25">
      <c r="C74" s="25"/>
      <c r="D74" s="25"/>
      <c r="E74" s="25"/>
      <c r="F74" s="25"/>
      <c r="G74" s="2" t="s">
        <v>115</v>
      </c>
      <c r="H74" s="20">
        <f>SUM(H16:H70)</f>
        <v>0</v>
      </c>
      <c r="I74" s="18" t="s">
        <v>115</v>
      </c>
      <c r="J74" s="18" t="s">
        <v>115</v>
      </c>
      <c r="K74" s="18" t="s">
        <v>115</v>
      </c>
      <c r="L74" s="18">
        <f>SUM(J74:K74)</f>
        <v>0</v>
      </c>
      <c r="M74" s="17"/>
    </row>
    <row r="75" spans="1:13" x14ac:dyDescent="0.25">
      <c r="M75" s="17"/>
    </row>
    <row r="76" spans="1:13" x14ac:dyDescent="0.25">
      <c r="M76" s="17"/>
    </row>
  </sheetData>
  <autoFilter ref="E15:F71"/>
  <sortState ref="B16:L70">
    <sortCondition descending="1" ref="L16:L70"/>
  </sortState>
  <mergeCells count="14">
    <mergeCell ref="K11:L11"/>
    <mergeCell ref="J14:J15"/>
    <mergeCell ref="K14:K15"/>
    <mergeCell ref="D9:I9"/>
    <mergeCell ref="B73:C73"/>
    <mergeCell ref="A71:C71"/>
    <mergeCell ref="L14:L15"/>
    <mergeCell ref="A12:A15"/>
    <mergeCell ref="B12:B15"/>
    <mergeCell ref="C12:C15"/>
    <mergeCell ref="D12:F14"/>
    <mergeCell ref="G12:J13"/>
    <mergeCell ref="G14:I14"/>
    <mergeCell ref="K12:L13"/>
  </mergeCells>
  <pageMargins left="0.7" right="0.7" top="0.75" bottom="0.75" header="0.3" footer="0.3"/>
  <pageSetup paperSize="9" scale="41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Chart1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Ариунсанаа . С</cp:lastModifiedBy>
  <cp:lastPrinted>2022-11-09T06:15:21Z</cp:lastPrinted>
  <dcterms:created xsi:type="dcterms:W3CDTF">2017-06-09T07:51:20Z</dcterms:created>
  <dcterms:modified xsi:type="dcterms:W3CDTF">2022-12-14T03:32:30Z</dcterms:modified>
</cp:coreProperties>
</file>